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uments for Release v2.2\"/>
    </mc:Choice>
  </mc:AlternateContent>
  <xr:revisionPtr revIDLastSave="0" documentId="10_ncr:100000_{A5307C0F-5FF0-4F46-91AC-F013D74E4236}" xr6:coauthVersionLast="31" xr6:coauthVersionMax="44" xr10:uidLastSave="{00000000-0000-0000-0000-000000000000}"/>
  <bookViews>
    <workbookView xWindow="38415" yWindow="2205" windowWidth="24720" windowHeight="13845" tabRatio="663" xr2:uid="{886F23C7-C3CE-4BE6-A3FE-5D41AB785CDB}"/>
  </bookViews>
  <sheets>
    <sheet name="Cover" sheetId="23" r:id="rId1"/>
    <sheet name="Intro" sheetId="20" r:id="rId2"/>
    <sheet name="TSR" sheetId="35" r:id="rId3"/>
    <sheet name="Traceability" sheetId="33" r:id="rId4"/>
    <sheet name="PDS - Auth &amp; Audit" sheetId="25" r:id="rId5"/>
    <sheet name="PDS - Main" sheetId="8" r:id="rId6"/>
    <sheet name="PDS Scenarios" sheetId="9" state="hidden" r:id="rId7"/>
    <sheet name="PDS - Scenarios" sheetId="34" r:id="rId8"/>
    <sheet name="PDS - E2E Interfaces" sheetId="16" r:id="rId9"/>
    <sheet name="References" sheetId="22" r:id="rId10"/>
    <sheet name="Locking - ST" sheetId="27" state="hidden" r:id="rId11"/>
    <sheet name="E2E - Scenarios" sheetId="17" state="hidden" r:id="rId12"/>
    <sheet name="Selections" sheetId="2"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4" hidden="1">'PDS - Auth &amp; Audit'!$B$4:$N$38</definedName>
    <definedName name="_xlnm._FilterDatabase" localSheetId="5" hidden="1">'PDS - Main'!$B$4:$N$87</definedName>
    <definedName name="_xlnm._FilterDatabase" localSheetId="6" hidden="1">'PDS Scenarios'!$A$5:$K$18</definedName>
    <definedName name="_xlnm._FilterDatabase" localSheetId="3" hidden="1">Traceability!$B$3:$AJ$81</definedName>
    <definedName name="CCA" localSheetId="11">[1]Sheet1!$B$100:$B$103</definedName>
    <definedName name="CCA" localSheetId="4">[2]Sheet1!$B$100:$B$103</definedName>
    <definedName name="CCA" localSheetId="8">[2]Sheet1!$B$100:$B$103</definedName>
    <definedName name="CCA" localSheetId="5">[2]Sheet1!$B$100:$B$103</definedName>
    <definedName name="CCA" localSheetId="7">[1]Sheet1!$B$100:$B$103</definedName>
    <definedName name="CCA" localSheetId="6">[2]Sheet1!$B$100:$B$103</definedName>
    <definedName name="CCA" localSheetId="3">[3]Sheet1!$B$100:$B$103</definedName>
    <definedName name="CCA">[2]Sheet1!$B$100:$B$103</definedName>
    <definedName name="Intro" localSheetId="11">#REF!</definedName>
    <definedName name="Intro" localSheetId="1">#REF!</definedName>
    <definedName name="Intro" localSheetId="10">#REF!</definedName>
    <definedName name="Intro" localSheetId="4">#REF!</definedName>
    <definedName name="Intro" localSheetId="8">#REF!</definedName>
    <definedName name="Intro" localSheetId="5">#REF!</definedName>
    <definedName name="Intro" localSheetId="7">#REF!</definedName>
    <definedName name="Intro" localSheetId="6">#REF!</definedName>
    <definedName name="Intro" localSheetId="9">#REF!</definedName>
    <definedName name="Intro" localSheetId="3">#REF!</definedName>
    <definedName name="Intro" localSheetId="2">#REF!</definedName>
    <definedName name="Intro">#REF!</definedName>
    <definedName name="OFFICIAL">'[4]Data values'!$D$2:$D$4</definedName>
    <definedName name="Refffff" localSheetId="10">#REF!</definedName>
    <definedName name="Refffff" localSheetId="7">#REF!</definedName>
    <definedName name="Refffff" localSheetId="3">#REF!</definedName>
    <definedName name="Refffff" localSheetId="2">#REF!</definedName>
    <definedName name="Refffff">#REF!</definedName>
    <definedName name="TestResults" localSheetId="11">#REF!</definedName>
    <definedName name="TestResults" localSheetId="1">#REF!</definedName>
    <definedName name="TestResults" localSheetId="10">#REF!</definedName>
    <definedName name="TestResults" localSheetId="4">[2]Sheet1!$B$100:$B$103</definedName>
    <definedName name="TestResults" localSheetId="8">#REF!</definedName>
    <definedName name="TestResults" localSheetId="5">[2]Sheet1!$B$100:$B$103</definedName>
    <definedName name="TestResults" localSheetId="7">#REF!</definedName>
    <definedName name="TestResults" localSheetId="6">[2]Sheet1!$B$100:$B$103</definedName>
    <definedName name="TestResults" localSheetId="9">#REF!</definedName>
    <definedName name="TestResults" localSheetId="3">#REF!</definedName>
    <definedName name="TestResults" localSheetId="2">[5]Introduction!$A$188:$A$191</definedName>
    <definedName name="TestResults">#REF!</definedName>
    <definedName name="testrs" localSheetId="10">#REF!</definedName>
    <definedName name="testrs" localSheetId="7">#REF!</definedName>
    <definedName name="testrs" localSheetId="3">#REF!</definedName>
    <definedName name="testrs" localSheetId="2">#REF!</definedName>
    <definedName name="testrs">#REF!</definedName>
    <definedName name="TestStatuses" localSheetId="11">[6]Introduction!$B$23:$B$27</definedName>
    <definedName name="TestStatuses" localSheetId="4">[7]Introduction!$B$23:$B$27</definedName>
    <definedName name="TestStatuses" localSheetId="8">[7]Introduction!$B$23:$B$27</definedName>
    <definedName name="TestStatuses" localSheetId="5">[7]Introduction!$B$23:$B$27</definedName>
    <definedName name="TestStatuses" localSheetId="7">[6]Introduction!$B$23:$B$27</definedName>
    <definedName name="TestStatuses" localSheetId="6">[7]Introduction!$B$23:$B$27</definedName>
    <definedName name="TestStatuses" localSheetId="3">[8]Introduction!$B$23:$B$27</definedName>
    <definedName name="TestStatuses">[7]Introduction!$B$23:$B$27</definedName>
    <definedName name="Z_20B9E7CB_B377_4CA3_9140_04DC7572D088_.wvu.Cols" localSheetId="4" hidden="1">'PDS - Auth &amp; Audit'!#REF!</definedName>
    <definedName name="Z_20B9E7CB_B377_4CA3_9140_04DC7572D088_.wvu.Cols" localSheetId="5" hidden="1">'PDS - Main'!#REF!</definedName>
    <definedName name="Z_20B9E7CB_B377_4CA3_9140_04DC7572D088_.wvu.Cols" localSheetId="6" hidden="1">'PDS Scenarios'!#REF!</definedName>
    <definedName name="Z_F8A0DB4D_C2E2_432B_8BE5_72A25D8D6FC5_.wvu.Cols" localSheetId="4" hidden="1">'PDS - Auth &amp; Audit'!#REF!,'PDS - Auth &amp; Audit'!#REF!,'PDS - Auth &amp; Audit'!$D:$D,'PDS - Auth &amp; Audit'!#REF!</definedName>
    <definedName name="Z_F8A0DB4D_C2E2_432B_8BE5_72A25D8D6FC5_.wvu.Cols" localSheetId="5" hidden="1">'PDS - Main'!#REF!,'PDS - Main'!#REF!,'PDS - Main'!$D:$D,'PDS - Main'!#REF!</definedName>
    <definedName name="Z_F8A0DB4D_C2E2_432B_8BE5_72A25D8D6FC5_.wvu.Cols" localSheetId="6" hidden="1">'PDS Scenarios'!#REF!,'PDS Scenarios'!#REF!,'PDS Scenarios'!#REF!,'PDS Scenarios'!#REF!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3" i="34" l="1"/>
  <c r="M114" i="34" s="1"/>
  <c r="C114" i="34" s="1"/>
  <c r="L99" i="34"/>
  <c r="M100" i="34" s="1"/>
  <c r="C100" i="34" s="1"/>
  <c r="L84" i="34"/>
  <c r="L85" i="34"/>
  <c r="L83" i="34"/>
  <c r="L67" i="34"/>
  <c r="M68" i="34" s="1"/>
  <c r="L53" i="34"/>
  <c r="L52" i="34"/>
  <c r="L37" i="34"/>
  <c r="G205" i="34" s="1"/>
  <c r="L36" i="34"/>
  <c r="J129" i="34"/>
  <c r="J130" i="34"/>
  <c r="J187" i="34"/>
  <c r="J186" i="34"/>
  <c r="J185" i="34"/>
  <c r="J168" i="34"/>
  <c r="J167" i="34"/>
  <c r="J160" i="34"/>
  <c r="J159" i="34"/>
  <c r="J152" i="34"/>
  <c r="J151" i="34"/>
  <c r="J150" i="34"/>
  <c r="J149" i="34"/>
  <c r="J148" i="34"/>
  <c r="J141" i="34"/>
  <c r="J140" i="34"/>
  <c r="J139" i="34"/>
  <c r="J138" i="34"/>
  <c r="J137" i="34"/>
  <c r="J106" i="34"/>
  <c r="J92" i="34"/>
  <c r="J76" i="34"/>
  <c r="J75" i="34"/>
  <c r="J74" i="34"/>
  <c r="J60" i="34"/>
  <c r="K61" i="34" s="1"/>
  <c r="J45" i="34"/>
  <c r="J44" i="34"/>
  <c r="J29" i="34"/>
  <c r="J28" i="34"/>
  <c r="C206" i="34" l="1"/>
  <c r="C204" i="34"/>
  <c r="M86" i="34"/>
  <c r="C86" i="34" s="1"/>
  <c r="C202" i="34"/>
  <c r="C68" i="34"/>
  <c r="C200" i="34"/>
  <c r="M54" i="34"/>
  <c r="C54" i="34" s="1"/>
  <c r="C198" i="34"/>
  <c r="G203" i="34"/>
  <c r="G204" i="34"/>
  <c r="I28" i="35"/>
  <c r="M38" i="34"/>
  <c r="Q30" i="25"/>
  <c r="O80" i="8"/>
  <c r="O79" i="8"/>
  <c r="O78" i="8"/>
  <c r="Q83" i="8"/>
  <c r="P83" i="8"/>
  <c r="Q80" i="8"/>
  <c r="P80" i="8"/>
  <c r="Q79" i="8"/>
  <c r="P79" i="8"/>
  <c r="Q78" i="8"/>
  <c r="P78" i="8"/>
  <c r="O77" i="8"/>
  <c r="O76" i="8"/>
  <c r="O75" i="8"/>
  <c r="O74" i="8"/>
  <c r="Q77" i="8"/>
  <c r="P77" i="8"/>
  <c r="Q76" i="8"/>
  <c r="P76" i="8"/>
  <c r="Q75" i="8"/>
  <c r="P75" i="8"/>
  <c r="Q74" i="8"/>
  <c r="P74" i="8"/>
  <c r="Q73" i="8"/>
  <c r="P73" i="8"/>
  <c r="Q72" i="8"/>
  <c r="Q71" i="8"/>
  <c r="Q70" i="8"/>
  <c r="P72" i="8"/>
  <c r="P71" i="8"/>
  <c r="P70" i="8"/>
  <c r="Q69" i="8"/>
  <c r="P69" i="8"/>
  <c r="Q68" i="8"/>
  <c r="P68" i="8"/>
  <c r="Q66" i="8"/>
  <c r="Q65" i="8"/>
  <c r="Q64" i="8"/>
  <c r="P66" i="8"/>
  <c r="P65" i="8"/>
  <c r="P64" i="8"/>
  <c r="Q63" i="8"/>
  <c r="P63" i="8"/>
  <c r="Q60" i="8"/>
  <c r="P60" i="8"/>
  <c r="Q50" i="8"/>
  <c r="Q51" i="8"/>
  <c r="Q52" i="8"/>
  <c r="P52" i="8"/>
  <c r="P51" i="8"/>
  <c r="P50" i="8"/>
  <c r="P53" i="8"/>
  <c r="Q53" i="8"/>
  <c r="Q49" i="8"/>
  <c r="P49" i="8"/>
  <c r="Q42" i="8"/>
  <c r="P42" i="8"/>
  <c r="Q34" i="8"/>
  <c r="P34" i="8"/>
  <c r="Q31" i="8"/>
  <c r="Q30" i="8"/>
  <c r="P31" i="8"/>
  <c r="P30" i="8"/>
  <c r="Q29" i="8"/>
  <c r="P29" i="8"/>
  <c r="Q27" i="8"/>
  <c r="P27" i="8"/>
  <c r="O27" i="8"/>
  <c r="P25" i="8"/>
  <c r="Q41" i="8"/>
  <c r="P41" i="8"/>
  <c r="Q40" i="8"/>
  <c r="P40" i="8"/>
  <c r="Q39" i="8"/>
  <c r="P39" i="8"/>
  <c r="Q38" i="8"/>
  <c r="P38" i="8"/>
  <c r="Q37" i="8"/>
  <c r="P37" i="8"/>
  <c r="Q36" i="8"/>
  <c r="P36" i="8"/>
  <c r="Q35" i="8"/>
  <c r="P35" i="8"/>
  <c r="Q33" i="8"/>
  <c r="P33" i="8"/>
  <c r="Q32" i="8"/>
  <c r="P32" i="8"/>
  <c r="Q28" i="8"/>
  <c r="P28" i="8"/>
  <c r="Q26" i="8"/>
  <c r="P26" i="8"/>
  <c r="Q25" i="8"/>
  <c r="Q24" i="8"/>
  <c r="P24" i="8"/>
  <c r="Q23" i="8"/>
  <c r="P23" i="8"/>
  <c r="Q22" i="8"/>
  <c r="P22" i="8"/>
  <c r="Q21" i="8"/>
  <c r="P21" i="8"/>
  <c r="Q20" i="8"/>
  <c r="P20" i="8"/>
  <c r="Q19" i="8"/>
  <c r="P19" i="8"/>
  <c r="Q18" i="8"/>
  <c r="P18" i="8"/>
  <c r="Q17" i="8"/>
  <c r="P17" i="8"/>
  <c r="Q16" i="8"/>
  <c r="P16" i="8"/>
  <c r="Q12" i="8"/>
  <c r="P12" i="8"/>
  <c r="Q10" i="8"/>
  <c r="Q9" i="8"/>
  <c r="Q8" i="8"/>
  <c r="Q7" i="8"/>
  <c r="Q6" i="8"/>
  <c r="P7" i="8"/>
  <c r="P8" i="8"/>
  <c r="P9" i="8"/>
  <c r="P10" i="8"/>
  <c r="P11" i="8"/>
  <c r="Q11" i="8"/>
  <c r="P13" i="8"/>
  <c r="Q13" i="8"/>
  <c r="P6" i="8"/>
  <c r="C196" i="34" l="1"/>
  <c r="C38" i="34"/>
  <c r="P30" i="25"/>
  <c r="Q23" i="25"/>
  <c r="Q24" i="25"/>
  <c r="Q25" i="25"/>
  <c r="Q26" i="25"/>
  <c r="Q28" i="25"/>
  <c r="Q29" i="25"/>
  <c r="P29" i="25"/>
  <c r="P28" i="25"/>
  <c r="P26" i="25"/>
  <c r="P25" i="25"/>
  <c r="P24" i="25"/>
  <c r="P23" i="25"/>
  <c r="Q13" i="25"/>
  <c r="Q14" i="25"/>
  <c r="Q15" i="25"/>
  <c r="Q16" i="25"/>
  <c r="Q17" i="25"/>
  <c r="Q18" i="25"/>
  <c r="Q19" i="25"/>
  <c r="Q20" i="25"/>
  <c r="P20" i="25"/>
  <c r="P19" i="25"/>
  <c r="P18" i="25"/>
  <c r="P17" i="25"/>
  <c r="P16" i="25"/>
  <c r="P15" i="25"/>
  <c r="P14" i="25"/>
  <c r="Q11" i="25"/>
  <c r="P11" i="25"/>
  <c r="P10" i="25"/>
  <c r="Q10" i="25"/>
  <c r="Q8" i="25"/>
  <c r="P8" i="25"/>
  <c r="Q7" i="25"/>
  <c r="P7" i="25"/>
  <c r="P9" i="25"/>
  <c r="Q9" i="25"/>
  <c r="P13" i="25"/>
  <c r="Q6" i="25"/>
  <c r="P6" i="25"/>
  <c r="C61" i="34" l="1"/>
  <c r="C199" i="34"/>
  <c r="O29" i="25" l="1"/>
  <c r="O28" i="25"/>
  <c r="O24" i="25"/>
  <c r="O25" i="25"/>
  <c r="O26" i="25"/>
  <c r="O23" i="8"/>
  <c r="O22" i="8"/>
  <c r="O21" i="8"/>
  <c r="O20" i="8"/>
  <c r="O19" i="8"/>
  <c r="O18" i="8"/>
  <c r="O34" i="8"/>
  <c r="D204" i="34" l="1"/>
  <c r="N80" i="8"/>
  <c r="N79" i="8"/>
  <c r="N78" i="8"/>
  <c r="N76" i="8"/>
  <c r="N75" i="8"/>
  <c r="N74" i="8"/>
  <c r="O73" i="8"/>
  <c r="N73" i="8"/>
  <c r="N77" i="8"/>
  <c r="K46" i="34" l="1"/>
  <c r="C46" i="34" s="1"/>
  <c r="D197" i="34" s="1"/>
  <c r="D202" i="34"/>
  <c r="D200" i="34"/>
  <c r="D206" i="34"/>
  <c r="O53" i="8"/>
  <c r="N53" i="8"/>
  <c r="C197" i="34" l="1"/>
  <c r="D196" i="34"/>
  <c r="O30" i="25"/>
  <c r="N30" i="25"/>
  <c r="N25" i="8" l="1"/>
  <c r="O25" i="8"/>
  <c r="O66" i="8" l="1"/>
  <c r="N66" i="8"/>
  <c r="O31" i="8"/>
  <c r="N31" i="8"/>
  <c r="N27" i="8"/>
  <c r="N22" i="8"/>
  <c r="O20" i="25"/>
  <c r="O16" i="25"/>
  <c r="O11" i="25"/>
  <c r="O7" i="25"/>
  <c r="N26" i="25"/>
  <c r="N11" i="25"/>
  <c r="N20" i="25"/>
  <c r="N16" i="25"/>
  <c r="K131" i="34" l="1"/>
  <c r="C208" i="34" s="1"/>
  <c r="K188" i="34"/>
  <c r="O72" i="8"/>
  <c r="O71" i="8"/>
  <c r="O70" i="8"/>
  <c r="N70" i="8"/>
  <c r="N71" i="8"/>
  <c r="N72" i="8"/>
  <c r="C188" i="34" l="1"/>
  <c r="C131" i="34"/>
  <c r="D208" i="34" s="1"/>
  <c r="C214" i="34"/>
  <c r="O69" i="8"/>
  <c r="N69" i="8"/>
  <c r="O30" i="8" l="1"/>
  <c r="O29" i="8"/>
  <c r="O52" i="8" l="1"/>
  <c r="O51" i="8"/>
  <c r="O50" i="8"/>
  <c r="D198" i="34" l="1"/>
  <c r="D214" i="34"/>
  <c r="C179" i="34"/>
  <c r="C123" i="34"/>
  <c r="K107" i="34"/>
  <c r="K93" i="34"/>
  <c r="C203" i="34" l="1"/>
  <c r="C93" i="34"/>
  <c r="K161" i="34"/>
  <c r="C161" i="34" s="1"/>
  <c r="K77" i="34"/>
  <c r="C77" i="34" s="1"/>
  <c r="K142" i="34"/>
  <c r="C107" i="34"/>
  <c r="D205" i="34" s="1"/>
  <c r="C205" i="34"/>
  <c r="K153" i="34"/>
  <c r="K169" i="34"/>
  <c r="C212" i="34" s="1"/>
  <c r="K30" i="34"/>
  <c r="G200" i="34"/>
  <c r="H27" i="35" s="1"/>
  <c r="G198" i="34"/>
  <c r="I27" i="35"/>
  <c r="G199" i="34"/>
  <c r="D199" i="34"/>
  <c r="D203" i="34"/>
  <c r="C211" i="34" l="1"/>
  <c r="C169" i="34"/>
  <c r="D212" i="34" s="1"/>
  <c r="C201" i="34"/>
  <c r="C210" i="34"/>
  <c r="C153" i="34"/>
  <c r="D210" i="34" s="1"/>
  <c r="C142" i="34"/>
  <c r="D209" i="34" s="1"/>
  <c r="C209" i="34"/>
  <c r="C30" i="34"/>
  <c r="D195" i="34" s="1"/>
  <c r="C195" i="34"/>
  <c r="H28" i="35"/>
  <c r="D201" i="34"/>
  <c r="G201" i="34"/>
  <c r="E27" i="35" s="1"/>
  <c r="D211" i="34"/>
  <c r="G206" i="34" l="1"/>
  <c r="E28" i="35" s="1"/>
  <c r="C221" i="34"/>
  <c r="C222" i="34"/>
  <c r="C217" i="34"/>
  <c r="C218" i="34"/>
  <c r="O42" i="8"/>
  <c r="N34" i="8"/>
  <c r="G27" i="35" l="1"/>
  <c r="G28" i="35"/>
  <c r="C223" i="34"/>
  <c r="F28" i="35" s="1"/>
  <c r="C219" i="34"/>
  <c r="C220" i="34" s="1"/>
  <c r="O10" i="8"/>
  <c r="O9" i="8"/>
  <c r="O8" i="8"/>
  <c r="O7" i="8"/>
  <c r="C224" i="34" l="1"/>
  <c r="F27" i="35"/>
  <c r="O41" i="8"/>
  <c r="N41" i="8"/>
  <c r="N10" i="8" l="1"/>
  <c r="N9" i="8"/>
  <c r="N7" i="8"/>
  <c r="N19" i="8" l="1"/>
  <c r="N30" i="8" l="1"/>
  <c r="N21" i="8"/>
  <c r="N23" i="8"/>
  <c r="N18" i="8"/>
  <c r="N20" i="8" l="1"/>
  <c r="N42" i="8" l="1"/>
  <c r="N29" i="8" l="1"/>
  <c r="O12" i="8" l="1"/>
  <c r="N12" i="8"/>
  <c r="N50" i="8" l="1"/>
  <c r="N51" i="8"/>
  <c r="N52" i="8"/>
  <c r="N29" i="25" l="1"/>
  <c r="N28" i="25"/>
  <c r="N25" i="25"/>
  <c r="N24" i="25"/>
  <c r="O23" i="25"/>
  <c r="N23" i="25"/>
  <c r="O19" i="25"/>
  <c r="N19" i="25"/>
  <c r="O18" i="25"/>
  <c r="N18" i="25"/>
  <c r="O17" i="25"/>
  <c r="N17" i="25"/>
  <c r="O15" i="25"/>
  <c r="N15" i="25"/>
  <c r="O14" i="25"/>
  <c r="N14" i="25"/>
  <c r="O13" i="25"/>
  <c r="N13" i="25"/>
  <c r="O10" i="25"/>
  <c r="N10" i="25"/>
  <c r="O9" i="25"/>
  <c r="N9" i="25"/>
  <c r="O8" i="25"/>
  <c r="N8" i="25"/>
  <c r="N7" i="25"/>
  <c r="O6" i="25"/>
  <c r="N6" i="25"/>
  <c r="N35" i="25" l="1"/>
  <c r="G34" i="35"/>
  <c r="G32" i="35"/>
  <c r="N41" i="25"/>
  <c r="N42" i="25"/>
  <c r="N36" i="25"/>
  <c r="N83" i="8"/>
  <c r="N68" i="8"/>
  <c r="N65" i="8"/>
  <c r="N64" i="8"/>
  <c r="N63" i="8"/>
  <c r="N60" i="8"/>
  <c r="N49" i="8"/>
  <c r="N33" i="8"/>
  <c r="N32" i="8"/>
  <c r="N28" i="8"/>
  <c r="N26" i="8"/>
  <c r="N17" i="8"/>
  <c r="N24" i="8"/>
  <c r="N16" i="8"/>
  <c r="N8" i="8"/>
  <c r="N11" i="8"/>
  <c r="N13" i="8"/>
  <c r="N6" i="8"/>
  <c r="N34" i="25" l="1"/>
  <c r="F32" i="35" s="1"/>
  <c r="O83" i="8"/>
  <c r="O68" i="8"/>
  <c r="O65" i="8"/>
  <c r="O64" i="8"/>
  <c r="O63" i="8"/>
  <c r="O60" i="8"/>
  <c r="O49" i="8"/>
  <c r="O40" i="8"/>
  <c r="N40" i="8"/>
  <c r="O39" i="8"/>
  <c r="N39" i="8"/>
  <c r="O38" i="8"/>
  <c r="N38" i="8"/>
  <c r="O37" i="8"/>
  <c r="N37" i="8"/>
  <c r="O36" i="8"/>
  <c r="N36" i="8"/>
  <c r="O35" i="8"/>
  <c r="N35" i="8"/>
  <c r="N95" i="8" s="1"/>
  <c r="O32" i="8"/>
  <c r="O28" i="8"/>
  <c r="O33" i="8"/>
  <c r="O26" i="8"/>
  <c r="O17" i="8"/>
  <c r="O24" i="8"/>
  <c r="O16" i="8"/>
  <c r="O11" i="8"/>
  <c r="O13" i="8"/>
  <c r="O6" i="8"/>
  <c r="G35" i="35" l="1"/>
  <c r="C37" i="35" s="1"/>
  <c r="N89" i="8"/>
  <c r="N88" i="8"/>
  <c r="N94" i="8"/>
  <c r="N93" i="8" s="1"/>
  <c r="F35" i="35" s="1"/>
  <c r="G33" i="35"/>
  <c r="C36" i="35" s="1"/>
  <c r="N37" i="25"/>
  <c r="E32" i="35" s="1"/>
  <c r="I23" i="17"/>
  <c r="I24" i="17"/>
  <c r="I25" i="17"/>
  <c r="I26" i="17"/>
  <c r="I27" i="17"/>
  <c r="I28" i="17"/>
  <c r="I29" i="17"/>
  <c r="I30" i="17"/>
  <c r="I31" i="17"/>
  <c r="I32" i="17"/>
  <c r="I33" i="17"/>
  <c r="I34" i="17"/>
  <c r="I35" i="17"/>
  <c r="I36" i="17"/>
  <c r="I37" i="17"/>
  <c r="I38" i="17"/>
  <c r="I39" i="17"/>
  <c r="I40" i="17"/>
  <c r="I41" i="17"/>
  <c r="I42" i="17"/>
  <c r="I43" i="17"/>
  <c r="N87" i="8" l="1"/>
  <c r="N90" i="8" s="1"/>
  <c r="E33" i="35" s="1"/>
  <c r="N96" i="8"/>
  <c r="E35" i="35" s="1"/>
  <c r="N40" i="25"/>
  <c r="I17" i="17"/>
  <c r="I18" i="17"/>
  <c r="I19" i="17"/>
  <c r="I20" i="17"/>
  <c r="I21" i="17"/>
  <c r="I22" i="17"/>
  <c r="F33" i="35" l="1"/>
  <c r="N43" i="25"/>
  <c r="E34" i="35" s="1"/>
  <c r="F34" i="35"/>
  <c r="I16" i="17"/>
  <c r="I94" i="17" l="1"/>
  <c r="J95" i="17" s="1"/>
  <c r="I93" i="17"/>
  <c r="I86" i="17"/>
  <c r="J87" i="17" s="1"/>
  <c r="I85" i="17"/>
  <c r="I78" i="17"/>
  <c r="J79" i="17" s="1"/>
  <c r="I77" i="17"/>
  <c r="I76" i="17"/>
  <c r="I69" i="17"/>
  <c r="J70" i="17" s="1"/>
  <c r="I62" i="17"/>
  <c r="J63" i="17" s="1"/>
  <c r="I55" i="17"/>
  <c r="I54" i="17"/>
  <c r="E101" i="17"/>
  <c r="J47" i="17"/>
  <c r="C47" i="17" s="1"/>
  <c r="E100" i="17" s="1"/>
  <c r="J56" i="17" l="1"/>
  <c r="C56" i="17" s="1"/>
  <c r="E102" i="17" s="1"/>
  <c r="C100" i="17"/>
  <c r="G102" i="17"/>
  <c r="G101" i="17"/>
  <c r="C103" i="17"/>
  <c r="C63" i="17"/>
  <c r="E103" i="17" s="1"/>
  <c r="C107" i="17"/>
  <c r="C95" i="17"/>
  <c r="E107" i="17" s="1"/>
  <c r="C105" i="17"/>
  <c r="C79" i="17"/>
  <c r="E105" i="17" s="1"/>
  <c r="C104" i="17"/>
  <c r="C70" i="17"/>
  <c r="E104" i="17" s="1"/>
  <c r="C109" i="17" s="1"/>
  <c r="C106" i="17"/>
  <c r="C87" i="17"/>
  <c r="E106" i="17" s="1"/>
  <c r="C101" i="17"/>
  <c r="G103" i="17"/>
  <c r="C102" i="17"/>
  <c r="C110" i="17" l="1"/>
  <c r="C111" i="17" s="1"/>
  <c r="C112" i="17" s="1"/>
  <c r="G104" i="17"/>
  <c r="K8" i="9" l="1"/>
  <c r="K16" i="9"/>
  <c r="K15" i="9"/>
  <c r="K14" i="9"/>
  <c r="K13" i="9"/>
  <c r="K12" i="9"/>
  <c r="K11" i="9"/>
  <c r="K10" i="9"/>
  <c r="K9" i="9"/>
  <c r="K7" i="9"/>
  <c r="K19" i="9" l="1"/>
  <c r="K20" i="9"/>
  <c r="K18" i="9" l="1"/>
  <c r="K21" i="9" s="1"/>
</calcChain>
</file>

<file path=xl/sharedStrings.xml><?xml version="1.0" encoding="utf-8"?>
<sst xmlns="http://schemas.openxmlformats.org/spreadsheetml/2006/main" count="3419" uniqueCount="1266">
  <si>
    <t>Test Result</t>
  </si>
  <si>
    <t>N/A</t>
  </si>
  <si>
    <t>Failed</t>
  </si>
  <si>
    <t>Passed</t>
  </si>
  <si>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</si>
  <si>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</si>
  <si>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</si>
  <si>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</si>
  <si>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</si>
  <si>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</si>
  <si>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</si>
  <si>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</si>
  <si>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</si>
  <si>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</si>
  <si>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</si>
  <si>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</si>
  <si>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</si>
  <si>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</si>
  <si>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</si>
  <si>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START:   Authentication and Authorisation</t>
  </si>
  <si>
    <t>Yes</t>
  </si>
  <si>
    <t>Open PDS</t>
  </si>
  <si>
    <t>Direct PDS</t>
  </si>
  <si>
    <t>TEST DATA</t>
  </si>
  <si>
    <t>Preconditions</t>
  </si>
  <si>
    <t>No</t>
  </si>
  <si>
    <t>END:   Authentication and Authorisation</t>
  </si>
  <si>
    <t>Priority</t>
  </si>
  <si>
    <t>Notes</t>
  </si>
  <si>
    <t>P</t>
  </si>
  <si>
    <t>TEST STEPS</t>
  </si>
  <si>
    <t>END:   Audit</t>
  </si>
  <si>
    <t>START:   Audit</t>
  </si>
  <si>
    <r>
      <t xml:space="preserve">PRIORITY
</t>
    </r>
    <r>
      <rPr>
        <sz val="8"/>
        <rFont val="Calibri"/>
        <family val="2"/>
        <scheme val="minor"/>
      </rPr>
      <t>(Mandatory, Optional, Recommended)</t>
    </r>
  </si>
  <si>
    <t>START:  Submission</t>
  </si>
  <si>
    <t>END:  Submission</t>
  </si>
  <si>
    <t>Conformance Requirements Reference</t>
  </si>
  <si>
    <t>PDS Available.</t>
  </si>
  <si>
    <t>Test Description</t>
  </si>
  <si>
    <t>Scenarios</t>
  </si>
  <si>
    <t>TS_PDS_AA_001</t>
  </si>
  <si>
    <t>TS_PDS_AA_002</t>
  </si>
  <si>
    <t>TS_PDS_AA_003</t>
  </si>
  <si>
    <t>TS_PDS_AA_004</t>
  </si>
  <si>
    <t>DS-1</t>
  </si>
  <si>
    <t>DS-2</t>
  </si>
  <si>
    <t>DS-3</t>
  </si>
  <si>
    <t>TS_PDS_AA_005</t>
  </si>
  <si>
    <t>TS_PDS_AA_006</t>
  </si>
  <si>
    <t>START:  Provision</t>
  </si>
  <si>
    <t>DS-10</t>
  </si>
  <si>
    <t>DS-11</t>
  </si>
  <si>
    <t>DS-12</t>
  </si>
  <si>
    <t>END:  Provision</t>
  </si>
  <si>
    <t>TC_PDS_AUD_001</t>
  </si>
  <si>
    <t>TC_PDS_AUD_002</t>
  </si>
  <si>
    <t>TC_PDS_SUB_001</t>
  </si>
  <si>
    <t>DS-22</t>
  </si>
  <si>
    <t>TC_PDS_SUB_003</t>
  </si>
  <si>
    <t>TC_PDS_SUB_004</t>
  </si>
  <si>
    <t>DS-4</t>
  </si>
  <si>
    <t>DS-5</t>
  </si>
  <si>
    <t>DS-6</t>
  </si>
  <si>
    <t>DS-6A</t>
  </si>
  <si>
    <t>DS-7</t>
  </si>
  <si>
    <t>TC_PDS_SUB_005</t>
  </si>
  <si>
    <t>An electronic prescription is created in the system.
PDS Available.</t>
  </si>
  <si>
    <t>TC_PDS_SUB_006</t>
  </si>
  <si>
    <t>DS-8</t>
  </si>
  <si>
    <t>DS-9</t>
  </si>
  <si>
    <t>DS-13</t>
  </si>
  <si>
    <t>DS-14</t>
  </si>
  <si>
    <t>TC_PDS_SUB_007</t>
  </si>
  <si>
    <t>TC_PDS_SUB_008</t>
  </si>
  <si>
    <t>DS-15</t>
  </si>
  <si>
    <t>DS-16</t>
  </si>
  <si>
    <t>TC_PDS_SUB_009</t>
  </si>
  <si>
    <t>TC_PDS_SUB_010</t>
  </si>
  <si>
    <t>TC_PDS_SUB_011</t>
  </si>
  <si>
    <t>TC_PDS_SUB_012</t>
  </si>
  <si>
    <t>DS-17</t>
  </si>
  <si>
    <t>DS-19</t>
  </si>
  <si>
    <t>DS-20</t>
  </si>
  <si>
    <t>DS-21</t>
  </si>
  <si>
    <t>START:  PDS Connections</t>
  </si>
  <si>
    <t>TC_PDS_SUB_013</t>
  </si>
  <si>
    <t>TC_PDS_SUB_014</t>
  </si>
  <si>
    <t>TC_PDS_SUB_015</t>
  </si>
  <si>
    <t>TC_PDS_CON_001</t>
  </si>
  <si>
    <t>DS-27</t>
  </si>
  <si>
    <t>DS-27A</t>
  </si>
  <si>
    <t>DS-29</t>
  </si>
  <si>
    <t>TC_PDS_CON_002</t>
  </si>
  <si>
    <t>DS-28</t>
  </si>
  <si>
    <t>TC_PDS_CON_003</t>
  </si>
  <si>
    <t>TC_PDS_CON_004</t>
  </si>
  <si>
    <t>TC_PDS_CON_005</t>
  </si>
  <si>
    <t>TC_PDS_CON_006</t>
  </si>
  <si>
    <t>DS-30</t>
  </si>
  <si>
    <t>DS-31</t>
  </si>
  <si>
    <t>END:  PDS Connections</t>
  </si>
  <si>
    <t>START:  Privacy</t>
  </si>
  <si>
    <t>START:  Data Integrity</t>
  </si>
  <si>
    <t>END:  Data Integrity</t>
  </si>
  <si>
    <t>DS-23</t>
  </si>
  <si>
    <t>START:  Security</t>
  </si>
  <si>
    <t>END:  Security</t>
  </si>
  <si>
    <t>DS-26</t>
  </si>
  <si>
    <t>TC_PDS_DTI_001</t>
  </si>
  <si>
    <t>DS-24</t>
  </si>
  <si>
    <t>DS-25</t>
  </si>
  <si>
    <t>TC_PDS_PRO_001</t>
  </si>
  <si>
    <t>TC_PDS_PRO_002</t>
  </si>
  <si>
    <t>TC_PDS_PRO_003</t>
  </si>
  <si>
    <t>TC_PDS_PRO_004</t>
  </si>
  <si>
    <t>TC_PDS_SUB_002</t>
  </si>
  <si>
    <t>Provision</t>
  </si>
  <si>
    <t>Submission</t>
  </si>
  <si>
    <t>Connect PDS</t>
  </si>
  <si>
    <t>Data Integrity</t>
  </si>
  <si>
    <t>Privacy</t>
  </si>
  <si>
    <t>Security</t>
  </si>
  <si>
    <t>Audit capability and checking available. 
Interfacing Prescription and Dispensing environments available for testing.</t>
  </si>
  <si>
    <t>END:  Privacy</t>
  </si>
  <si>
    <t>Authorisation</t>
  </si>
  <si>
    <t>Audit</t>
  </si>
  <si>
    <t>Prescription details - as from the original prescription.</t>
  </si>
  <si>
    <r>
      <t xml:space="preserve">The system </t>
    </r>
    <r>
      <rPr>
        <b/>
        <sz val="11"/>
        <color theme="1"/>
        <rFont val="Calibri"/>
        <family val="2"/>
        <scheme val="minor"/>
      </rPr>
      <t>SHALL NOT</t>
    </r>
    <r>
      <rPr>
        <sz val="11"/>
        <color theme="1"/>
        <rFont val="Calibri"/>
        <family val="2"/>
        <scheme val="minor"/>
      </rPr>
      <t xml:space="preserve"> provide electronic
prescription information or dispense
information to a non-conforming system.</t>
    </r>
  </si>
  <si>
    <r>
      <t xml:space="preserve">The system </t>
    </r>
    <r>
      <rPr>
        <b/>
        <sz val="11"/>
        <color theme="1"/>
        <rFont val="Calibri"/>
        <family val="2"/>
        <scheme val="minor"/>
      </rPr>
      <t>SHALL</t>
    </r>
    <r>
      <rPr>
        <sz val="11"/>
        <color theme="1"/>
        <rFont val="Calibri"/>
        <family val="2"/>
        <scheme val="minor"/>
      </rPr>
      <t xml:space="preserve"> verify the authenticity of
the requestor for all connection requests
over public networks using Public Key
Infrastructure (PKI).
</t>
    </r>
    <r>
      <rPr>
        <i/>
        <sz val="11"/>
        <color theme="1"/>
        <rFont val="Calibri"/>
        <family val="2"/>
        <scheme val="minor"/>
      </rPr>
      <t>Note: The system will not accept
connections from unknown participants.
Conformance requirements will be updated if
the approved authentication methods
change.</t>
    </r>
  </si>
  <si>
    <r>
      <t xml:space="preserve">The system </t>
    </r>
    <r>
      <rPr>
        <b/>
        <sz val="11"/>
        <color theme="1"/>
        <rFont val="Calibri"/>
        <family val="2"/>
        <scheme val="minor"/>
      </rPr>
      <t>SHALL NOT</t>
    </r>
    <r>
      <rPr>
        <sz val="11"/>
        <color theme="1"/>
        <rFont val="Calibri"/>
        <family val="2"/>
        <scheme val="minor"/>
      </rPr>
      <t xml:space="preserve"> accept electronic
prescriptions or dispense notifications from non-conforming systems</t>
    </r>
  </si>
  <si>
    <t>Scenario NO.</t>
  </si>
  <si>
    <t xml:space="preserve">Scenario Description </t>
  </si>
  <si>
    <t>Appropriate Tests</t>
  </si>
  <si>
    <t>Review Comments</t>
  </si>
  <si>
    <t xml:space="preserve">Create token based electronic prescription.
Electronic Prescription - Several Items.
</t>
  </si>
  <si>
    <t>Deferment of the prescription prior to dispense.</t>
  </si>
  <si>
    <t xml:space="preserve">Agent / SOC  provides electronic prescription
Dispenser verifies, selects prescription, supplies and annotates - TO INCLUDE a deferred Item.
</t>
  </si>
  <si>
    <t xml:space="preserve">Agent / SOC  provides electronic prescription.
Dispenser cancels the dispense supply.
</t>
  </si>
  <si>
    <t xml:space="preserve">Agent provides electronic prescription
Dispenser scans token request views details.
</t>
  </si>
  <si>
    <t>SC_PDS_OP_001</t>
  </si>
  <si>
    <t>Standard simple electronic prescription - Cancelled by Prescriber.</t>
  </si>
  <si>
    <t>SC_PDS_OP_002</t>
  </si>
  <si>
    <t>SC_PDS_OP_003</t>
  </si>
  <si>
    <t>SC_PDS_OP_004</t>
  </si>
  <si>
    <t>SC_PDS_OP_005</t>
  </si>
  <si>
    <t>SC_PDS_OP_006</t>
  </si>
  <si>
    <t>SC_PDS_OP_007</t>
  </si>
  <si>
    <t>SC_PDS_OP_008</t>
  </si>
  <si>
    <t>SC_PDS_OP_009</t>
  </si>
  <si>
    <t>SC_PDS_OP_010</t>
  </si>
  <si>
    <t xml:space="preserve">Create token based electronic prescription then Cancel (Prescriber).
Electronic Prescription - One prescription of one or more items with no repeat.
</t>
  </si>
  <si>
    <t>PDS receives e-prescription(s). Confirmation sent.</t>
  </si>
  <si>
    <t>PDS receives request and returns prescription message. 
PDS receives dispense record update.</t>
  </si>
  <si>
    <t>PDS receives request and returns prescription message.  
PDS receives dispense record update.</t>
  </si>
  <si>
    <t>PDS receives request and returns prescription message.  
PDS receives updates / changes. Status appropriate.</t>
  </si>
  <si>
    <t>PDS receives request and returns prescription message. 
PDS notified of updates / changes. Status appropriate.</t>
  </si>
  <si>
    <t>PDS receives e-prescription. Confirmation sent.
PDS receives cancellation. Confirmation sent.</t>
  </si>
  <si>
    <t xml:space="preserve">Agent / SOC provides electronic prescription.
Dispenser scans token request and performs the dispense and makes annotations.
</t>
  </si>
  <si>
    <t xml:space="preserve">All data elements as per standards and given requirements.
Provision of e-prescription as per requirements PDS to Dispensing System.
</t>
  </si>
  <si>
    <t>PDS communication - Submitted  electronic prescription details.</t>
  </si>
  <si>
    <t xml:space="preserve">Agent provides electronic prescription
Dispenser scans token request e-prescription.
PDS provides e-prescription which is submitted by the PDS
</t>
  </si>
  <si>
    <t>PDS communication - General.</t>
  </si>
  <si>
    <t>Standard simple electronic prescription.
Authentication and Audit</t>
  </si>
  <si>
    <t xml:space="preserve">Agent / SOC provides electronic prescription. Subsequently cancels the e-prescription
</t>
  </si>
  <si>
    <t xml:space="preserve">Agent / SOC provides electronic prescriptions
</t>
  </si>
  <si>
    <t>Combinations of prescription items &lt;Refer to Test Data Sheet&gt;</t>
  </si>
  <si>
    <t>Roll-back of prescription by the dispenser.</t>
  </si>
  <si>
    <t>Repeat Authorisation of prescription by the dispenser.</t>
  </si>
  <si>
    <t xml:space="preserve">Agent / SOC  provides electronic prescription, which is a repeat prescription which has already had the original supply dispensed.
Dispenser dispenses the repeat  supply.
</t>
  </si>
  <si>
    <t xml:space="preserve">All regulations and standards adhered to.
Combinations of prescription items &lt;Refer to Test Data Sheet&gt;
</t>
  </si>
  <si>
    <t xml:space="preserve">All data elements as per standards and given requirements.
Submission successful with requirements met and acknowledgement and notification to and from the PDS. 
</t>
  </si>
  <si>
    <t xml:space="preserve">PDS provides e-prescription which is submitted by the PDS.
PDS communicates with Dispensing System.
PDS communicates with another PDS System.
PDS communicates with Mobile Application
</t>
  </si>
  <si>
    <t xml:space="preserve">PDS receives request from mobile application or Dispense System and returns prescription message. Electronic Prescription sent and received between PDSs successfully with acknowledgement.
Acknowledgements and Receipts between PDS and Dispense System.
</t>
  </si>
  <si>
    <t>PDS Available</t>
  </si>
  <si>
    <t>All combinations of prescription items &lt;Refer to Test Data Sheet&gt;</t>
  </si>
  <si>
    <t xml:space="preserve">Agent / SOC provides electronic prescription.
Dispensing system scan electronic token.
</t>
  </si>
  <si>
    <t xml:space="preserve">Standard simple dispense PDS. 
Full Dispense - Simple
</t>
  </si>
  <si>
    <t xml:space="preserve">Create token based electronic prescription.
Electronic Prescription - Several Items
</t>
  </si>
  <si>
    <t>Various combinations of prescription items &lt;Refer to Test Data Sheet&gt;
i.e. may include PBS, RPBS or Private Prescription.</t>
  </si>
  <si>
    <t>PDS communication - Provision of standard electronic prescription details.</t>
  </si>
  <si>
    <t>Data Elements</t>
  </si>
  <si>
    <t>SNOMED</t>
  </si>
  <si>
    <t>Standards</t>
  </si>
  <si>
    <t>Presentation</t>
  </si>
  <si>
    <t>Print</t>
  </si>
  <si>
    <t>Submit</t>
  </si>
  <si>
    <t>Prescriber Authentication</t>
  </si>
  <si>
    <t>Prescription Standards</t>
  </si>
  <si>
    <t xml:space="preserve">Reasoning </t>
  </si>
  <si>
    <t>Evidences</t>
  </si>
  <si>
    <t>Standard electronic prescription - multiple.</t>
  </si>
  <si>
    <t>Dispensing Authentication</t>
  </si>
  <si>
    <t>Maintain (Dispense)</t>
  </si>
  <si>
    <t>Reconcile</t>
  </si>
  <si>
    <t>Prescribing System</t>
  </si>
  <si>
    <t>Interface(s)</t>
  </si>
  <si>
    <t xml:space="preserve">Prescriber User Log In and Authenticated </t>
  </si>
  <si>
    <t>Prescribing details conform to ALL requirements standards</t>
  </si>
  <si>
    <t>Prescriber provides reasoning for prescription</t>
  </si>
  <si>
    <t>Presented data and information reflects and stores ALL prescriber's inputs</t>
  </si>
  <si>
    <t>Appropriate data audited and information reflects prescriber's inputs</t>
  </si>
  <si>
    <t>Printed information accurate to information presented for print</t>
  </si>
  <si>
    <t xml:space="preserve">Prescriber manages Evidence of Prescription to valid channels </t>
  </si>
  <si>
    <t>Prescription data inclusions are to SNOMED standards / values</t>
  </si>
  <si>
    <t>Prescriber input and managed data meets ALL given requirements</t>
  </si>
  <si>
    <t>Prescriber maintains / updates prescription details</t>
  </si>
  <si>
    <t>Prescribing System -&gt; PDS</t>
  </si>
  <si>
    <t>Cancel - Pre Submit</t>
  </si>
  <si>
    <t>Cancel - Post Submit</t>
  </si>
  <si>
    <t>Prepare / Send Evidences</t>
  </si>
  <si>
    <t>Prescribing System -&gt; SOC / Agent</t>
  </si>
  <si>
    <t>Amend - Pre Submit</t>
  </si>
  <si>
    <t>PDS -&gt; Prescribing System</t>
  </si>
  <si>
    <t xml:space="preserve">Dispense User Log In and Authenticated </t>
  </si>
  <si>
    <t>Dispensing System</t>
  </si>
  <si>
    <t>PDS -&gt; Dispensing System</t>
  </si>
  <si>
    <t>Presented data and information reflects prescriber's inputs</t>
  </si>
  <si>
    <t>Prescription details conform to ALL requirements standards</t>
  </si>
  <si>
    <t>Evidences are as entered by prescriber</t>
  </si>
  <si>
    <t>Appropriate data audited and information reflects inputs</t>
  </si>
  <si>
    <t>Dispenser maintains / updates prescription details</t>
  </si>
  <si>
    <t>Dispenser cancels the prescription</t>
  </si>
  <si>
    <t>Dispensing System -&gt; PDS</t>
  </si>
  <si>
    <t>Prescriber cancels the prescription</t>
  </si>
  <si>
    <t>Dispenser submits that the prescription has been dispensed</t>
  </si>
  <si>
    <t>PDS Issues Receipt of Prescription creation to Prescribing System</t>
  </si>
  <si>
    <t>PDS Issues Receipt of Prescription cancellation etc. to Prescribing System</t>
  </si>
  <si>
    <t>PDS Issues Receipt of Dispensation to Dispensing System</t>
  </si>
  <si>
    <t>Dispenser reverses a dispensed prescription (Effectively cancelled and new token from PDS)</t>
  </si>
  <si>
    <t>Reverse Prescription</t>
  </si>
  <si>
    <t>PDS Issues Receipt of Cancellation to Dispensing System</t>
  </si>
  <si>
    <t>PDS Issues Receipt of Reconciled 'owing filled' to Dispensing System</t>
  </si>
  <si>
    <t>Annotations</t>
  </si>
  <si>
    <t>Dispenser makes annotations</t>
  </si>
  <si>
    <t>Deferment</t>
  </si>
  <si>
    <t>Dispenser defers part of a prescription (Effects new token separate from original)</t>
  </si>
  <si>
    <t>Agent Registry</t>
  </si>
  <si>
    <t>Description</t>
  </si>
  <si>
    <t>Connection Authenticated</t>
  </si>
  <si>
    <t>Authorised User Accepts prescriber's electronic prescription</t>
  </si>
  <si>
    <t>Retrieve full electronic prescription Information</t>
  </si>
  <si>
    <t>Retrieve electronic prescription</t>
  </si>
  <si>
    <t xml:space="preserve">Retrieved data audited </t>
  </si>
  <si>
    <t>Acknowledgement of Prescription</t>
  </si>
  <si>
    <t>Acknowledgement of Prescription Cancellation</t>
  </si>
  <si>
    <t>Dispenser retrieved prescription</t>
  </si>
  <si>
    <t xml:space="preserve">Dispenser reconciles owing prescription </t>
  </si>
  <si>
    <t>Acknowledgement of Prescription Dispense</t>
  </si>
  <si>
    <t>Acknowledgement of Dispense Annotation</t>
  </si>
  <si>
    <t>Acknowledgement of Dispense Deferment</t>
  </si>
  <si>
    <t>Acknowledgement of Prescription Reversal</t>
  </si>
  <si>
    <t>Acknowledgement of Prescription Reconciliation</t>
  </si>
  <si>
    <t>Agent &lt;-&gt; Mobile Intermediary</t>
  </si>
  <si>
    <t>SOC &lt; -&gt; Mobile Intermediary</t>
  </si>
  <si>
    <t>Mobile Application &lt;-&gt; Prescribing System</t>
  </si>
  <si>
    <t>PDS TEST SCENARIOS - To be applied to Test Cases with known Test Data</t>
  </si>
  <si>
    <t>PDS Systems</t>
  </si>
  <si>
    <t xml:space="preserve">Token based electronic prescription.
Electronic Prescription - One prescription of one or more items with no repeat.
PBS, RPBS and Private Prescription.
</t>
  </si>
  <si>
    <t>PDS receives e-prescription. Confirmation sent.
Authorised use.
Full presentation and Audit of electronic prescription.</t>
  </si>
  <si>
    <t xml:space="preserve">Token based electronic prescription.
Electronic Prescription - One prescription of one or more items with no repeat.
PBS, RPBS and Private Prescription.
</t>
  </si>
  <si>
    <t xml:space="preserve">Token based electronic prescription.
Electronic Prescription - One prescription of several items with no repeat.
PBS, RPBS and Private Prescription.
</t>
  </si>
  <si>
    <t>PDS Issues Receipt of Dispense Annotation to Dispensing System</t>
  </si>
  <si>
    <t>PDS Issues Receipt of Dispense Deferment to Dispensing System</t>
  </si>
  <si>
    <t>Acronyms</t>
  </si>
  <si>
    <t>Date</t>
  </si>
  <si>
    <t>TSR</t>
  </si>
  <si>
    <t>PDS - AUTH &amp; AUDIT</t>
  </si>
  <si>
    <t>PDS - MAIN</t>
  </si>
  <si>
    <t>Test Cases  taken from specified requirements for Conformance Requirements Specification:
Section 3.3. Prescription Delivery Service Systems: 
Sub-Sections:
- Provision
- Submission
- PDS Connections
- Data Integrity
- Security</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</si>
  <si>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</si>
  <si>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</si>
  <si>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</si>
  <si>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</si>
  <si>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</si>
  <si>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</si>
  <si>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</si>
  <si>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</si>
  <si>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</si>
  <si>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</si>
  <si>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</si>
  <si>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</si>
  <si>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</si>
  <si>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</si>
  <si>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</si>
  <si>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</si>
  <si>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</si>
  <si>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</si>
  <si>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</si>
  <si>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</si>
  <si>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</si>
  <si>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</si>
  <si>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</si>
  <si>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</si>
  <si>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</si>
  <si>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</si>
  <si>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</si>
  <si>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</si>
  <si>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</si>
  <si>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</si>
  <si>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</si>
  <si>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</si>
  <si>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</si>
  <si>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</si>
  <si>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</si>
  <si>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</si>
  <si>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</si>
  <si>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</si>
  <si>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</si>
  <si>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</si>
  <si>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</si>
  <si>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</si>
  <si>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</si>
  <si>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</si>
  <si>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</si>
  <si>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</si>
  <si>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</si>
  <si>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</si>
  <si>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</si>
  <si>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</si>
  <si>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</si>
  <si>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</si>
  <si>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</si>
  <si>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</si>
  <si>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</si>
  <si>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</si>
  <si>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</si>
  <si>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</si>
  <si>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</si>
  <si>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</si>
  <si>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</si>
  <si>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</si>
  <si>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</si>
  <si>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</si>
  <si>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</si>
  <si>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</si>
  <si>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</si>
  <si>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</si>
  <si>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</si>
  <si>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</si>
  <si>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</si>
  <si>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</si>
  <si>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</si>
  <si>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</si>
  <si>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</si>
  <si>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</si>
  <si>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</si>
  <si>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</si>
  <si>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</si>
  <si>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</si>
  <si>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</si>
  <si>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</si>
  <si>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</si>
  <si>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</si>
  <si>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</si>
  <si>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</si>
  <si>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</si>
  <si>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PRECONDITIONS</t>
  </si>
  <si>
    <t>Test Case Number</t>
  </si>
  <si>
    <t>Scenario Summary</t>
  </si>
  <si>
    <t>Scenario:</t>
  </si>
  <si>
    <t>Objective:</t>
  </si>
  <si>
    <t>Pre-requisites:</t>
  </si>
  <si>
    <t>Scenario Test Cases:</t>
  </si>
  <si>
    <t>Test Steps</t>
  </si>
  <si>
    <t>Test Cases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</si>
  <si>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</si>
  <si>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</si>
  <si>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</si>
  <si>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</si>
  <si>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</si>
  <si>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</si>
  <si>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</si>
  <si>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</si>
  <si>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</si>
  <si>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</si>
  <si>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r>
      <t xml:space="preserve">Scenarios </t>
    </r>
    <r>
      <rPr>
        <u/>
        <sz val="11"/>
        <color theme="1"/>
        <rFont val="Calibri"/>
        <family val="2"/>
        <scheme val="minor"/>
      </rPr>
      <t>Not</t>
    </r>
    <r>
      <rPr>
        <sz val="11"/>
        <color theme="1"/>
        <rFont val="Calibri"/>
        <family val="2"/>
        <scheme val="minor"/>
      </rPr>
      <t xml:space="preserve"> Complete</t>
    </r>
  </si>
  <si>
    <t>Total Scenarios</t>
  </si>
  <si>
    <t>Scenarios percentage Completed.</t>
  </si>
  <si>
    <t>TS_PDS_001</t>
  </si>
  <si>
    <t>TS_PDS_002</t>
  </si>
  <si>
    <t>TS_PDS_003</t>
  </si>
  <si>
    <t>TS_PDS_004</t>
  </si>
  <si>
    <t>TS_PDS_005</t>
  </si>
  <si>
    <t>TS_PDS_006</t>
  </si>
  <si>
    <t>TS_PDS_007</t>
  </si>
  <si>
    <r>
      <t xml:space="preserve">The system </t>
    </r>
    <r>
      <rPr>
        <b/>
        <sz val="11"/>
        <rFont val="Calibri"/>
        <family val="2"/>
        <scheme val="minor"/>
      </rPr>
      <t xml:space="preserve">SHALL </t>
    </r>
    <r>
      <rPr>
        <sz val="11"/>
        <rFont val="Calibri"/>
        <family val="2"/>
        <scheme val="minor"/>
      </rPr>
      <t xml:space="preserve">encrypt all electronic
prescription data in transit over public
network between all authorised end points
and at rest.
</t>
    </r>
    <r>
      <rPr>
        <i/>
        <sz val="11"/>
        <rFont val="Calibri"/>
        <family val="2"/>
        <scheme val="minor"/>
      </rPr>
      <t>Note: End points are any organisation that
submits or receives information to/from the
PDS that has been authorised to do so.
Note that all data "in transit over a public
network" is to be encrypted. This includes
both the metadata and electronic
prescription payload.</t>
    </r>
  </si>
  <si>
    <t>TC_PDS_PRI_001</t>
  </si>
  <si>
    <t>TC_PDS_PRI_002</t>
  </si>
  <si>
    <t>TC_PDS_SEC_001</t>
  </si>
  <si>
    <t>TS_PDS_AA_007</t>
  </si>
  <si>
    <t>TS_PDS_AA_008</t>
  </si>
  <si>
    <t xml:space="preserve">Dispense record completed with annotations to PDS. Details audited and receipts acknowledged. </t>
  </si>
  <si>
    <t xml:space="preserve">Dispense record reversed with annotations to PDS. Details audited and receipts acknowledged. </t>
  </si>
  <si>
    <t xml:space="preserve">TC_PDS_SUB_010
TC_PDS_SUB_011
TC_PDS_SUB_013
TC_PDS_SUB_014
TC_PDS_AUD_002
</t>
  </si>
  <si>
    <t>1. PDS Systems available.
2. Electronic prescription created as required.</t>
  </si>
  <si>
    <r>
      <rPr>
        <b/>
        <sz val="11"/>
        <rFont val="Calibri"/>
        <family val="2"/>
        <scheme val="minor"/>
      </rPr>
      <t>PDS manages Dispense System's cancelation (abandonment) of dispense record</t>
    </r>
    <r>
      <rPr>
        <sz val="11"/>
        <rFont val="Calibri"/>
        <family val="2"/>
        <scheme val="minor"/>
      </rPr>
      <t>:
1. PDS Acknowledges receipt of dispense cancellation.
2. PDS audits electronic prescription dispense details.</t>
    </r>
  </si>
  <si>
    <t>1. Dispensing System available.
2. PDS System available.
3. Electronic prescription created as required.</t>
  </si>
  <si>
    <t xml:space="preserve">Dispense record cancelled </t>
  </si>
  <si>
    <t xml:space="preserve">Dispense record cancellation to PDS. Details audited and receipts acknowledged. </t>
  </si>
  <si>
    <t>TC_PDS_PRO_003
TC_PDS_SUB_015</t>
  </si>
  <si>
    <t>Dispense system actions dispense records - lock and unlocked by the PDS.</t>
  </si>
  <si>
    <t>PDS cannot change content and requires explicit consent for viewing private information. Data classified appropriately.</t>
  </si>
  <si>
    <t>Electronic prescription security and data integrity in PDS</t>
  </si>
  <si>
    <t>1. Dispensing System(s) available.
2. PDS System available / unavailable as required.</t>
  </si>
  <si>
    <t>Exchange electronic prescription details between systems. Security, regulatory and contractual compliance, receipt of information acknowledgement and audit.</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</si>
  <si>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</si>
  <si>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TC_PDS_AUD_003</t>
  </si>
  <si>
    <t>Unauthorised attempt made to access the system.</t>
  </si>
  <si>
    <t>Unauthorised attempts made to access the system - reaching threshold access attempts.</t>
  </si>
  <si>
    <t xml:space="preserve">Audit record created for access attempt. </t>
  </si>
  <si>
    <t xml:space="preserve">Audit record created for each access attempt.
Incident for Investigation triggered when threshold attempts reached.  </t>
  </si>
  <si>
    <t>TC_PDS_AUD_004</t>
  </si>
  <si>
    <t xml:space="preserve">Prescription details - as from the original prescription, including IHI.
</t>
  </si>
  <si>
    <t xml:space="preserve">Electronic prescription created with unique DSPID in PDS, in the correct format  and recognisable as a DSPID.
</t>
  </si>
  <si>
    <t>DS-32</t>
  </si>
  <si>
    <t>DS-33</t>
  </si>
  <si>
    <t>TC_PDS_PRI_003</t>
  </si>
  <si>
    <t>TC_PDS_PRI_004</t>
  </si>
  <si>
    <t xml:space="preserve">Conformant PDS Systems.
Electronic Prescription and associated data. </t>
  </si>
  <si>
    <t xml:space="preserve">Conformant PDS System.
Conformant Dispensing System.
Electronic Prescription and associated data. </t>
  </si>
  <si>
    <t xml:space="preserve">Conformant PDS System.
Conformant Prescribing System.
Electronic Prescription and associated data. </t>
  </si>
  <si>
    <t xml:space="preserve">Several conformant PDS System.
Electronic Prescriptions available for retrieval in PDS.
</t>
  </si>
  <si>
    <t>TC_PDS_SUB_016</t>
  </si>
  <si>
    <t>TC_PDS_SUB_017</t>
  </si>
  <si>
    <t>PDS(s) Available.</t>
  </si>
  <si>
    <t>PDS(s) Available.
Dispensing System available.</t>
  </si>
  <si>
    <t xml:space="preserve">PDS(s) Available.
</t>
  </si>
  <si>
    <t>Electronic prescription has been created with an ASL.
SoC for electronic prescription has an ASL.</t>
  </si>
  <si>
    <t>Electronic prescription has been created with an ASL and has been dispensed (will be rolled back).
SoC for electronic prescription has an ASL.</t>
  </si>
  <si>
    <t>TC_PDS_SUB_018</t>
  </si>
  <si>
    <t>TC_PDS_SUB_019</t>
  </si>
  <si>
    <t>PDS manages electronic prescriptions with ASL</t>
  </si>
  <si>
    <t>TS_PDS_008</t>
  </si>
  <si>
    <t>TC_PDS_SUB_008
TC_PDS_SUB_009
TC_PDS_SUB_010
TC_PDS_SUB_011
TC_PDS_AUD_002</t>
  </si>
  <si>
    <t xml:space="preserve">TC_PDS_SUB_012
TC_PDS_AUD_002
</t>
  </si>
  <si>
    <t>1. PDS Systems available.
2. Prescribing System available.
3. Dispensing System available.
4. Electronic prescription created as required.
5. Dispense record being dispensed.</t>
  </si>
  <si>
    <t>TC_PDS_DTI_001
TC_PDS_PRI_001
TC_PDS_PRI_002
TC_PDS_PRI_003
TC_PDS_PRI_004
TC_PDS_SEC_001</t>
  </si>
  <si>
    <t>TEST CASE NUMBER</t>
  </si>
  <si>
    <t>TEST CASE</t>
  </si>
  <si>
    <t xml:space="preserve">Test Case, including steps </t>
  </si>
  <si>
    <t xml:space="preserve">The expected / desired outcome of the Test Case.
</t>
  </si>
  <si>
    <t>PDS receives request to cancel the electronic prescription.</t>
  </si>
  <si>
    <t>Trigger Prescription Information to be sent to non-conformant Dispensing System.</t>
  </si>
  <si>
    <t xml:space="preserve">Dispensing System not conformant with the PDS.
</t>
  </si>
  <si>
    <t xml:space="preserve">PDS not recognised. No Authorisation given. 
No action possible - Nothing provided by the PDS. </t>
  </si>
  <si>
    <t xml:space="preserve">Dispensing System not recognised. No Authorisation given. 
No action possible - Nothing provided by the PDS. </t>
  </si>
  <si>
    <t>TS_PDS_AA_009</t>
  </si>
  <si>
    <t>Non-conformant Dispensing System - Attempt to send dispense notification to PDS.</t>
  </si>
  <si>
    <t>Authenticated Prescribing System connects to PDS.</t>
  </si>
  <si>
    <t>Authenticated Dispensing System connects to PDS.</t>
  </si>
  <si>
    <t>Unauthenticated Dispensing System connects to PDS.</t>
  </si>
  <si>
    <t>Unauthenticated Prescribing System connects to PDS.</t>
  </si>
  <si>
    <t>PDS Acknowledges dispense record to Dispensing System.</t>
  </si>
  <si>
    <t>PDS receives dispense event details from Dispensing System</t>
  </si>
  <si>
    <t>PDS receives dispense reversal from Dispensing System</t>
  </si>
  <si>
    <t>PDS receives dispense cancellation from Dispensing System</t>
  </si>
  <si>
    <t>PDS manages Dispense System's reversal of dispense record:
1. PDS accepts electronic prescription dispense from Dispensing System.
2. PDS Acknowledges receipt of dispense reversal and annotations.
3. PDS audits electronic prescription dispense details.</t>
  </si>
  <si>
    <t>Dispensing System ACTIONS</t>
  </si>
  <si>
    <t>Prescribing System set-up to interface with PDS.
PDS Available.</t>
  </si>
  <si>
    <t>PDS receives electronic prescription from Prescribing System</t>
  </si>
  <si>
    <t>PDS receives electronic prescription cancellation from Prescribing System</t>
  </si>
  <si>
    <t>Prescribing System ACTIONS</t>
  </si>
  <si>
    <t>TC_PDS_AUD_005</t>
  </si>
  <si>
    <t>TC_PDS_AUD_006</t>
  </si>
  <si>
    <t>PDS receives Prescribing System electronic prescription details.</t>
  </si>
  <si>
    <t>PDS receives Dispensing event updates to electronic prescription.</t>
  </si>
  <si>
    <t>Trigger Dispense Information to be sent to non-conformant ASLR via API Gateway.</t>
  </si>
  <si>
    <t xml:space="preserve">ASLR not recognised. No Authorisation given. 
No action possible - Nothing provided by the PDS. </t>
  </si>
  <si>
    <t xml:space="preserve">ASLR System not conformant with the PDS.
</t>
  </si>
  <si>
    <t>TC_PDS_AA_003</t>
  </si>
  <si>
    <t xml:space="preserve">Authentication between systems unverified. </t>
  </si>
  <si>
    <r>
      <rPr>
        <b/>
        <sz val="11"/>
        <rFont val="Calibri"/>
        <family val="2"/>
        <scheme val="minor"/>
      </rPr>
      <t>PDS manages electronic prescriptions with ASL:</t>
    </r>
    <r>
      <rPr>
        <sz val="11"/>
        <rFont val="Calibri"/>
        <family val="2"/>
        <scheme val="minor"/>
      </rPr>
      <t xml:space="preserve">
1. Created electronic prescription - Prescribing System
2. Dispense electronic prescription - Dispensing System
3. Cancel electronic prescription - Dispensing System
4. Roll back electronic prescription - Dispensing System
</t>
    </r>
  </si>
  <si>
    <t>TC_PDS_AA_002
TC_PDS_AA_004
TC_PDS_AA_007
TC_PDS_AA_009</t>
  </si>
  <si>
    <t>TC_PDS_AA_005</t>
  </si>
  <si>
    <t>Electronic prescription with ASL - transaction with PDS: 
- Dispensing
- Cancel
- Roll-back</t>
  </si>
  <si>
    <t>TC_PDS_SUB_017
TC_PDS_SUB_018
TC_PDS_SUB_019
TC_PDS_AUD_004</t>
  </si>
  <si>
    <t>TC_PDS_CON_001
TC_PDS_CON_002
TC_PDS_CON_003
TC_PDS_CON_004
TC_PDS_CON_005
TC_PDS_AUD_003
TC_PDS_CON_006</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</si>
  <si>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</si>
  <si>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</si>
  <si>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</si>
  <si>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</si>
  <si>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</si>
  <si>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</si>
  <si>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</si>
  <si>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</si>
  <si>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</si>
  <si>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</si>
  <si>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</si>
  <si>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</si>
  <si>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</si>
  <si>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</si>
  <si>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</si>
  <si>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</si>
  <si>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</si>
  <si>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</si>
  <si>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</si>
  <si>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</si>
  <si>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</si>
  <si>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</si>
  <si>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</si>
  <si>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</si>
  <si>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</si>
  <si>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</si>
  <si>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</si>
  <si>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</si>
  <si>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</si>
  <si>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</si>
  <si>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</si>
  <si>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</si>
  <si>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</si>
  <si>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</si>
  <si>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</si>
  <si>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</si>
  <si>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</si>
  <si>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</si>
  <si>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</si>
  <si>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</si>
  <si>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</si>
  <si>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</si>
  <si>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</si>
  <si>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</si>
  <si>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Dispensing System Authenticated using PKI.
Connection made to PDS.</t>
  </si>
  <si>
    <t>Prescribing System -&gt; PDS -&gt; API Gateway -&gt; ASLR</t>
  </si>
  <si>
    <t>Prescribing System -&gt; API Gateway -&gt; ASLR</t>
  </si>
  <si>
    <t>Dispensing System -&gt; PDS -&gt; API Gateway -&gt; ASLR</t>
  </si>
  <si>
    <t>1. PDS Systems available.
2. Prescribing System available.
3. Dispensing System available.
4. API Gateway available.
5. Electronic prescription created as required.
6. Dispense record being dispensed.</t>
  </si>
  <si>
    <t>1. PDS Systems available.
2. Dispensing System available.
3. Electronic prescription created as required.
4. Dispense record being dispensed.</t>
  </si>
  <si>
    <t>Prescribing System Authenticated using PKI.
Connection made to PDS.</t>
  </si>
  <si>
    <t xml:space="preserve">Electronic prescription created with globally unique DSPID in PDS.
</t>
  </si>
  <si>
    <t>PDS receives an electrotonic prescription with an ASL. 
PDS passes the electronic information to ASLR.</t>
  </si>
  <si>
    <t>Electronic prescription exists.</t>
  </si>
  <si>
    <t>Request electronic prescription details from another PDS - Direct PDS.</t>
  </si>
  <si>
    <r>
      <t xml:space="preserve">Several conformant PDS Systems.
Electronic Prescriptions available for retrieval in PDS.
</t>
    </r>
    <r>
      <rPr>
        <i/>
        <sz val="11"/>
        <rFont val="Calibri"/>
        <family val="2"/>
        <scheme val="minor"/>
      </rPr>
      <t xml:space="preserve">
Note: Full Security Design for PDS process needs to be established.</t>
    </r>
  </si>
  <si>
    <t>The service operates as a Commonwealth Government Service.</t>
  </si>
  <si>
    <t>PDS service operates as a Commonwealth Government Service.</t>
  </si>
  <si>
    <t>Dispensing System Authentication - Verified / Unverified.</t>
  </si>
  <si>
    <t>Dispensing System Authenticates.</t>
  </si>
  <si>
    <t>Dispense record dispensed with annotations.</t>
  </si>
  <si>
    <t>Dispense record reversed with annotations.</t>
  </si>
  <si>
    <t>ASLR Authentication.</t>
  </si>
  <si>
    <t>Prescribing System created electronic prescription with ASL.</t>
  </si>
  <si>
    <t>Dispensing System updates to PDS involving ASL.</t>
  </si>
  <si>
    <t>ASLR Authentication - Unverified.</t>
  </si>
  <si>
    <t>Created electronic prescription with ASL details sent to ASL.</t>
  </si>
  <si>
    <t>Authentication between PDS Systems.</t>
  </si>
  <si>
    <t>Exchange of electronic prescription details between PDS operators.</t>
  </si>
  <si>
    <t>Lock / Unlock electronic prescriptions.</t>
  </si>
  <si>
    <t>PDS data integrity and security.</t>
  </si>
  <si>
    <t>PDS System receives Dispensing System dispense of electronic prescription with an ASL. 
PDS passes the electronic information to ASLR.</t>
  </si>
  <si>
    <t>Dispensing System user rolls back dispense event for an electronic prescription with an ASL. 
PDS passes the electronic information to ASLR.</t>
  </si>
  <si>
    <t xml:space="preserve">PDS receives dispense event cancellation of electrotonic prescription with an ASL from Dispensing System. 
Information passed to ASLR via the API Gateway - Metadata encrypted throughout.
</t>
  </si>
  <si>
    <r>
      <t xml:space="preserve">PDS receives dispense roll-back of electrotonic prescription with an ASL from Dispensing System. 
Information passed to ASLR via the API Gateway - Metadata encrypted throughout.
</t>
    </r>
    <r>
      <rPr>
        <i/>
        <sz val="11"/>
        <rFont val="Calibri"/>
        <family val="2"/>
        <scheme val="minor"/>
      </rPr>
      <t xml:space="preserve">
</t>
    </r>
  </si>
  <si>
    <t>PDS receives dispense event details of electrotonic prescription with an ASL from Dispensing System. 
Information passed to ASLR via the API Gateway - Metadata encrypted throughout.</t>
  </si>
  <si>
    <r>
      <t xml:space="preserve">Information passed to ASLR via the API Gateway - Metadata encrypted throughout.
</t>
    </r>
    <r>
      <rPr>
        <i/>
        <sz val="11"/>
        <rFont val="Calibri"/>
        <family val="2"/>
        <scheme val="minor"/>
      </rPr>
      <t xml:space="preserve">
Note: Copy of electronic prescription in ASLR will be a copy. The legal electronic prescription remains in PDS.</t>
    </r>
    <r>
      <rPr>
        <sz val="11"/>
        <rFont val="Calibri"/>
        <family val="2"/>
        <scheme val="minor"/>
      </rPr>
      <t xml:space="preserve">
</t>
    </r>
  </si>
  <si>
    <t xml:space="preserve">Several conformant PDS operators .
Intermediary PDS.
Agency Conformant PDS List.
</t>
  </si>
  <si>
    <t>Electronic prescription created in PDS as specified and presented in the Prescribing System.
The system delivers of the electronic Token the nominated electronic address</t>
  </si>
  <si>
    <t xml:space="preserve">Conformant ASLR Systems.
Electronic Prescription and associated data. </t>
  </si>
  <si>
    <t xml:space="preserve">Conformant Mobile Intermediary System.
Electronic Prescription and associated data. </t>
  </si>
  <si>
    <t>TC_PDS_PRI_005</t>
  </si>
  <si>
    <t>TC_PDS_PRI_006</t>
  </si>
  <si>
    <t xml:space="preserve">PDS Available.
Prescribing System available.
</t>
  </si>
  <si>
    <t>Unable to change any metadata or encrypted payload; non-authorisation assumed for any changes at any time. This applies to any data at any stage to and from any system. The test is that the system and operator cannot change any semantic content.</t>
  </si>
  <si>
    <t>PDS receives new electronic prescription from Prescription Service.</t>
  </si>
  <si>
    <t>Electronic prescription from Prescribing System.</t>
  </si>
  <si>
    <t>Electronic prescription cancellation from Prescribing System.</t>
  </si>
  <si>
    <t>Electronic address specified in electronic prescription from Prescribing System.</t>
  </si>
  <si>
    <t xml:space="preserve">PDS receives Dispensing System dispense record for electronic prescription. </t>
  </si>
  <si>
    <t>Electronic prescription exists.
Dispense Record to PDS.</t>
  </si>
  <si>
    <t>Prescription details - as from the original prescription.
Dispense event notification to PDS.</t>
  </si>
  <si>
    <t>Prescription details - as from the original prescription.
Dispense annotation to PDS.</t>
  </si>
  <si>
    <t>Prescription details - as from the original prescription.
Dispense annotation received.</t>
  </si>
  <si>
    <t>Electronic prescription exists.
Dispense cancellation (roll-back).</t>
  </si>
  <si>
    <t>PDS receives dispense cancellation of electronic prescription.</t>
  </si>
  <si>
    <t>Electronic prescription exists - Reversal processed.
Dispense reversal.</t>
  </si>
  <si>
    <t xml:space="preserve">Several conformant PDS Systems.
</t>
  </si>
  <si>
    <t xml:space="preserve">Several conformant PDS Systems.
Originating Dispensing System for electronic prescription request with valid user. 
</t>
  </si>
  <si>
    <t>Each PDS has send and receive infrastructure.
Receipt and delivery design is secure.</t>
  </si>
  <si>
    <t>TS_PDS_AA_010</t>
  </si>
  <si>
    <t>TS_PDS_AA_011</t>
  </si>
  <si>
    <t>Authenticated Mobile Intermediary connects to PDS.</t>
  </si>
  <si>
    <t>Unauthenticated Mobile Intermediary connects to PDS.</t>
  </si>
  <si>
    <t>Non-conformant Prescribing System- Attempt to send electronic prescription to PDS.</t>
  </si>
  <si>
    <t>Trigger electronic prescription information to be sent to non-conformant PDS System (from a holding conformant PDS).</t>
  </si>
  <si>
    <t>TS_PDS_DISP</t>
  </si>
  <si>
    <t>TS_PDS_PRES</t>
  </si>
  <si>
    <t>TS_PDS_ASLR</t>
  </si>
  <si>
    <t>TS_PDS_MOBL</t>
  </si>
  <si>
    <t>TS_PDS_FE2E_01</t>
  </si>
  <si>
    <t>TS_PDS_FE2E_02</t>
  </si>
  <si>
    <t>TS_PDS_FE2E_03</t>
  </si>
  <si>
    <r>
      <rPr>
        <b/>
        <sz val="11"/>
        <rFont val="Calibri"/>
        <family val="2"/>
        <scheme val="minor"/>
      </rPr>
      <t>PDS manages Dispense System's dispense of electronic prescription:</t>
    </r>
    <r>
      <rPr>
        <sz val="11"/>
        <rFont val="Calibri"/>
        <family val="2"/>
        <scheme val="minor"/>
      </rPr>
      <t xml:space="preserve">
1. PDS receives electronic prescription dispense from Dispensing System.
2. PDS Acknowledges dispense aactivities.
</t>
    </r>
  </si>
  <si>
    <t>Prescribing System cancels electronic prescription.</t>
  </si>
  <si>
    <t>PDS authenticates Prescribing System.</t>
  </si>
  <si>
    <t>PDS Receives electronic prescription cancellation from Prescribing System.</t>
  </si>
  <si>
    <t>Prescribing System creates new electronic prescription.</t>
  </si>
  <si>
    <t>PDS receives electronic prescription from Prescribing System.</t>
  </si>
  <si>
    <t>PDS acknowledges receipt of electronic prescription.</t>
  </si>
  <si>
    <t>Tests Cases</t>
  </si>
  <si>
    <t>PDS acknowledges receipt of electronic prescription cancellation.</t>
  </si>
  <si>
    <t xml:space="preserve">PDS -&gt; PS </t>
  </si>
  <si>
    <t>PS -&gt; PDS</t>
  </si>
  <si>
    <t>Dispensing System scans token to request an electronic prescription for dispensing.</t>
  </si>
  <si>
    <t>DS -&gt; PDS</t>
  </si>
  <si>
    <t>PDS authenticates Dispensing System.</t>
  </si>
  <si>
    <t>System Required other that PDS</t>
  </si>
  <si>
    <t>PDS receives dispense event from Dispensing System.</t>
  </si>
  <si>
    <t>PDS acknowledges receipt of dispensing event.</t>
  </si>
  <si>
    <t>PDS receives dispense cancellation (amendment) from Dispensing System.</t>
  </si>
  <si>
    <t>PDS acknowledges receipt of cancellation.</t>
  </si>
  <si>
    <t>PDS receives dispense roll-back from Dispensing System.</t>
  </si>
  <si>
    <t>PDS updates electronic prescription - cancelled</t>
  </si>
  <si>
    <t>PDS updates electronic prescription - old one cancelled, new one created.</t>
  </si>
  <si>
    <t>PDS acknowledges receipt of cancellation (amendment and new electronic prescription).</t>
  </si>
  <si>
    <t>PDS receives dispense anotation from Dispensing System.</t>
  </si>
  <si>
    <t>PDS updates electronic prescription with anotation.</t>
  </si>
  <si>
    <t>PDS receives dispense event from Dispensing System for electronic prescription with ASL.</t>
  </si>
  <si>
    <t>PDS receives electronic prescription with ASL from Prescribing System.</t>
  </si>
  <si>
    <t>PDS receives request for electronic prescription from Mobile Intermediary.</t>
  </si>
  <si>
    <t>PDS sends electronic prescription copy to ASLR.</t>
  </si>
  <si>
    <t>PDS sends updated electronic prescription copy to ASLR.</t>
  </si>
  <si>
    <t>PDS sends electronic prescription copy to Mobile Intermediary.</t>
  </si>
  <si>
    <t>PDS -&gt; DS</t>
  </si>
  <si>
    <t>PDS -&gt; ASLR</t>
  </si>
  <si>
    <t>MI -&gt; PDS</t>
  </si>
  <si>
    <t>PDS -&gt; MI</t>
  </si>
  <si>
    <r>
      <rPr>
        <b/>
        <sz val="11"/>
        <rFont val="Calibri"/>
        <family val="2"/>
        <scheme val="minor"/>
      </rPr>
      <t>PDS Interface Testing - New Token based Electronic Prescription:</t>
    </r>
    <r>
      <rPr>
        <sz val="11"/>
        <rFont val="Calibri"/>
        <family val="2"/>
        <scheme val="minor"/>
      </rPr>
      <t xml:space="preserve">
1. Create electronic prescription.
2. Action dispense events.
3. New prescription details sent to Mobile Intermediary.
4. New prescription details sent to ASLR.</t>
    </r>
  </si>
  <si>
    <t>Dispensing Systems retrieves electronic prescription.
One or more PDS Available.</t>
  </si>
  <si>
    <t>Original electronic prescriptions created.
One or more PDS Available.</t>
  </si>
  <si>
    <t>Prescription details present in the Dispensing System, prepared and submitted.  
One or more PDS Available.</t>
  </si>
  <si>
    <t>One or more PDS Available.</t>
  </si>
  <si>
    <t>Prescription details present in the Dispensing System and annotations made.  
One or more PDS Available.</t>
  </si>
  <si>
    <t>An electronic prescription is created in the system.
Dispensing System user does not dispense the dispense record and cancels the process  prior
to dispense notice being posted to the PDS.
One or more PDS Available.</t>
  </si>
  <si>
    <t>Dispensing System has previously submitted dispense notice to  the PDS. 
One or more PDS Available.</t>
  </si>
  <si>
    <t xml:space="preserve">PDS(s) Available.
Intermediary PDS Available. 
</t>
  </si>
  <si>
    <t>1. Prescribing System available.
2. Dispensing System available.
3. PDS System available / unavailable as required.
4. ASLR System Available.
5. MI Available.</t>
  </si>
  <si>
    <t>PDS System sends and receives electronic prescription details to another PDS System.</t>
  </si>
  <si>
    <t>PDS System sends ASL electronic prescription details to ASLR via API gateway.</t>
  </si>
  <si>
    <t>Dispense Record annotation details sent to PDS.
PDS System accepts the dispense annotations.</t>
  </si>
  <si>
    <t>Dispense Record annotation details sent to PDS.
PDS System acknowledges annotated record to Dispensing System.</t>
  </si>
  <si>
    <t>PDS System acknowledges receipt of reversed record to Dispensing System.
Electronic prescription returns to it's original state (i.e. Not dispensed).</t>
  </si>
  <si>
    <t>PDS System receives Dispensing System dispense event cancellation for an electronic prescription with an ASL  
PDS passes the electronic information to ASLR</t>
  </si>
  <si>
    <t xml:space="preserve">Inspect electronic prescription and other traffic between PDS Systems:
- Request Electronic Prescription Information
- Acknowledgements
- Receipts
 </t>
  </si>
  <si>
    <t xml:space="preserve">Inspect transmitted electronic prescription information between PDS System and ASLR System:
- ASLR sent electronic prescription (copy)
 </t>
  </si>
  <si>
    <t>Electronic prescription exchange between PDS Systems</t>
  </si>
  <si>
    <t>Exchange of electronic prescriptions managed between PDS Systems:
1. Conformant PDS Systems can exchange electronic prescriptions.
2. PDS Systems exchanging electronic prescription details comply with security, registration and contractual requirements.</t>
  </si>
  <si>
    <t>Electronic prescription security and data integrity:
1. PDS manages Electronic prescriptions locking / unlocking.
2. Electronic prescription privacy and security managed by PDS Systems</t>
  </si>
  <si>
    <r>
      <t xml:space="preserve">Checks in place between PDS Systems to ensure conformance.
</t>
    </r>
    <r>
      <rPr>
        <i/>
        <sz val="11"/>
        <rFont val="Calibri"/>
        <family val="2"/>
        <scheme val="minor"/>
      </rPr>
      <t xml:space="preserve">
Note: The agency must have a list of conformant PDS Systems and requesting PDS must be included in the list. </t>
    </r>
  </si>
  <si>
    <r>
      <t xml:space="preserve">The request for cancellation is received by the PDS System. 
The system accepts and processes the request for cancellation of the electronic prescription.
</t>
    </r>
    <r>
      <rPr>
        <i/>
        <sz val="11"/>
        <rFont val="Calibri"/>
        <family val="2"/>
        <scheme val="minor"/>
      </rPr>
      <t xml:space="preserve">
Note: To confirm that the cancellation has been made successfully a dispensing system requests a new dispense of the electronic prescription which should now no longer exist. </t>
    </r>
  </si>
  <si>
    <t xml:space="preserve">Dispensing System user has reversed a dispense event. 
PDS System has received reversal notification
One or more PDS Available.
</t>
  </si>
  <si>
    <t xml:space="preserve">Prescribing System Available.
One or more PDS Available.
ASLR Available.
</t>
  </si>
  <si>
    <t xml:space="preserve">Dispensing System Available.
One or more PDS Available.
ASLR Available.
</t>
  </si>
  <si>
    <t xml:space="preserve">Dispensing System Available
One or more PDS Available.
ASLR Available.
</t>
  </si>
  <si>
    <t xml:space="preserve">One or more PDS Available.
Dispensing System available.
</t>
  </si>
  <si>
    <t>One or more PDS Available.
Mobile Intermediary Available.</t>
  </si>
  <si>
    <t>One or more PDS Available.
ASLR System Available.</t>
  </si>
  <si>
    <t>TS_PDS_009</t>
  </si>
  <si>
    <t>TS_PDS_010</t>
  </si>
  <si>
    <t>TS_PDS_011</t>
  </si>
  <si>
    <t>TS_PDS_012</t>
  </si>
  <si>
    <t>TS_PDS_013</t>
  </si>
  <si>
    <t>TEST EVIDENCE (SCREEN SHOTS, RECORDINGS, FILES)</t>
  </si>
  <si>
    <t>N/A (Please provide reason)</t>
  </si>
  <si>
    <t>TEST EVIDENCE</t>
  </si>
  <si>
    <t>Test Result Options</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</si>
  <si>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</si>
  <si>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</si>
  <si>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</si>
  <si>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</si>
  <si>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</si>
  <si>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</si>
  <si>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</si>
  <si>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</si>
  <si>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</si>
  <si>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</si>
  <si>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</si>
  <si>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</si>
  <si>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</si>
  <si>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</si>
  <si>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</si>
  <si>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</si>
  <si>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</si>
  <si>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</si>
  <si>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</si>
  <si>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</si>
  <si>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</si>
  <si>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</si>
  <si>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</si>
  <si>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DS - SCENARIOS</t>
  </si>
  <si>
    <t>DS - E2E INTERFACES</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</si>
  <si>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</si>
  <si>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</si>
  <si>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</si>
  <si>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</si>
  <si>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</si>
  <si>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</si>
  <si>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</si>
  <si>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Test Cases  taken from specified requirements for Conformance Requirements Specification:
Section 3.3. Prescription Delivery Service Systems:
Sub-Sections:
- Authentication and Authorisation
- Audit</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</si>
  <si>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</si>
  <si>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MANDATORY AND N/A</t>
  </si>
  <si>
    <t>Mobile Application &lt;-&gt; Mobile Intermediary &lt;-&gt; PDS System</t>
  </si>
  <si>
    <t>Accept Electronic Prescription Token from Prescriber</t>
  </si>
  <si>
    <t>SoC (or agent) &lt;-&gt; Mobile Application &lt;-&gt; Mobile Intermediary &lt;-&gt; API Gateway &lt;-&gt; ASLR</t>
  </si>
  <si>
    <t>Copyright © 2020 Australian Digital Health Agency</t>
  </si>
  <si>
    <t>References and Related Documents</t>
  </si>
  <si>
    <t>- Document ID: DH-2988:2019</t>
  </si>
  <si>
    <t xml:space="preserve">The information in this section will provide a background of the test materials in this workbook and an overview of the individual worksheets and their structure and how they should be used as a working test document . 
</t>
  </si>
  <si>
    <t xml:space="preserve">Table 1 describes the abbreviated name and purpose of each worksheet. </t>
  </si>
  <si>
    <t>Table 1: Worksheet Names</t>
  </si>
  <si>
    <t>Table 2: Worksheet Structure - Test procedure</t>
  </si>
  <si>
    <t>WORKSHEET PURPOSE</t>
  </si>
  <si>
    <t>Table 3: Acronyms</t>
  </si>
  <si>
    <t>Conformance and Assurance Unit Manager</t>
  </si>
  <si>
    <t>TRACEABILITY</t>
  </si>
  <si>
    <t>REFERENCES</t>
  </si>
  <si>
    <t>System does not aggregate or make available prescription information based on IHI number.</t>
  </si>
  <si>
    <r>
      <t xml:space="preserve">End to End Interfaces: Prescribing System, Dispensing System, Mobile Application via Intermediary and ASLR - PDS Systems considerations </t>
    </r>
    <r>
      <rPr>
        <b/>
        <sz val="14"/>
        <color theme="9" tint="-0.249977111117893"/>
        <rFont val="Calibri"/>
        <family val="2"/>
        <scheme val="minor"/>
      </rPr>
      <t xml:space="preserve">'shaded' </t>
    </r>
  </si>
  <si>
    <r>
      <t xml:space="preserve">Requesting PDS validates that original requesting System is a registered end point and that the dispenser is valid.  
</t>
    </r>
    <r>
      <rPr>
        <i/>
        <sz val="11"/>
        <rFont val="Calibri"/>
        <family val="2"/>
        <scheme val="minor"/>
      </rPr>
      <t>Note: The PDS System request needs to ensure that ANY other PDS can be requested. i.e.  More than one other PDS.</t>
    </r>
    <r>
      <rPr>
        <sz val="11"/>
        <rFont val="Calibri"/>
        <family val="2"/>
        <scheme val="minor"/>
      </rPr>
      <t xml:space="preserve"> 
</t>
    </r>
  </si>
  <si>
    <t xml:space="preserve">PDS provides electronic prescription details to Dispensing System
</t>
  </si>
  <si>
    <t>PDS System receives requests for electronic prescription - received metadata includes IHI details.</t>
  </si>
  <si>
    <t>PDS receives an electrotonic prescription with an ASL. 
PDS passes the electronic information to ASLR.</t>
  </si>
  <si>
    <t>PDS System receives Dispensing System dispense event cancellation for an electronic prescription with an ASL  
PDS passes the electronic information to ASLR</t>
  </si>
  <si>
    <t>Dispensing System user rolls back dispense event for an electronic prescription with an ASL. 
PDS passes the electronic information to ASLR.</t>
  </si>
  <si>
    <t>Request an electronic prescription between PDS Systems - checking contractual arrangements.</t>
  </si>
  <si>
    <t>Request an electronic prescription between PDS Systems - Check Send and Receive capability of both systems.</t>
  </si>
  <si>
    <t>Request an electronic prescription between PDS Systems.</t>
  </si>
  <si>
    <t>Dispensing System user requests an electronic prescription contained in another PDS System.
PDS System requests the electronic prescription details from another PDS</t>
  </si>
  <si>
    <t xml:space="preserve">Request an electronic prescription between PDS Systems. </t>
  </si>
  <si>
    <t>Inspect transmitted electronic prescription information between PDS Systems and Prescribing System</t>
  </si>
  <si>
    <t xml:space="preserve">Inspect transmitted electronic prescription and other traffic between PDS System and Dispensing System </t>
  </si>
  <si>
    <t xml:space="preserve">Inspect electronic prescription and other traffic between PDS Systems </t>
  </si>
  <si>
    <t xml:space="preserve">Inspect transmitted electronic prescription information between PDS System and Mobile Intermediary </t>
  </si>
  <si>
    <t>Inspect transmitted electronic prescription information between PDS System and ASLR System</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</si>
  <si>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</si>
  <si>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</si>
  <si>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</si>
  <si>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</si>
  <si>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Full metadata for audit use.
Electronic prescription exist.
</t>
  </si>
  <si>
    <t>Tests Passed, Not Testable or N/A</t>
  </si>
  <si>
    <t>%Passed, Not Testable or N/A</t>
  </si>
  <si>
    <r>
      <t xml:space="preserve">Dispensing and Prescribing Systems set-up for Authentication Testing. 
</t>
    </r>
    <r>
      <rPr>
        <i/>
        <sz val="11"/>
        <rFont val="Calibri"/>
        <family val="2"/>
        <scheme val="minor"/>
      </rPr>
      <t xml:space="preserve">
Note: PDS System manages an updated conformance list to validate against.
</t>
    </r>
    <r>
      <rPr>
        <sz val="11"/>
        <rFont val="Calibri"/>
        <family val="2"/>
        <scheme val="minor"/>
      </rPr>
      <t xml:space="preserve">
</t>
    </r>
    <r>
      <rPr>
        <i/>
        <sz val="11"/>
        <rFont val="Calibri"/>
        <family val="2"/>
        <scheme val="minor"/>
      </rPr>
      <t>Note: See also DS-Authentication and PS-Authentication, Dispense and Prescribe specific authentication tests.</t>
    </r>
  </si>
  <si>
    <r>
      <t xml:space="preserve">Dispensing and Prescribing Systems set-up for Authentication Testing. 
</t>
    </r>
    <r>
      <rPr>
        <i/>
        <sz val="11"/>
        <rFont val="Calibri"/>
        <family val="2"/>
        <scheme val="minor"/>
      </rPr>
      <t>Note: PDS System manages an updated conformance list to validate against.
Note: See also DS-Authentication and PS-Authentication, Dispense and Prescribe specific authentication tests.</t>
    </r>
  </si>
  <si>
    <t>Managed and updated conformance list.
Prescribing System request from non-conformant system.</t>
  </si>
  <si>
    <t>Managed and updated conformance list.
Dispensing System request from non-conformant system.</t>
  </si>
  <si>
    <t>No Authorisation given. 
No action possible - Nothing accepted by the PDS. 
Appropriate rejection response from PDS System triggered.</t>
  </si>
  <si>
    <t>Dispensing System NOT Authenticated. Fails PKI authentication.
No Connection made to PDS.
Appropriate rejection response from PDS System triggered.</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</si>
  <si>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</si>
  <si>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
  </si>
  <si>
    <t>The system has in place necessary ISM controls for managing "Unclassified" data with a Dissemination Limiting Marker of "Sensitive: Personal".</t>
  </si>
  <si>
    <r>
      <t xml:space="preserve">Systems set-up for authenticated / non-authenticated as specified. Uses PKI for authentication.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For negative tests these certificates can be revoked or expired as required.</t>
    </r>
    <r>
      <rPr>
        <sz val="11"/>
        <rFont val="Calibri"/>
        <family val="2"/>
        <scheme val="minor"/>
      </rPr>
      <t xml:space="preserve"> </t>
    </r>
  </si>
  <si>
    <t>Authenticated PDS System connects to PDS.</t>
  </si>
  <si>
    <t>PDS System Authenticated using PKI.
Connection made to PDS.</t>
  </si>
  <si>
    <t>TS_PDS_AA_012</t>
  </si>
  <si>
    <t>TS_PDS_AA_013</t>
  </si>
  <si>
    <t>Unauthenticated PDS connects to PDS.</t>
  </si>
  <si>
    <t>Second PDS NOT Authenticated. Fails PKI authentication.
No Connection made to PDS.
Appropriate rejection response from PDS System triggered.</t>
  </si>
  <si>
    <t>TS_PDS_AA_014</t>
  </si>
  <si>
    <t>Non-conformant PDS System - Attempt to send dispense notification to PDS.</t>
  </si>
  <si>
    <t>Unauthenticated PDS System connects to PDS.</t>
  </si>
  <si>
    <t xml:space="preserve">Two PDS Systems. Receiving PDS not conformant.
</t>
  </si>
  <si>
    <t xml:space="preserve">Request an electronic prescription between Systems.
Attempt to change Semantic Data:
- metadata
- encrypted payload
 </t>
  </si>
  <si>
    <t xml:space="preserve">Inspect transmitted electronic prescription and other traffic between PDS System and Dispensing System:
- Request Electronic Prescription Information
- Dispense Event
- Annotations
- Dispense Reversals
- Dispense Cancellations
- Acknowledgements
- Receipts
 </t>
  </si>
  <si>
    <t xml:space="preserve">Conformance ID linked to organisation.
System to validate against known and maintained register that is maintained and accurate. </t>
  </si>
  <si>
    <r>
      <t xml:space="preserve">Request an electronic prescription between PDS Systems - checking contractual arrangements.
</t>
    </r>
    <r>
      <rPr>
        <i/>
        <sz val="11"/>
        <rFont val="Calibri"/>
        <family val="2"/>
        <scheme val="minor"/>
      </rPr>
      <t xml:space="preserve">
Note: This is a contractual check of conformant PDSs against a list. This is not a test of the software, therefore it is NOT TESTABLE. </t>
    </r>
    <r>
      <rPr>
        <sz val="11"/>
        <rFont val="Calibri"/>
        <family val="2"/>
        <scheme val="minor"/>
      </rPr>
      <t xml:space="preserve">
 </t>
    </r>
  </si>
  <si>
    <r>
      <t xml:space="preserve">Privacy controls maintained in delivery. 
</t>
    </r>
    <r>
      <rPr>
        <i/>
        <sz val="11"/>
        <rFont val="Calibri"/>
        <family val="2"/>
        <scheme val="minor"/>
      </rPr>
      <t xml:space="preserve">
</t>
    </r>
  </si>
  <si>
    <r>
      <t xml:space="preserve">Request an electronic prescription between PDS Systems.
</t>
    </r>
    <r>
      <rPr>
        <i/>
        <sz val="11"/>
        <rFont val="Calibri"/>
        <family val="2"/>
        <scheme val="minor"/>
      </rPr>
      <t>Note: This is a requirement on the operator rather than the software and therefore NOT TESTABLE.</t>
    </r>
    <r>
      <rPr>
        <sz val="11"/>
        <rFont val="Calibri"/>
        <family val="2"/>
        <scheme val="minor"/>
      </rPr>
      <t xml:space="preserve">
 </t>
    </r>
  </si>
  <si>
    <r>
      <t xml:space="preserve">Requested Electronic prescription details can be sent to another Open PDS. 
The exchanged information is complete and correct. 
</t>
    </r>
    <r>
      <rPr>
        <i/>
        <sz val="11"/>
        <rFont val="Calibri"/>
        <family val="2"/>
        <scheme val="minor"/>
      </rPr>
      <t xml:space="preserve">
</t>
    </r>
  </si>
  <si>
    <r>
      <t xml:space="preserve">Electronic prescription details can be received from another Open PDS. 
The exchanged information is complete and correct. 
</t>
    </r>
    <r>
      <rPr>
        <i/>
        <sz val="11"/>
        <rFont val="Calibri"/>
        <family val="2"/>
        <scheme val="minor"/>
      </rPr>
      <t xml:space="preserve">
</t>
    </r>
  </si>
  <si>
    <t>TC_PDS_CON_009</t>
  </si>
  <si>
    <t>TC_PDS_CON_007</t>
  </si>
  <si>
    <t>TC_PDS_CON_008</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</si>
  <si>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</si>
  <si>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Conformant PDS operators.
Originating PDS to have the necessary records - Electronic Prescriptions available for exchange to another PDS - An exhaustive combination of prescription details should be available to exchange between systems.
</t>
  </si>
  <si>
    <r>
      <t xml:space="preserve">PDS(s) Available.
</t>
    </r>
    <r>
      <rPr>
        <i/>
        <sz val="11"/>
        <rFont val="Calibri"/>
        <family val="2"/>
        <scheme val="minor"/>
      </rPr>
      <t xml:space="preserve">Note: Although this requirement only ensures that PDSs can exchange details between themselves, a full end to end is required from original electronic prescription request through to provision of updated dispense event back to the originating PDS. 
Appropriate Interface testing for Prescribing and Dispensing Systems and API Gateway will need to be repeated where details are exchanged between PDS Systems.
</t>
    </r>
  </si>
  <si>
    <t>PDS requests EP details from the originating PDS (with DSPID).</t>
  </si>
  <si>
    <t xml:space="preserve">PDS sends EP details to requesting PDS </t>
  </si>
  <si>
    <t>PDS provides updated dispense event details to originating PDS</t>
  </si>
  <si>
    <t xml:space="preserve">PDS receives updated dispense events from PDS </t>
  </si>
  <si>
    <r>
      <t xml:space="preserve">Request an electronic prescription between PDS Systems - Check Send and Receive capability of both systems.
</t>
    </r>
    <r>
      <rPr>
        <i/>
        <sz val="11"/>
        <rFont val="Calibri"/>
        <family val="2"/>
        <scheme val="minor"/>
      </rPr>
      <t xml:space="preserve">Note: This requirement was added to ensure that security aspects were included. This requirement is satisfied by test cases for DS-1, DS-2, DS-3 and DS-24, which included PDS to PDS specifically. 
</t>
    </r>
    <r>
      <rPr>
        <sz val="11"/>
        <rFont val="Calibri"/>
        <family val="2"/>
        <scheme val="minor"/>
      </rPr>
      <t xml:space="preserve"> </t>
    </r>
  </si>
  <si>
    <r>
      <t xml:space="preserve">Dispensing System user requests an electronic prescription contained in another PDS System.
PDS System requests the electronic prescription details from another PDS.
</t>
    </r>
    <r>
      <rPr>
        <i/>
        <sz val="11"/>
        <rFont val="Calibri"/>
        <family val="2"/>
        <scheme val="minor"/>
      </rPr>
      <t xml:space="preserve">
Note: System and user would have been established (or not) at authentication stage, unauthenticated user would not be progressed further. This requirement is satisfied by the test cases for DS-1, DS-2,and DS-3, which included PDS to PDS specifically.
</t>
    </r>
    <r>
      <rPr>
        <sz val="11"/>
        <rFont val="Calibri"/>
        <family val="2"/>
        <scheme val="minor"/>
      </rPr>
      <t xml:space="preserve"> </t>
    </r>
  </si>
  <si>
    <t xml:space="preserve">Request electronic prescription details from another PDS. 
Receive electronic prescription details from another PDS.
</t>
  </si>
  <si>
    <t xml:space="preserve">Receive a request to provide electronic prescription details from another PDS. 
Provide electronic prescription details to another PDS.
</t>
  </si>
  <si>
    <t xml:space="preserve">Provide updated electronic prescription dispense event details to original PDS. 
Receive an acknowledgement of the receipt from the original PDS.
</t>
  </si>
  <si>
    <t xml:space="preserve">Receive updated electronic prescription dispense event details from another PDS.
Provide an acknowledgement of the receipt to another PDS.
</t>
  </si>
  <si>
    <r>
      <t xml:space="preserve">Updated Electronic prescription details can be received from another Open PDS. 
An acknowledgement of the receipt is sent to another PDS.
The exchanged information is complete and correct. 
</t>
    </r>
    <r>
      <rPr>
        <i/>
        <sz val="11"/>
        <rFont val="Calibri"/>
        <family val="2"/>
        <scheme val="minor"/>
      </rPr>
      <t xml:space="preserve">
</t>
    </r>
  </si>
  <si>
    <r>
      <t xml:space="preserve">Updated Electronic prescription details can be sent to originating Open PDS. 
An acknowledgement of the receipt is received from the original PDS.
The exchanged information is complete and correct. 
</t>
    </r>
    <r>
      <rPr>
        <i/>
        <sz val="11"/>
        <rFont val="Calibri"/>
        <family val="2"/>
        <scheme val="minor"/>
      </rPr>
      <t xml:space="preserve">
</t>
    </r>
  </si>
  <si>
    <t xml:space="preserve">Non-conformant PDS System - Attempt to send dispense notification or electronic prescription to PDS. </t>
  </si>
  <si>
    <t xml:space="preserve">Trigger electronic prescription information or dispense
information to be sent to non-conformant PDS System </t>
  </si>
  <si>
    <t>Trigger electronic prescription information or dispense information to be sent to non-conformant Dispensing System.</t>
  </si>
  <si>
    <t>PDS System sends or receives electronic prescription details to another PDS System.</t>
  </si>
  <si>
    <t>Full metadata for audit use.
SIEM software used for cybersecurity threat auditing provision.</t>
  </si>
  <si>
    <t>Other Dispensing System user updates the electronic prescription</t>
  </si>
  <si>
    <t>PDS receives  a notification of dispense reversal.</t>
  </si>
  <si>
    <t>Other Dispensing System user attempts to update the electronic prescription</t>
  </si>
  <si>
    <t>PDS receives a notification of
dispense against the electronic prescription.</t>
  </si>
  <si>
    <t xml:space="preserve">TC_PDS_PRO_003
</t>
  </si>
  <si>
    <t>Prescribing System user attempts to update the electronic prescription</t>
  </si>
  <si>
    <t>PDS receives dispense cancellation of the electronic prescription</t>
  </si>
  <si>
    <t>Dispensing System releases a dispense event due to time out</t>
  </si>
  <si>
    <t xml:space="preserve">Dispensing System user releases a dispense event  without having dispensed the record. </t>
  </si>
  <si>
    <t>PDS receives EP request from Dispensing Systems - EP currently Unlocked</t>
  </si>
  <si>
    <t xml:space="preserve">Stored prescription details sent to Dispensing System.
Electronic prescription now LOCKED in the PDS.
</t>
  </si>
  <si>
    <t>PDS receives EP request from Dispensing Systems - EP currently Locked</t>
  </si>
  <si>
    <t>TC_PDS_PRO_005</t>
  </si>
  <si>
    <t>TC_PDS_PRO_006</t>
  </si>
  <si>
    <t>PDS receives Dispensing System Release of EP as Timed Out and not dispensed</t>
  </si>
  <si>
    <t xml:space="preserve">PDS receives Dispensing System Cancellation of a Dispense Event </t>
  </si>
  <si>
    <t xml:space="preserve">Dispensing System currently has EP for dispense - Locked in PDS
One or more PDS Available.
</t>
  </si>
  <si>
    <t>TC_PDS_SUB_020</t>
  </si>
  <si>
    <t>TC_PDS_SUB_021</t>
  </si>
  <si>
    <t>TC_PDS_SUB_022</t>
  </si>
  <si>
    <r>
      <t xml:space="preserve">Reversal received and processed by PDS. 
The electronic prescription record
returns to an UNLOCKED state and is valid for dispense.
</t>
    </r>
    <r>
      <rPr>
        <i/>
        <sz val="11"/>
        <rFont val="Calibri"/>
        <family val="2"/>
        <scheme val="minor"/>
      </rPr>
      <t xml:space="preserve">
Note: To confirm that the reversal has been made successfully, a dispensing system could request a new dispense of the electronic prescription which can be dispensed afresh. </t>
    </r>
  </si>
  <si>
    <t>PDS receives the Prescribing System cancellation of electronic prescription - Unlocked</t>
  </si>
  <si>
    <t>PDS receives the Prescribing System cancellation of electronic prescription - Locked</t>
  </si>
  <si>
    <t xml:space="preserve">PDS user attempts to access the  unencrypted payloads by:
- using user interface to access transmitted data
- using remote connections 
- exporting the transmitted data
- querying the transmitted data
- using various computer programs to hack the transmitted data 
</t>
  </si>
  <si>
    <r>
      <t xml:space="preserve">The system provides an acknowledgement of receipt of an electronic prescription cancellation request and the SUCCESSFUL outcome of that request to the Prescribing System.
</t>
    </r>
    <r>
      <rPr>
        <i/>
        <sz val="11"/>
        <rFont val="Calibri"/>
        <family val="2"/>
        <scheme val="minor"/>
      </rPr>
      <t>Note: Prescribers can cancel an electronic prescription at any time prior to it being dispensed. If the electronic prescription has already been dispensed, the outcome of that request should be UNSUCCESSFUL.</t>
    </r>
  </si>
  <si>
    <t xml:space="preserve">Electronic prescription is unchanged. 
Electronic prescription UNLOCKED in the PDS.
</t>
  </si>
  <si>
    <r>
      <t xml:space="preserve">Dispensing and Prescribing Systems Set-up for Authentication Testing. 
</t>
    </r>
    <r>
      <rPr>
        <i/>
        <sz val="11"/>
        <rFont val="Calibri"/>
        <family val="2"/>
        <scheme val="minor"/>
      </rPr>
      <t>Note: See DS-Authentication and PS-Authentication, Dispense and Prescribe specific authentication tests.</t>
    </r>
  </si>
  <si>
    <t>TC_PDS_SUB_023</t>
  </si>
  <si>
    <t>TC_PDS_SUB_024</t>
  </si>
  <si>
    <t xml:space="preserve">PDS receives electronic prescription update request from Prescribing System. Successful. 
</t>
  </si>
  <si>
    <t>PDS receives the Prescribing System cancellation request from  electronic prescription. Successful.</t>
  </si>
  <si>
    <t>Authorised Prescribing System sends prescription to PDS, including a  nominated electronic address.</t>
  </si>
  <si>
    <t>End to End systems involvement for the whole of the Electronic Prescribing System - outlining interfacing systems, applications and related functions. Specific details relating to PDS with all systems highlighted. Related Documents, Test Data and Artefacts.</t>
  </si>
  <si>
    <t>Authorised Prescribing System sends prescription to PDS which includes Conformance ID.</t>
  </si>
  <si>
    <t>Prescribing System NOT Authenticated. Fails PKI authentication.
No Connection made to PDS.
Appropriate rejection response from PDS System triggered.</t>
  </si>
  <si>
    <t>An electronic prescription is created in the system.
PDS Available.
Electronic prescription record is LOCKED</t>
  </si>
  <si>
    <t>An electronic prescription is created in the system.
PDS Available.
Electronic prescription record is UNLOCKED</t>
  </si>
  <si>
    <t xml:space="preserve">The system provides an acknowledgement of receipt of an electronic prescription update request and the UNSUCCESSFUL outcome of that request to the Prescribing System.
The reason why the update is unsuccessful (Electronic prescription record is LOCKED) should be provided to Prescribing System  
</t>
  </si>
  <si>
    <t xml:space="preserve">An electronic prescription is created in the system.
PDS Available.
</t>
  </si>
  <si>
    <t xml:space="preserve">The system provides an acknowledgement of receipt of an electronic prescription update request and the UNSUCCESSFUL outcome of that request to the Prescribing System.
The reason why the update is unsuccessful  should be provided to Prescribing System 
</t>
  </si>
  <si>
    <t>PDS receives valid electronic prescription from Prescribing System.</t>
  </si>
  <si>
    <t>Electronic prescription created in PDS as specified as presented in the Prescribing System.
The system provides an acknowledgement of receipt of the electronic prescription and the SUCCESSFUL outcome of that request to the Prescribing System.</t>
  </si>
  <si>
    <t>Prescribing System set-up to interface with PDS.
PDS Available.
Incorrect inputs.</t>
  </si>
  <si>
    <t>PDS receives electronic prescription which has incorrect information (e.g. mandatory data is not included, invalid conformance ID, corrupted data etc).</t>
  </si>
  <si>
    <t>PDS receives Invalid electronic prescription from Prescribing System - Incorrect Details.</t>
  </si>
  <si>
    <t xml:space="preserve">PDS receives electronic prescription update request from Prescribing System. Unsuccessful - Locked. 
</t>
  </si>
  <si>
    <t xml:space="preserve">PDS receives electronic prescription update request from Prescribing System. Unsuccessful - Dispensed. 
</t>
  </si>
  <si>
    <t xml:space="preserve">PDS receives electronic prescription update request from Prescribing System. Unsuccessful - Incorrect Details. 
</t>
  </si>
  <si>
    <t>TC_PDS_SUB_025</t>
  </si>
  <si>
    <t>TC_PDS_SUB_026</t>
  </si>
  <si>
    <t>TC_PDS_SUB_027</t>
  </si>
  <si>
    <t>TC_PDS_SUB_028</t>
  </si>
  <si>
    <t>PDS receives the Prescribing System cancellation of electronic prescription - Dispensed</t>
  </si>
  <si>
    <r>
      <t xml:space="preserve">The system provides an acknowledgement of receipt of an electronic prescription cancellation request and the UNSUCCESSFUL outcome of that request to the Prescribing System.
The reason why the cancellation is unsuccessful (the electronic prescription is locked)  should be provided to Prescribing System 
</t>
    </r>
    <r>
      <rPr>
        <i/>
        <sz val="11"/>
        <rFont val="Calibri"/>
        <family val="2"/>
        <scheme val="minor"/>
      </rPr>
      <t>Note: The electronic prescription record in Prescribing System should also remain unchanged (not cancelled)</t>
    </r>
    <r>
      <rPr>
        <sz val="11"/>
        <rFont val="Calibri"/>
        <family val="2"/>
        <scheme val="minor"/>
      </rPr>
      <t xml:space="preserve">
</t>
    </r>
  </si>
  <si>
    <t xml:space="preserve">PDS receives the Prescribing System cancellation request from  electronic prescription. Unsuccessful - LOCKED. </t>
  </si>
  <si>
    <t xml:space="preserve">Electronic prescription exists 
</t>
  </si>
  <si>
    <t>The system sends an error message to Dispensing System indicating that the electronic prescription has been cancelled.
Prescription details is not sent to Dispensing System</t>
  </si>
  <si>
    <t>The system sends an error message to Dispensing System indicating that the electronic prescription is exhausted.
Prescription details is not sent to Dispensing System</t>
  </si>
  <si>
    <t>The system sends an error message to Dispensing System indicating that the electronic prescription is expired.
Prescription details is not sent to Dispensing System</t>
  </si>
  <si>
    <t xml:space="preserve">PDS receives retrieve request for electronic prescription details from Dispensing System. </t>
  </si>
  <si>
    <t>PDS receives retrieve request for electronic prescription details from Dispensing System. Expired.</t>
  </si>
  <si>
    <t>PDS receives retrieve request for electronic prescription details from Dispensing System. EP has been cancelled separately.</t>
  </si>
  <si>
    <t>PDS receives retrieve request for electronic prescription details from Dispensing System. EP already dispensed.</t>
  </si>
  <si>
    <t>TC_PDS_PRO_007</t>
  </si>
  <si>
    <t>TC_PDS_PRO_008</t>
  </si>
  <si>
    <t>TC_PDS_SUB_029</t>
  </si>
  <si>
    <t>TC_PDS_SUB_030</t>
  </si>
  <si>
    <t>Dispenser makes changes to dispense record post finalisation.
One or more PDS Available.</t>
  </si>
  <si>
    <t>PDS validates Dispensing System user annotation against the electronic
prescription.</t>
  </si>
  <si>
    <t xml:space="preserve">PDS receives dispense reversal of dispense event  after dispense notice has been posted to the Open PDS
</t>
  </si>
  <si>
    <t>PDS reverses the dispense event and acknowledges the reversal.</t>
  </si>
  <si>
    <t xml:space="preserve">PDS user cannot access, view, modify or delete the   unencrypted payloads </t>
  </si>
  <si>
    <t xml:space="preserve">PDS receives Dispensing System dispense update for electronic prescription.  </t>
  </si>
  <si>
    <t>PDS receives Dispensing System user annotation against the electronic prescription.</t>
  </si>
  <si>
    <t>PDS receives retrieve request for electronic prescription details from Dispensing System. Dispensed with annotations.</t>
  </si>
  <si>
    <t>PDS provides electronic prescription information to Mobile Intermediary</t>
  </si>
  <si>
    <t>Electronic prescription Locking and Unlocking, Security and data integrity in PDS</t>
  </si>
  <si>
    <t>PDS provides electronic prescription details to Dispensing System and receives dispense event details from Dispensing System - Multiple PDS Systems Full E2E</t>
  </si>
  <si>
    <t>PDS receives dispense reversal from Dispensing System  - Multiple PDS Systems</t>
  </si>
  <si>
    <t>PDS receives dispense cancellation from Dispensing System   - Multiple PDS Systems</t>
  </si>
  <si>
    <t>PDS manages electronic prescriptions with ASL  - Multiple PDS Systems</t>
  </si>
  <si>
    <t>PDS provides electronic prescription information to Mobile Intermediary   - Multiple PDS Systems</t>
  </si>
  <si>
    <t>1. Prescribing System available.
2. PDS System available / unavailable as required.</t>
  </si>
  <si>
    <t>Conformance Requirement(s)</t>
  </si>
  <si>
    <t>TEST EVIDENCE 
(SCREEN SHOTS, RECORDINGS, FILES)</t>
  </si>
  <si>
    <t>Prescribing System Authentication.</t>
  </si>
  <si>
    <t>DS-1
DS-3</t>
  </si>
  <si>
    <t>Prescribing System Authentication - Verified / Unverified.</t>
  </si>
  <si>
    <t>Electronic prescription created by Prescribing System.</t>
  </si>
  <si>
    <t>Prescription created. Received and Updated by PDS, acknowledged.
Data encrypted, transferred securely and audited.</t>
  </si>
  <si>
    <t>1. Prescribing System available.
2. PDS System available.
3. An electronic prescription is created in the system.</t>
  </si>
  <si>
    <t>Electronic prescription cancelled.</t>
  </si>
  <si>
    <t>Prescription created and Cancelled. Cancellation acknowledged and audited.</t>
  </si>
  <si>
    <t>1. Dispensing System(s) available.
2. PDS System available 
3. Electronic prescription created in the system.</t>
  </si>
  <si>
    <t>DS-1 
DS-2
DS-3</t>
  </si>
  <si>
    <t>Dispense record provided.
Data encrypted, transferred securely and audited.</t>
  </si>
  <si>
    <t xml:space="preserve">Dispense record dispensed with annotations.
</t>
  </si>
  <si>
    <t>Dispense record completed with annotations to PDS. Receipts acknowledged. 
Data encrypted, transferred securely and audited.</t>
  </si>
  <si>
    <t>1. Dispensing System available.
2. PDS System available.
3. Electronic prescription created and dispense record submitted to PDS</t>
  </si>
  <si>
    <t>1. PDS System available.
2. Dispensing System available.
3. Electronic prescription created 
4. Dispense record being dispensed (prior to a dispense notice being posted to the PDS)</t>
  </si>
  <si>
    <t>DS-17
DS-26
DS-24
DS-22</t>
  </si>
  <si>
    <t>1. PDS System available.
2. Prescribing System available.
3. Dispensing System available.
4. API Gateway available.
5. Electronic prescription created as required.
6. Dispense record being dispensed.</t>
  </si>
  <si>
    <t>TC_PDS_AA_006</t>
  </si>
  <si>
    <t>DS-33
DS-22</t>
  </si>
  <si>
    <t>1. PDS System available.
2. Mobile Intermediary System available.
3. API Gateway available.
4. Electronic prescriptions created
5. Dispense records created</t>
  </si>
  <si>
    <t>Mobile Intermediary Authentication.</t>
  </si>
  <si>
    <t>DS-2
DS-3
DS-22</t>
  </si>
  <si>
    <t>1. PDS Systems available.
2. Prescribing System available.
3. Dispensing System available.
4. Electronic prescriptions created.
5. Dispense record being dispensed.</t>
  </si>
  <si>
    <t>EP Locked</t>
  </si>
  <si>
    <t xml:space="preserve">PDS receives EP request from Dispensing Systems - EP is provided and PDS Locks record.
PDS receives Other Dispensing Systems request for locked EP - Denied as EP is Locked
PDS receives Update from holding Prescribing System (still holding original details) - Denied as EP is Locked
PDS receives Cancellation from holding Prescribing System (still holding original details) - Denied as EP is Locked  
</t>
  </si>
  <si>
    <t>EP Unlocked</t>
  </si>
  <si>
    <t xml:space="preserve">DS-21
DS-19
</t>
  </si>
  <si>
    <t xml:space="preserve">PDS receives Dispensing System Release of EP not dispensed - EP Unlocked by PDS
PDS receives Dispensing System Release EP as timed out - EP Unlocked by PDS
PDS receives Dispensing System Cancellation of dispense event - EP Unlocked by PDS
PDS receives Dispensing System Reversal of dispense event - EP Unlocked by PDS
</t>
  </si>
  <si>
    <t>New Updates Unlocked</t>
  </si>
  <si>
    <t>DS-11
DS-8</t>
  </si>
  <si>
    <t>PDS receives New Dispense System EP requests following above events now unlocked - EP provided and Locked by PDS
PDS receives Cancel request from holding Prescribing System (still holding original details) - EP Unlocked</t>
  </si>
  <si>
    <t xml:space="preserve">Completion of EP dispense event </t>
  </si>
  <si>
    <t>PDS receives Cancel request from holding Prescribing System (still holding original details) - Denied as EP has been dispensed
PDS receives Dispensing System Completion of EP dispense event - EP Unlocked by PDS
PDS receives Update from holding Prescribing System (still holding original details) - Denied as EP has been dispensed</t>
  </si>
  <si>
    <t>DS-26
DS-24
DS-25
DS-23</t>
  </si>
  <si>
    <t>1. Dispensing System(s) available.
2. Multiple PDS Systems available
3. Electronic prescription created as required.</t>
  </si>
  <si>
    <t>PDS Connections - Authentication between PDS Systems and exchange of electronic prescription details between PDS operators.</t>
  </si>
  <si>
    <t xml:space="preserve">DS-10
DS-11
DS-12
DS-21
</t>
  </si>
  <si>
    <t xml:space="preserve">DS-13
DS-14
DS-15
DS-16
DS-22
</t>
  </si>
  <si>
    <t>PDS Connections - Exchange of electronic prescription details between PDS operators post dispense event.</t>
  </si>
  <si>
    <t>DS-27
DS-1
DS-2
DS-24
DS-25
DS-23
DS-26
DS-22</t>
  </si>
  <si>
    <t xml:space="preserve">Exchange electronic prescription details between systems post-dispense event(s). </t>
  </si>
  <si>
    <t>1. Dispensing System available.
2. Multiple PDS Systems available
3. Electronic prescription created and dispense record submitted to PDS</t>
  </si>
  <si>
    <t>DS-1
DS-2
DS-3
DS-27
DS-24
DS-26
DS-22</t>
  </si>
  <si>
    <t>1. Multiple PDS Systems available
2. Dispensing System available.
3. Electronic prescription created 
4. Dispense record being dispensed (prior to a dispense notice being posted to the PDS)</t>
  </si>
  <si>
    <t>DS-17
DS-21
DS-22</t>
  </si>
  <si>
    <t xml:space="preserve">PDS manages electronic prescriptions with ASL - Multiple PDS Systems
1. Created electronic prescription - Prescribing System
2. Dispense electronic prescription - Dispensing System
3. Cancel electronic prescription - Dispensing System
4. Roll back electronic prescription - Dispensing System
5. Conformant PDS Systems can exchange electronic prescriptions.
6. PDS Systems exchanging electronic prescription details comply with security, registration and contractual requirements.
</t>
  </si>
  <si>
    <t>DS-33
DS-2</t>
  </si>
  <si>
    <t>PDS Connections -
Authentication between PDS Systems.
Exchange of electronic prescription details between PDS operators.</t>
  </si>
  <si>
    <t>TC_PDS_AA_006
TC_PDS_CON_001 to TC_PDS_CON_004
TC_PDS_AUD_003</t>
  </si>
  <si>
    <t>DS-2
DS-27
DS-27A
DS-22</t>
  </si>
  <si>
    <t>DS-3
DS-22</t>
  </si>
  <si>
    <t>TS_PDS_014</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</si>
  <si>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</si>
  <si>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</si>
  <si>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</si>
  <si>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</si>
  <si>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</si>
  <si>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</si>
  <si>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</si>
  <si>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</si>
  <si>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</si>
  <si>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t>Number of Test Cases</t>
  </si>
  <si>
    <t>Tests marked N/A</t>
  </si>
  <si>
    <t>THIS SECTION DOES NOT NEED TO BE MANUALLY FILLED IN - IT WILL BE AUTOMATICALLY CALCULATED</t>
  </si>
  <si>
    <r>
      <t>Test Case worksheet</t>
    </r>
    <r>
      <rPr>
        <sz val="10"/>
        <rFont val="Calibri"/>
        <family val="2"/>
        <scheme val="minor"/>
      </rPr>
      <t xml:space="preserve"> </t>
    </r>
  </si>
  <si>
    <t>Test % Success Rate</t>
  </si>
  <si>
    <t>Number of Tests</t>
  </si>
  <si>
    <t>TC_PDS_SUB_028 to 030
TC_PDS_AUD_004</t>
  </si>
  <si>
    <r>
      <t xml:space="preserve">When a Dispensing System retrieves an
electronic prescription, the system </t>
    </r>
    <r>
      <rPr>
        <b/>
        <sz val="11"/>
        <rFont val="Calibri"/>
        <family val="2"/>
        <scheme val="minor"/>
      </rPr>
      <t>SHALL</t>
    </r>
    <r>
      <rPr>
        <sz val="11"/>
        <rFont val="Calibri"/>
        <family val="2"/>
        <scheme val="minor"/>
      </rPr>
      <t xml:space="preserve">
be able to compile and provide all the
relevant information including:
• Original electronic prescription;
• Most recent dispense record; and
• All annotations.
</t>
    </r>
  </si>
  <si>
    <r>
      <t xml:space="preserve">When a Dispensing System retrieves an
electronic prescription, the system </t>
    </r>
    <r>
      <rPr>
        <b/>
        <sz val="11"/>
        <rFont val="Calibri"/>
        <family val="2"/>
        <scheme val="minor"/>
      </rPr>
      <t>SHALL</t>
    </r>
    <r>
      <rPr>
        <sz val="11"/>
        <rFont val="Calibri"/>
        <family val="2"/>
        <scheme val="minor"/>
      </rPr>
      <t xml:space="preserve">
lock that electronic prescription while the
transaction is in progress to prevent multiple
concurrent transactions.</t>
    </r>
  </si>
  <si>
    <r>
      <t xml:space="preserve">Details NOT sent to Dispensing System as EP is Locked.
</t>
    </r>
    <r>
      <rPr>
        <i/>
        <sz val="11"/>
        <rFont val="Calibri"/>
        <family val="2"/>
        <scheme val="minor"/>
      </rPr>
      <t xml:space="preserve">
Note: This will require an appropriate message to be sent to the Dispensing System indicating that the electronic prescription record is locked.</t>
    </r>
  </si>
  <si>
    <r>
      <t xml:space="preserve">The system </t>
    </r>
    <r>
      <rPr>
        <b/>
        <sz val="11"/>
        <rFont val="Calibri"/>
        <family val="2"/>
        <scheme val="minor"/>
      </rPr>
      <t>SHALL</t>
    </r>
    <r>
      <rPr>
        <sz val="11"/>
        <rFont val="Calibri"/>
        <family val="2"/>
        <scheme val="minor"/>
      </rPr>
      <t xml:space="preserve"> accept electronic
prescriptions from Prescribing Systems that
provide a valid conformance id from an
organisation with which they have a
contractual agreement.
</t>
    </r>
  </si>
  <si>
    <r>
      <t xml:space="preserve">The system </t>
    </r>
    <r>
      <rPr>
        <b/>
        <sz val="11"/>
        <rFont val="Calibri"/>
        <family val="2"/>
        <scheme val="minor"/>
      </rPr>
      <t>SHALL</t>
    </r>
    <r>
      <rPr>
        <sz val="11"/>
        <rFont val="Calibri"/>
        <family val="2"/>
        <scheme val="minor"/>
      </rPr>
      <t xml:space="preserve"> define and use a
Delivery Service prescription identifier
(DSPID) format that will result in globally
unique and distinguishable delivery service
prescription identifiers.</t>
    </r>
  </si>
  <si>
    <r>
      <t xml:space="preserve">The system </t>
    </r>
    <r>
      <rPr>
        <b/>
        <sz val="11"/>
        <rFont val="Calibri"/>
        <family val="2"/>
        <scheme val="minor"/>
      </rPr>
      <t>SHALL</t>
    </r>
    <r>
      <rPr>
        <sz val="11"/>
        <rFont val="Calibri"/>
        <family val="2"/>
        <scheme val="minor"/>
      </rPr>
      <t xml:space="preserve"> define and use a DSPID
format that will result in organisationally
unique and distinguishable prescription
identifiers</t>
    </r>
  </si>
  <si>
    <r>
      <t xml:space="preserve">The system </t>
    </r>
    <r>
      <rPr>
        <b/>
        <sz val="11"/>
        <rFont val="Calibri"/>
        <family val="2"/>
        <scheme val="minor"/>
      </rPr>
      <t>SHALL</t>
    </r>
    <r>
      <rPr>
        <sz val="11"/>
        <rFont val="Calibri"/>
        <family val="2"/>
        <scheme val="minor"/>
      </rPr>
      <t xml:space="preserve"> accept and process a
request for cancellation of an electronic
prescription.
</t>
    </r>
  </si>
  <si>
    <r>
      <t xml:space="preserve">The system </t>
    </r>
    <r>
      <rPr>
        <b/>
        <sz val="11"/>
        <rFont val="Calibri"/>
        <family val="2"/>
        <scheme val="minor"/>
      </rPr>
      <t>SHALL</t>
    </r>
    <r>
      <rPr>
        <sz val="11"/>
        <rFont val="Calibri"/>
        <family val="2"/>
        <scheme val="minor"/>
      </rPr>
      <t xml:space="preserve"> provide an
acknowledgement of receipt of an electronic
prescription cancellation request and the
outcome of that request to the prescribing
system.
</t>
    </r>
    <r>
      <rPr>
        <i/>
        <sz val="11"/>
        <rFont val="Calibri"/>
        <family val="2"/>
        <scheme val="minor"/>
      </rPr>
      <t>Note: Design Amendments include an update to the above. This will need to Include a Prescription update request from Prescribing System as well as a cancellation.</t>
    </r>
  </si>
  <si>
    <r>
      <t xml:space="preserve">The system </t>
    </r>
    <r>
      <rPr>
        <b/>
        <sz val="11"/>
        <rFont val="Calibri"/>
        <family val="2"/>
        <scheme val="minor"/>
      </rPr>
      <t>MAY</t>
    </r>
    <r>
      <rPr>
        <sz val="11"/>
        <rFont val="Calibri"/>
        <family val="2"/>
        <scheme val="minor"/>
      </rPr>
      <t xml:space="preserve"> support the delivery of the
electronic Token to a nominated electronic
address (which would be included in the
metadata of the electronic prescription by
the prescriber).</t>
    </r>
  </si>
  <si>
    <r>
      <t xml:space="preserve">The system </t>
    </r>
    <r>
      <rPr>
        <b/>
        <sz val="11"/>
        <rFont val="Calibri"/>
        <family val="2"/>
        <scheme val="minor"/>
      </rPr>
      <t>SHALL</t>
    </r>
    <r>
      <rPr>
        <sz val="11"/>
        <rFont val="Calibri"/>
        <family val="2"/>
        <scheme val="minor"/>
      </rPr>
      <t xml:space="preserve"> accept a notification of
dispense against an electronic prescription.</t>
    </r>
  </si>
  <si>
    <r>
      <t xml:space="preserve">Dispense record update notification received by PDS. 
Dispense record updated correctly in PDS
</t>
    </r>
    <r>
      <rPr>
        <i/>
        <sz val="11"/>
        <rFont val="Calibri"/>
        <family val="2"/>
        <scheme val="minor"/>
      </rPr>
      <t xml:space="preserve">
</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</si>
  <si>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provide an
acknowledgement of a Dispense Record to
the Dispensing System.
</t>
    </r>
  </si>
  <si>
    <r>
      <t xml:space="preserve">The system </t>
    </r>
    <r>
      <rPr>
        <b/>
        <sz val="11"/>
        <rFont val="Calibri"/>
        <family val="2"/>
        <scheme val="minor"/>
      </rPr>
      <t>SHALL</t>
    </r>
    <r>
      <rPr>
        <sz val="11"/>
        <rFont val="Calibri"/>
        <family val="2"/>
        <scheme val="minor"/>
      </rPr>
      <t xml:space="preserve"> provide an
acknowledgement of receipt of an
annotation to the Dispensing System.
</t>
    </r>
  </si>
  <si>
    <r>
      <t xml:space="preserve">The system </t>
    </r>
    <r>
      <rPr>
        <b/>
        <sz val="11"/>
        <rFont val="Calibri"/>
        <family val="2"/>
        <scheme val="minor"/>
      </rPr>
      <t xml:space="preserve">SHALL </t>
    </r>
    <r>
      <rPr>
        <sz val="11"/>
        <rFont val="Calibri"/>
        <family val="2"/>
        <scheme val="minor"/>
      </rPr>
      <t xml:space="preserve">accept and process a
notification of dispense cancellation.
</t>
    </r>
    <r>
      <rPr>
        <i/>
        <sz val="11"/>
        <rFont val="Calibri"/>
        <family val="2"/>
        <scheme val="minor"/>
      </rPr>
      <t>Note: There may be instances where a
dispenser is required to abandon a dispense
event prior to a dispense notice being
posted to the PDS (for example, the
pharmacy is out of stock). In this instance,
following dispense event ceasing, the
electronic prescription record should be
returned to an unlocked state. The outcome
is that the prescription is valid for dispense.
Related requirement: DISP-24.</t>
    </r>
  </si>
  <si>
    <t>The system accepts and processes the
notification of dispense cancellation.
The electronic prescription record
returns to an unlocked state and is valid for dispense.
Dispense record is not created in PDS.</t>
  </si>
  <si>
    <r>
      <t>The system</t>
    </r>
    <r>
      <rPr>
        <b/>
        <sz val="11"/>
        <rFont val="Calibri"/>
        <family val="2"/>
        <scheme val="minor"/>
      </rPr>
      <t xml:space="preserve"> SHALL</t>
    </r>
    <r>
      <rPr>
        <sz val="11"/>
        <rFont val="Calibri"/>
        <family val="2"/>
        <scheme val="minor"/>
      </rPr>
      <t xml:space="preserve"> accept and process a
notification of dispense reversal.
</t>
    </r>
    <r>
      <rPr>
        <i/>
        <sz val="11"/>
        <rFont val="Calibri"/>
        <family val="2"/>
        <scheme val="minor"/>
      </rPr>
      <t xml:space="preserve">
Note: There may be instances where a
dispenser is required to reverse a dispense
event after a dispense notice has been
posted to the PDS (for example, the SoC
declines supply). In this instance, following
dispense event, the dispenser is required to
reverse the dispense event and return the
electronic prescription record to an unlocked
state. The outcome is that the prescription is
valid for dispense.
Related requirement: DISP-25.</t>
    </r>
  </si>
  <si>
    <r>
      <t xml:space="preserve">The system </t>
    </r>
    <r>
      <rPr>
        <b/>
        <sz val="11"/>
        <rFont val="Calibri"/>
        <family val="2"/>
        <scheme val="minor"/>
      </rPr>
      <t>SHALL</t>
    </r>
    <r>
      <rPr>
        <sz val="11"/>
        <rFont val="Calibri"/>
        <family val="2"/>
        <scheme val="minor"/>
      </rPr>
      <t xml:space="preserve"> provide an
acknowledgement of receipt of a dispense
reversal to the Dispensing System.
</t>
    </r>
    <r>
      <rPr>
        <i/>
        <sz val="11"/>
        <rFont val="Calibri"/>
        <family val="2"/>
        <scheme val="minor"/>
      </rPr>
      <t>Note: The system will cancel the dispense
event and return the electronic prescription
to its previous state.
Related requirement: DISP-28.</t>
    </r>
  </si>
  <si>
    <r>
      <t xml:space="preserve">The system </t>
    </r>
    <r>
      <rPr>
        <b/>
        <sz val="11"/>
        <rFont val="Calibri"/>
        <family val="2"/>
        <scheme val="minor"/>
      </rPr>
      <t>SHALL</t>
    </r>
    <r>
      <rPr>
        <sz val="11"/>
        <rFont val="Calibri"/>
        <family val="2"/>
        <scheme val="minor"/>
      </rPr>
      <t xml:space="preserve"> unlock an electronic
prescription when the Dispensing System
releases it (unchanged).
</t>
    </r>
    <r>
      <rPr>
        <i/>
        <sz val="11"/>
        <rFont val="Calibri"/>
        <family val="2"/>
        <scheme val="minor"/>
      </rPr>
      <t>Note: Where an electronic prescription is
released by the Dispensing System without a
dispense notice (i.e. not dispensed), the
prescription shall be unlocked. That
prescription shall be unchanged from that
which was originally drawn down by the
dispenser.</t>
    </r>
  </si>
  <si>
    <r>
      <t xml:space="preserve">Electronic prescription is unchanged. 
Electronic prescription UNLOCKED in the PDS.
Dispense record is not created 
</t>
    </r>
    <r>
      <rPr>
        <i/>
        <sz val="11"/>
        <rFont val="Calibri"/>
        <family val="2"/>
        <scheme val="minor"/>
      </rPr>
      <t xml:space="preserve">
</t>
    </r>
  </si>
  <si>
    <r>
      <t xml:space="preserve">Where the metadata of the electronic prescription indicates that the SoC has an Active Script List to which the electronic prescription should be added, the system </t>
    </r>
    <r>
      <rPr>
        <b/>
        <sz val="11"/>
        <rFont val="Calibri"/>
        <family val="2"/>
        <scheme val="minor"/>
      </rPr>
      <t>SHALL</t>
    </r>
    <r>
      <rPr>
        <sz val="11"/>
        <rFont val="Calibri"/>
        <family val="2"/>
        <scheme val="minor"/>
      </rPr>
      <t xml:space="preserve"> pass an encrypted copy of the electronic prescription to the relevant Active Script List Registry.
</t>
    </r>
    <r>
      <rPr>
        <i/>
        <sz val="11"/>
        <rFont val="Calibri"/>
        <family val="2"/>
        <scheme val="minor"/>
      </rPr>
      <t>Note: The Active Script List Register does not ever hold the legal electronic prescription. That is retained in the PDS.</t>
    </r>
  </si>
  <si>
    <r>
      <t xml:space="preserve">Where any transaction received by the PDS relates to an
electronic prescription linked to a SoC’s Active Script List,
the system </t>
    </r>
    <r>
      <rPr>
        <b/>
        <sz val="11"/>
        <rFont val="Calibri"/>
        <family val="2"/>
        <scheme val="minor"/>
      </rPr>
      <t>SHALL</t>
    </r>
    <r>
      <rPr>
        <sz val="11"/>
        <rFont val="Calibri"/>
        <family val="2"/>
        <scheme val="minor"/>
      </rPr>
      <t xml:space="preserve"> pass an encrypted copy of the
transaction to the relevant Active Script List Registry.
</t>
    </r>
    <r>
      <rPr>
        <i/>
        <sz val="11"/>
        <rFont val="Calibri"/>
        <family val="2"/>
        <scheme val="minor"/>
      </rPr>
      <t xml:space="preserve">
Note: Other transactions may include dispense records,
cancellation of electronic prescriptions or cancellation of
dispense records.</t>
    </r>
  </si>
  <si>
    <r>
      <t xml:space="preserve">The system </t>
    </r>
    <r>
      <rPr>
        <b/>
        <sz val="11"/>
        <rFont val="Calibri"/>
        <family val="2"/>
        <scheme val="minor"/>
      </rPr>
      <t>SHALL</t>
    </r>
    <r>
      <rPr>
        <sz val="11"/>
        <rFont val="Calibri"/>
        <family val="2"/>
        <scheme val="minor"/>
      </rPr>
      <t xml:space="preserve"> facilitate the exchange
of electronic prescriptions between other
conformant PDS operators.</t>
    </r>
  </si>
  <si>
    <r>
      <t xml:space="preserve">The system </t>
    </r>
    <r>
      <rPr>
        <b/>
        <sz val="11"/>
        <rFont val="Calibri"/>
        <family val="2"/>
        <scheme val="minor"/>
      </rPr>
      <t>MAY</t>
    </r>
    <r>
      <rPr>
        <sz val="11"/>
        <rFont val="Calibri"/>
        <family val="2"/>
        <scheme val="minor"/>
      </rPr>
      <t xml:space="preserve"> facilitate the exchange
of electronic prescriptions between other
conformant PDS operators.</t>
    </r>
  </si>
  <si>
    <r>
      <t>The PDS Operator</t>
    </r>
    <r>
      <rPr>
        <b/>
        <sz val="11"/>
        <rFont val="Calibri"/>
        <family val="2"/>
        <scheme val="minor"/>
      </rPr>
      <t xml:space="preserve"> SHALL</t>
    </r>
    <r>
      <rPr>
        <sz val="11"/>
        <rFont val="Calibri"/>
        <family val="2"/>
        <scheme val="minor"/>
      </rPr>
      <t xml:space="preserve"> have contractual
arrangements in place that facilitate the
exchange of electronic prescriptions and
dispense information with all other
conformant PDS operators.
</t>
    </r>
    <r>
      <rPr>
        <i/>
        <sz val="11"/>
        <rFont val="Calibri"/>
        <family val="2"/>
        <scheme val="minor"/>
      </rPr>
      <t>Note: This may be achieved through a
federated model (i.e. through an
intermediary PDS). The intention is that any
prescription must be able to be downloaded
by any Dispensing System regardless of the
PDS directly subscribed to. The list of all
conformant PDSs will be maintained by the
Agency.</t>
    </r>
  </si>
  <si>
    <r>
      <t xml:space="preserve">Each system </t>
    </r>
    <r>
      <rPr>
        <b/>
        <sz val="11"/>
        <rFont val="Calibri"/>
        <family val="2"/>
        <scheme val="minor"/>
      </rPr>
      <t>SHALL</t>
    </r>
    <r>
      <rPr>
        <sz val="11"/>
        <rFont val="Calibri"/>
        <family val="2"/>
        <scheme val="minor"/>
      </rPr>
      <t xml:space="preserve"> manage the security
process of a connecting PDS to facilitate the
receipt and delivery of electronic
prescriptions between PDSs.</t>
    </r>
  </si>
  <si>
    <r>
      <t xml:space="preserve">Where the system receives an electronic
prescription from another PDS the system
</t>
    </r>
    <r>
      <rPr>
        <b/>
        <sz val="11"/>
        <rFont val="Calibri"/>
        <family val="2"/>
        <scheme val="minor"/>
      </rPr>
      <t>SHALL</t>
    </r>
    <r>
      <rPr>
        <sz val="11"/>
        <rFont val="Calibri"/>
        <family val="2"/>
        <scheme val="minor"/>
      </rPr>
      <t xml:space="preserve"> warrant that the privacy controls of
the originating PDS are maintained during
the delivery process to the requesting
Dispensing System.
</t>
    </r>
  </si>
  <si>
    <r>
      <t xml:space="preserve">Where the system requests an electronic
prescription from another PDS the system
</t>
    </r>
    <r>
      <rPr>
        <b/>
        <sz val="11"/>
        <rFont val="Calibri"/>
        <family val="2"/>
        <scheme val="minor"/>
      </rPr>
      <t>SHALL</t>
    </r>
    <r>
      <rPr>
        <sz val="11"/>
        <rFont val="Calibri"/>
        <family val="2"/>
        <scheme val="minor"/>
      </rPr>
      <t xml:space="preserve"> warrant that the requesting
dispenser or other user is a registered and
known end point and the system can assert
the validity of the user.</t>
    </r>
  </si>
  <si>
    <r>
      <t xml:space="preserve">The system and the PDS Operator </t>
    </r>
    <r>
      <rPr>
        <b/>
        <sz val="11"/>
        <rFont val="Calibri"/>
        <family val="2"/>
        <scheme val="minor"/>
      </rPr>
      <t>SHALL
NOT</t>
    </r>
    <r>
      <rPr>
        <sz val="11"/>
        <rFont val="Calibri"/>
        <family val="2"/>
        <scheme val="minor"/>
      </rPr>
      <t xml:space="preserve"> change or manipulate the semantic
content (metadata or encrypted payload) of
any message.
</t>
    </r>
    <r>
      <rPr>
        <i/>
        <sz val="11"/>
        <rFont val="Calibri"/>
        <family val="2"/>
        <scheme val="minor"/>
      </rPr>
      <t>Note: The format of the message may be
changed as the content passes between
PDSs.</t>
    </r>
  </si>
  <si>
    <r>
      <t xml:space="preserve">The system </t>
    </r>
    <r>
      <rPr>
        <b/>
        <sz val="11"/>
        <rFont val="Calibri"/>
        <family val="2"/>
        <scheme val="minor"/>
      </rPr>
      <t>SHALL NOT</t>
    </r>
    <r>
      <rPr>
        <sz val="11"/>
        <rFont val="Calibri"/>
        <family val="2"/>
        <scheme val="minor"/>
      </rPr>
      <t xml:space="preserve"> aggregate and make available
prescription information based on an IHI number.
</t>
    </r>
    <r>
      <rPr>
        <i/>
        <sz val="11"/>
        <rFont val="Calibri"/>
        <family val="2"/>
        <scheme val="minor"/>
      </rPr>
      <t xml:space="preserve">
Note: An IHI number shall be included in the metadata of
the electronic prescription provided by the prescriber.</t>
    </r>
  </si>
  <si>
    <t>CTD</t>
  </si>
  <si>
    <t>Conformance Test Data</t>
  </si>
  <si>
    <t>CTS</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</si>
  <si>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</si>
  <si>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</si>
  <si>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</si>
  <si>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</si>
  <si>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</si>
  <si>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</si>
  <si>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</si>
  <si>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</si>
  <si>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Specification - Prescription Delivery Services</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</si>
  <si>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</si>
  <si>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</si>
  <si>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</si>
  <si>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</si>
  <si>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</si>
  <si>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Prescribing  - Conformance Test Specification - Prescription Delivery Services</t>
  </si>
  <si>
    <t>Conformance Profile</t>
  </si>
  <si>
    <t>Release Note</t>
  </si>
  <si>
    <t>The system provides an acknowledgement of receipt of an electronic prescription and the UNSUCCESSFUL outcome of that request to the Prescribing System. 
The reason why the transaction is unsuccessful should be provided to Prescribing System
Electronic prescription is not created in PDS</t>
  </si>
  <si>
    <r>
      <rPr>
        <sz val="11"/>
        <color rgb="FF002060"/>
        <rFont val="Calibri"/>
        <family val="2"/>
        <scheme val="minor"/>
      </rPr>
      <t>CONDITION: Service is operating as a Commonwealth Government Service</t>
    </r>
    <r>
      <rPr>
        <sz val="11"/>
        <rFont val="Calibri"/>
        <family val="2"/>
        <scheme val="minor"/>
      </rPr>
      <t xml:space="preserve">
Analyse 'unclassified' data </t>
    </r>
  </si>
  <si>
    <t>Electronic Prescribing - Conformance Test Data - HPI-I Data</t>
  </si>
  <si>
    <t>Electronic Prescribing - Conformance Test Data - HPI-O Data</t>
  </si>
  <si>
    <t>Electronic prescription updated by Prescribing System.</t>
  </si>
  <si>
    <t>TS_PDS_AA_015</t>
  </si>
  <si>
    <r>
      <t xml:space="preserve">The system </t>
    </r>
    <r>
      <rPr>
        <b/>
        <sz val="11"/>
        <rFont val="Calibri"/>
        <family val="2"/>
        <scheme val="minor"/>
      </rPr>
      <t>SHALL</t>
    </r>
    <r>
      <rPr>
        <sz val="11"/>
        <rFont val="Calibri"/>
        <family val="2"/>
        <scheme val="minor"/>
      </rPr>
      <t xml:space="preserve"> accept an annotation made by a dispenser against an electronic prescription as part of the dispense event.</t>
    </r>
  </si>
  <si>
    <r>
      <t>The system</t>
    </r>
    <r>
      <rPr>
        <b/>
        <sz val="11"/>
        <rFont val="Calibri"/>
        <family val="2"/>
        <scheme val="minor"/>
      </rPr>
      <t xml:space="preserve"> SHALL NOT </t>
    </r>
    <r>
      <rPr>
        <sz val="11"/>
        <rFont val="Calibri"/>
        <family val="2"/>
        <scheme val="minor"/>
      </rPr>
      <t xml:space="preserve">expose the unencrypted payload to the operator or user of the PDS system when in normal operations.
</t>
    </r>
    <r>
      <rPr>
        <i/>
        <sz val="11"/>
        <rFont val="Calibri"/>
        <family val="2"/>
        <scheme val="minor"/>
      </rPr>
      <t xml:space="preserve">
Note: Under normal circumstances, the system will prohibit access to the unencrypted payload to staff or technicians via a user interface, remote connection, data export or via any other means. The technical inability to access unencrypted data protects patient privacy.
The system may need to expose unencrypted payloads internally for maintenance, fault finding, authorised investigations or by legal order.
</t>
    </r>
  </si>
  <si>
    <r>
      <t xml:space="preserve">The system </t>
    </r>
    <r>
      <rPr>
        <b/>
        <sz val="11"/>
        <rFont val="Calibri"/>
        <family val="2"/>
        <scheme val="minor"/>
      </rPr>
      <t xml:space="preserve">SHALL NOT </t>
    </r>
    <r>
      <rPr>
        <sz val="11"/>
        <rFont val="Calibri"/>
        <family val="2"/>
        <scheme val="minor"/>
      </rPr>
      <t>share the payload with other internal or external systems unless:
•	Those recipient systems are covered by legal regulatory frameworks (e.g. EP, MHR, RTPM) and/or;
•	Under a legal order/direction and/or;
•	There is explicit patient consent for read-only access to their personal and health data for healthcare reasons</t>
    </r>
  </si>
  <si>
    <t>DS-25A</t>
  </si>
  <si>
    <t>TC_PDS_PRI_007</t>
  </si>
  <si>
    <t>Request received to share payload from system with none of the specified conditions.</t>
  </si>
  <si>
    <t>Request received to share payload from system under legal order of direction.</t>
  </si>
  <si>
    <t>Request received to share payload from system covered by legal regulatory framework.</t>
  </si>
  <si>
    <t>TC_PDS_PRI_008</t>
  </si>
  <si>
    <t>TC_PDS_PRI_009</t>
  </si>
  <si>
    <t>TC_PDS_PRI_010</t>
  </si>
  <si>
    <t>Payload details shared.</t>
  </si>
  <si>
    <t>Payload details NOT shared.</t>
  </si>
  <si>
    <t>Request received to share payload from system given explicit patient consent for read-only access to their personal and health data.</t>
  </si>
  <si>
    <t>Request to share payload from system with none of the following unless stated.</t>
  </si>
  <si>
    <t>Systems covered by requirement exemptions.</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</si>
  <si>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</si>
  <si>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</si>
  <si>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</si>
  <si>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</si>
  <si>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</si>
  <si>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</si>
  <si>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</si>
  <si>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</si>
  <si>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</si>
  <si>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Electronic Prescribing model (such as Direct model, Open model)</t>
  </si>
  <si>
    <t>Testing location address</t>
  </si>
  <si>
    <t>Date(s) of testing</t>
  </si>
  <si>
    <t>Name of person(s) conducting tests</t>
  </si>
  <si>
    <t xml:space="preserve">PDS provides electronic prescription details to Dispensing System and receives dispense event details from Dispensing System  - Multiple PDS Systems Full E2E
1. Authenticate Dispensing System with PDS.
2. Conformant PDS Systems comply with security, registration and contractual requirements, can authenticate and exchange electronic prescription details.
3. PDS provides electronic prescription details to Dispensing System
4. PDS accepts electronic prescription dispense from Dispensing System.
5. PDS Acknowledges receipt of dispense and annotations.
6. PDS audits electronic prescription dispense details.
7. Conformant PDS Systems can exchange electronic prescription detailed post dispense event(s).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</si>
  <si>
    <t>Open PDS
Applicable</t>
  </si>
  <si>
    <t>Direct PDS
Applicable</t>
  </si>
  <si>
    <r>
      <rPr>
        <b/>
        <sz val="11"/>
        <rFont val="Calibri"/>
        <family val="2"/>
        <scheme val="minor"/>
      </rPr>
      <t>PDS provides electronic prescription information to Mobile Intermediary:</t>
    </r>
    <r>
      <rPr>
        <sz val="11"/>
        <rFont val="Calibri"/>
        <family val="2"/>
        <scheme val="minor"/>
      </rPr>
      <t xml:space="preserve">
1. Provide electronic prescription information to Mobile Intermediary
</t>
    </r>
  </si>
  <si>
    <t>1. Multiple PDS Systems available.
2. Mobile Intermediary System available.
3. API Gateway available.
4. Electronic prescriptions created
5. Dispense records created</t>
  </si>
  <si>
    <t>1. Multiple PDS Systems available.
2. Prescribing System available.
3. Dispensing System available.
4. API Gateway available.
5. Electronic prescription created as required.
6. Dispense record being dispensed.</t>
  </si>
  <si>
    <t>Trigger electronic prescription information or dispense information to be sent to non-conformant Mobile Intermediary.</t>
  </si>
  <si>
    <t xml:space="preserve">Mobile Intermediary not conformant with the PDS.
</t>
  </si>
  <si>
    <t>Electronic prescription is dispensed and annotated but remaining repeats available
Dispensing Systems retrieves electronic prescription.
One or more PDS Available.</t>
  </si>
  <si>
    <r>
      <t xml:space="preserve">Electronic prescription created and not dispensed
Electronic Prescription has been cancelled.
One or more PDS Available.
</t>
    </r>
    <r>
      <rPr>
        <i/>
        <sz val="11"/>
        <rFont val="Calibri"/>
        <family val="2"/>
        <scheme val="minor"/>
      </rPr>
      <t xml:space="preserve">
</t>
    </r>
  </si>
  <si>
    <t xml:space="preserve">Electronic prescription created
Electronic prescription is dispensed and completely used up.
One or more PDS Available.
</t>
  </si>
  <si>
    <r>
      <t xml:space="preserve">Electronic prescription created
Electronic prescription is expired
One or more PDS Available.
</t>
    </r>
    <r>
      <rPr>
        <i/>
        <sz val="11"/>
        <rFont val="Calibri"/>
        <family val="2"/>
        <scheme val="minor"/>
      </rPr>
      <t xml:space="preserve">
</t>
    </r>
  </si>
  <si>
    <t xml:space="preserve">Prescription details - as from the original prescription. 
</t>
  </si>
  <si>
    <t>An electronic prescription is created in the system.
PDS Available.
Electronic prescription has been dispensed (completely used up)</t>
  </si>
  <si>
    <t xml:space="preserve">The system provides an acknowledgement of receipt of an electronic prescription update request and the UNSUCCESSFUL outcome of that request to the Prescribing System.
The reason why the update is unsuccessful (Electronic prescription has been dispensed) should be provided to Prescribing System 
</t>
  </si>
  <si>
    <t>An electronic prescription is created in the system.
PDS Available.
Electronic prescription has been dispensed but remaining repeats available</t>
  </si>
  <si>
    <t xml:space="preserve">The system provides an acknowledgement of receipt of an electronic prescription update request and the SUCCESSFUL outcome of that request to the Prescribing System. 
The outstanding repeats are updated. 
The dispensed EP cannot be updated.
</t>
  </si>
  <si>
    <t>An electronic prescription is created in the system.
The electronic prescription has been dispensed but remaining repeats available
PDS Available.</t>
  </si>
  <si>
    <r>
      <t xml:space="preserve">The request for cancellation is received by the PDS System. 
The system accepts and processes the request for cancellation of the electronic prescription.
The outstanding repeats are cancelled.
The dispensed EP cannot be cancelled.
</t>
    </r>
    <r>
      <rPr>
        <i/>
        <sz val="11"/>
        <rFont val="Calibri"/>
        <family val="2"/>
        <scheme val="minor"/>
      </rPr>
      <t xml:space="preserve">
</t>
    </r>
  </si>
  <si>
    <t xml:space="preserve">PDS receives the Prescribing System cancellation request from  electronic prescription. Unsuccessful - Dispensed. </t>
  </si>
  <si>
    <t>An electronic prescription is created in the system.
PDS Available.
Electronic prescription has been dispensed (Completely used up)</t>
  </si>
  <si>
    <t xml:space="preserve">The system provides an acknowledgement of receipt of an electronic prescription cancellation request and the UNSUCCESSFUL outcome of that request to the Prescribing System.
The reason why the cancellation is unsuccessful (the prescription has been dispensed) should be provided to Prescribing System 
The electronic prescription record in Prescribing System should also remain unchanged (not cancelled)
</t>
  </si>
  <si>
    <t>The system provides an acknowledgement of receipt of an electronic prescription cancellation request and the SUCCESSFUL outcome of that request to the Prescribing System. The outcome is that the outstanding repeats are cancelled. The dispensed EP cannot be cancelled.</t>
  </si>
  <si>
    <t xml:space="preserve">PDS receives Dispensing System user annotation against the electronic prescription  </t>
  </si>
  <si>
    <t>PDS validates Dispensing System user annotation against the electronic prescription.</t>
  </si>
  <si>
    <t>Conformant PDS
Conformant Dispensing System.
Conformant Prescribing System.
Conformant Mobile Intermediary  (if applicable)
Electronic prescriptions exists.</t>
  </si>
  <si>
    <r>
      <rPr>
        <sz val="11"/>
        <color rgb="FF002060"/>
        <rFont val="Calibri"/>
        <family val="2"/>
        <scheme val="minor"/>
      </rPr>
      <t>CONDITION: For Open PDS model only</t>
    </r>
    <r>
      <rPr>
        <sz val="11"/>
        <rFont val="Calibri"/>
        <family val="2"/>
        <scheme val="minor"/>
      </rPr>
      <t xml:space="preserve">
Mobile Intermediary not recognised. No Authorisation given. 
No action possible - Nothing provided by the PDS. </t>
    </r>
  </si>
  <si>
    <r>
      <rPr>
        <sz val="11"/>
        <color rgb="FF002060"/>
        <rFont val="Calibri"/>
        <family val="2"/>
        <scheme val="minor"/>
      </rPr>
      <t xml:space="preserve">CONDITION: For Open PDS model only
</t>
    </r>
    <r>
      <rPr>
        <sz val="11"/>
        <rFont val="Calibri"/>
        <family val="2"/>
        <scheme val="minor"/>
      </rPr>
      <t xml:space="preserve">
Mobile Intermediary Authenticated using PKI.
Connection made to PDS.</t>
    </r>
  </si>
  <si>
    <r>
      <rPr>
        <sz val="11"/>
        <color rgb="FF002060"/>
        <rFont val="Calibri"/>
        <family val="2"/>
        <scheme val="minor"/>
      </rPr>
      <t xml:space="preserve">CONDITION: For Open PDS model only
</t>
    </r>
    <r>
      <rPr>
        <sz val="11"/>
        <rFont val="Calibri"/>
        <family val="2"/>
        <scheme val="minor"/>
      </rPr>
      <t xml:space="preserve">
Mobile Intermediary NOT Authenticated. Fails PKI authentication.
No Connection made to PDS.
Appropriate rejection response from PDS System triggered.</t>
    </r>
  </si>
  <si>
    <r>
      <rPr>
        <sz val="11"/>
        <color rgb="FF002060"/>
        <rFont val="Calibri"/>
        <family val="2"/>
        <scheme val="minor"/>
      </rPr>
      <t>CONDITION: For Open PDS model only</t>
    </r>
    <r>
      <rPr>
        <sz val="11"/>
        <rFont val="Calibri"/>
        <family val="2"/>
        <scheme val="minor"/>
      </rPr>
      <t xml:space="preserve">
PDS System sends electronic prescription details to Mobile Intermediary</t>
    </r>
  </si>
  <si>
    <r>
      <rPr>
        <sz val="11"/>
        <color rgb="FF002060"/>
        <rFont val="Calibri"/>
        <family val="2"/>
        <scheme val="minor"/>
      </rPr>
      <t>CONDITION: For Open PDS model only</t>
    </r>
    <r>
      <rPr>
        <sz val="11"/>
        <rFont val="Calibri"/>
        <family val="2"/>
        <scheme val="minor"/>
      </rPr>
      <t xml:space="preserve">
Inspect transmitted electronic prescription and other traffic between PDS System and Mobile Intermediary</t>
    </r>
  </si>
  <si>
    <t>PDS receives dispense reversal from Dispensing System in Direct model</t>
  </si>
  <si>
    <t>PDS receives dispense cancellation from Dispensing System in Direct model</t>
  </si>
  <si>
    <t>Electronic Prescribing Model</t>
  </si>
  <si>
    <t>PDS receives electronic prescription update from Prescribing System  in Direct model</t>
  </si>
  <si>
    <t>PDS receives electronic prescription cancellation from Prescribing System  in Direct model</t>
  </si>
  <si>
    <t>PDS provides electronic prescription details to Dispensing System and receives dispense event details from Dispensing System  in Direct model</t>
  </si>
  <si>
    <r>
      <t xml:space="preserve">The system </t>
    </r>
    <r>
      <rPr>
        <b/>
        <sz val="11"/>
        <color theme="1"/>
        <rFont val="Calibri"/>
        <family val="2"/>
        <scheme val="minor"/>
      </rPr>
      <t>SHALL</t>
    </r>
    <r>
      <rPr>
        <sz val="11"/>
        <color theme="1"/>
        <rFont val="Calibri"/>
        <family val="2"/>
        <scheme val="minor"/>
      </rPr>
      <t xml:space="preserve"> record each transaction in an audit log. The details of the record SHALL include:
•	Date and Time of creation (time and time zone);
•	Transaction type;
•	Transaction status (for example, "Accepted", "Rejected");
•	Reason for rejection (if rejected);
•	Identifier of submitting/requesting system;
•	The Globally Unique Prescription Identifier;
•	The Delivery Service Prescription Identifier (DSPID);
•	Date and time of acknowledged (time and time zone)) if applicable; and
•	All information fields contained in the message metadata.
</t>
    </r>
    <r>
      <rPr>
        <i/>
        <sz val="11"/>
        <color theme="1"/>
        <rFont val="Calibri"/>
        <family val="2"/>
        <scheme val="minor"/>
      </rPr>
      <t xml:space="preserve">Note: Security Information and Event Management (SIEM) should be used to identify attempts at unauthorised access. This should raise an incident for investigation when a threshold number of attempts is identified.
Note: Some direct PDS may not have an acknowledgement. This will determined by the architecture and technical solution.
</t>
    </r>
  </si>
  <si>
    <r>
      <t>The system</t>
    </r>
    <r>
      <rPr>
        <b/>
        <sz val="11"/>
        <color theme="1"/>
        <rFont val="Calibri"/>
        <family val="2"/>
        <scheme val="minor"/>
      </rPr>
      <t xml:space="preserve"> SHALL</t>
    </r>
    <r>
      <rPr>
        <sz val="11"/>
        <color theme="1"/>
        <rFont val="Calibri"/>
        <family val="2"/>
        <scheme val="minor"/>
      </rPr>
      <t xml:space="preserve">, on request, generate a file or files that contain the information captured in the audit logs in human readable format.
</t>
    </r>
    <r>
      <rPr>
        <i/>
        <sz val="11"/>
        <color theme="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</si>
  <si>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DS-22A</t>
  </si>
  <si>
    <r>
      <t xml:space="preserve">The system </t>
    </r>
    <r>
      <rPr>
        <b/>
        <sz val="11"/>
        <rFont val="Calibri"/>
        <family val="2"/>
        <scheme val="minor"/>
      </rPr>
      <t>SHALL</t>
    </r>
    <r>
      <rPr>
        <sz val="11"/>
        <rFont val="Calibri"/>
        <family val="2"/>
        <scheme val="minor"/>
      </rPr>
      <t xml:space="preserve"> provide an
acknowledgement of receipt of an electronic
prescription to the Prescribing System.
</t>
    </r>
    <r>
      <rPr>
        <i/>
        <sz val="11"/>
        <rFont val="Calibri"/>
        <family val="2"/>
        <scheme val="minor"/>
      </rPr>
      <t xml:space="preserve">
Note: Some direct PDSs may not have an acknowledgement. This will be determined by the architecture and technical solution.
</t>
    </r>
  </si>
  <si>
    <t>States and territories applicable</t>
  </si>
  <si>
    <t xml:space="preserve">Audit record created. Includes:
- Date and Time of creation (time and time zone);
- Transaction type;
- Transaction status (for example, "Accepted", "Rejected");
- Reason for rejection (if rejected);
- Identifier of submitting system/requesting system;
- The Globally Unique Prescription Identifier;
- The Delivery Service Prescription Identifier (DSPID);
- Date and time receipt acknowledged (time and time zone); and
- All information fields contained in the message metadata.
</t>
  </si>
  <si>
    <t>Tests for DS-22 completed</t>
  </si>
  <si>
    <t xml:space="preserve">Generate a file or files that contain the information captured in the audit logs </t>
  </si>
  <si>
    <t>The file(s) is generated in human readable format.</t>
  </si>
  <si>
    <t>See above</t>
  </si>
  <si>
    <r>
      <t xml:space="preserve">Stored prescription details sent to Dispensing System (from PDS).
</t>
    </r>
    <r>
      <rPr>
        <i/>
        <sz val="11"/>
        <rFont val="Calibri"/>
        <family val="2"/>
        <scheme val="minor"/>
      </rPr>
      <t xml:space="preserve">Note: Open PDS must be able to support all CIS electronic prescribing conformance requirements in every state. </t>
    </r>
  </si>
  <si>
    <r>
      <t xml:space="preserve">Stored prescription details including most recent dispense record and all annotations sent to Dispensing System (from PDS).
</t>
    </r>
    <r>
      <rPr>
        <i/>
        <sz val="11"/>
        <rFont val="Calibri"/>
        <family val="2"/>
        <scheme val="minor"/>
      </rPr>
      <t xml:space="preserve">Note: Open PDS must be able to support all CIS electronic prescribing conformance requirements in every state. </t>
    </r>
  </si>
  <si>
    <r>
      <t xml:space="preserve">PDS System receives requests for electronic prescriptions based on an IHI number. 
</t>
    </r>
    <r>
      <rPr>
        <i/>
        <sz val="11"/>
        <rFont val="Calibri"/>
        <family val="2"/>
        <scheme val="minor"/>
      </rPr>
      <t xml:space="preserve">
</t>
    </r>
  </si>
  <si>
    <r>
      <t xml:space="preserve">Authorised Prescribing System sends prescription to PDS which includes valid Conformance ID.
</t>
    </r>
    <r>
      <rPr>
        <i/>
        <sz val="11"/>
        <rFont val="Calibri"/>
        <family val="2"/>
        <scheme val="minor"/>
      </rPr>
      <t>Note: Authorised Prescribing System is the system which PDS has a contractual agreement with. PDS should maintain a register for Authorised Prescribing Systems.</t>
    </r>
    <r>
      <rPr>
        <sz val="11"/>
        <rFont val="Calibri"/>
        <family val="2"/>
        <scheme val="minor"/>
      </rPr>
      <t xml:space="preserve">
</t>
    </r>
  </si>
  <si>
    <r>
      <t xml:space="preserve">The system provides an acknowledgement of receipt of an electronic prescription update request and the SUCCESSFUL outcome of that request to the Prescribing System.
</t>
    </r>
    <r>
      <rPr>
        <i/>
        <sz val="11"/>
        <rFont val="Calibri"/>
        <family val="2"/>
        <scheme val="minor"/>
      </rPr>
      <t>Note: Prescribers can update an electronic prescription at any time prior to it being dispensed. If the electronic prescription has already been dispensed (completely used up), the outcome of that request should be UNSUCCESSFUL.</t>
    </r>
  </si>
  <si>
    <r>
      <t xml:space="preserve">Dispense notification received by PDS. 
PDS System accepts the dispense notification against the electronic prescription.
The electronic prescription record
returns to an unlocked state and is valid for dispense if there is any remaining repeat(s).
</t>
    </r>
    <r>
      <rPr>
        <i/>
        <sz val="11"/>
        <rFont val="Calibri"/>
        <family val="2"/>
        <scheme val="minor"/>
      </rPr>
      <t xml:space="preserve">Note: The electronic prescription cannot be cancelled or updated by Prescriber as it has already been dispensed (completely used up). If Prescriber attempts to cancel or update the electronic prescription an appropriate message should be sent to the Prescriber.
</t>
    </r>
    <r>
      <rPr>
        <sz val="11"/>
        <rFont val="Calibri"/>
        <family val="2"/>
        <scheme val="minor"/>
      </rPr>
      <t xml:space="preserve">
</t>
    </r>
  </si>
  <si>
    <t xml:space="preserve">Request electronic prescription details from another PDS </t>
  </si>
  <si>
    <t xml:space="preserve">Conformant PDS operators.
Electronic Prescriptions available for exchange to another conformant PDS.
</t>
  </si>
  <si>
    <r>
      <t xml:space="preserve">Electronic prescription details can be exchanged. 
</t>
    </r>
    <r>
      <rPr>
        <i/>
        <sz val="11"/>
        <rFont val="Calibri"/>
        <family val="2"/>
        <scheme val="minor"/>
      </rPr>
      <t xml:space="preserve">Note: The direct PDS system may exchange electronic prescription details with another direct PDS system or an open PDS system. 
If the direct PDS system exchanges electronic prescription details with an open PDS system, it would have to satisfy all of the open model requirements as well. </t>
    </r>
  </si>
  <si>
    <t xml:space="preserve">Inspect transmitted electronic prescription information between PDS Systems and Prescribing System:
- Created Electronic prescription
- Updated Electronic prescription
- Cancellations
- Acknowledgements
- Receipts
 </t>
  </si>
  <si>
    <t>TC_PDS_AUD_007</t>
  </si>
  <si>
    <t>TC_PDS_AUD_008</t>
  </si>
  <si>
    <t>TC_PDS_SUB_031</t>
  </si>
  <si>
    <t>TC_PDS_AA_001
TC_PDS_AA_008 &amp; 012</t>
  </si>
  <si>
    <t>TC_PDS_PRI_011</t>
  </si>
  <si>
    <t>TC_PDS_PRI_012</t>
  </si>
  <si>
    <t>DS-81</t>
  </si>
  <si>
    <t>DS-82</t>
  </si>
  <si>
    <r>
      <t xml:space="preserve">The prescription component (the payload) of the transmission </t>
    </r>
    <r>
      <rPr>
        <b/>
        <sz val="11"/>
        <rFont val="Calibri"/>
        <family val="2"/>
        <scheme val="minor"/>
      </rPr>
      <t>SHALL</t>
    </r>
    <r>
      <rPr>
        <sz val="11"/>
        <rFont val="Calibri"/>
        <family val="2"/>
        <scheme val="minor"/>
      </rPr>
      <t xml:space="preserve"> be:
a) Encrypted when at rest and
b) Encrypted when in transit;
EXCEPT when a conformant dispensing system requires the payload to be decrypted at rest for the purposes of dispensing that prescription.
</t>
    </r>
    <r>
      <rPr>
        <i/>
        <sz val="11"/>
        <rFont val="Calibri"/>
        <family val="2"/>
        <scheme val="minor"/>
      </rPr>
      <t xml:space="preserve">Note: Prescription information (the payload) is only available to dispensing systems for dispensing activities.
</t>
    </r>
  </si>
  <si>
    <t>TC_PDS_PRI_013</t>
  </si>
  <si>
    <t>TC_PDS_PRI_014</t>
  </si>
  <si>
    <r>
      <t xml:space="preserve">The meta-data component of every electronic prescription </t>
    </r>
    <r>
      <rPr>
        <b/>
        <sz val="11"/>
        <rFont val="Calibri"/>
        <family val="2"/>
        <scheme val="minor"/>
      </rPr>
      <t>SHALL</t>
    </r>
    <r>
      <rPr>
        <sz val="11"/>
        <rFont val="Calibri"/>
        <family val="2"/>
        <scheme val="minor"/>
      </rPr>
      <t xml:space="preserve"> be:
a) Unencrypted when at rest and;
b) Encrypted when in transit;
</t>
    </r>
    <r>
      <rPr>
        <i/>
        <sz val="11"/>
        <rFont val="Calibri"/>
        <family val="2"/>
        <scheme val="minor"/>
      </rPr>
      <t xml:space="preserve">
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 
</t>
    </r>
  </si>
  <si>
    <t>TC_PDS_PRI_015</t>
  </si>
  <si>
    <t>The meta-data component of every electronic prescription:
- Unencrypted when at rest and;
- Encrypted when in transit</t>
  </si>
  <si>
    <t>TC_PDS_PRI_016</t>
  </si>
  <si>
    <t>TC_PDS_PRI_017</t>
  </si>
  <si>
    <t>TC_PDS_PRI_018</t>
  </si>
  <si>
    <t>The prescription component (the payload) of the transmission:
- Encrypted when at rest and
- Encrypted when in transit;</t>
  </si>
  <si>
    <t>The prescription component (the payload) of the transmission:
- Encrypted when at rest and
- Encrypted when in transit;
EXCEPT when a conformant dispensing system requires the payload to be decrypted at rest for the purposes of dispensing that prescription.</t>
  </si>
  <si>
    <t>TS_PDS_015</t>
  </si>
  <si>
    <t>TS_PDS_016</t>
  </si>
  <si>
    <t>TS_PDS_017</t>
  </si>
  <si>
    <t>TS_PDS_018</t>
  </si>
  <si>
    <t>TS_PDS_019</t>
  </si>
  <si>
    <t>TS_PDS_020</t>
  </si>
  <si>
    <t>PDS receives electronic prescription from Prescribing System in Direct model</t>
  </si>
  <si>
    <t>PDS receives electronic prescription from Prescribing System in Open Model</t>
  </si>
  <si>
    <t>PDS receives electronic prescription update from Prescribing System in Open Model</t>
  </si>
  <si>
    <t>PDS receives electronic prescription cancellation from Prescribing System in Open Model</t>
  </si>
  <si>
    <t>PDS provides electronic prescription details to Dispensing System and receives dispense event details from Dispensing System in Open Model</t>
  </si>
  <si>
    <t>PDS receives dispense reversal from Dispensing System in Open Model</t>
  </si>
  <si>
    <t>PDS receives dispense cancellation from Dispensing System in Open Model</t>
  </si>
  <si>
    <t xml:space="preserve">1. Prescribing System available.
2. PDS System available </t>
  </si>
  <si>
    <t>Prescription update received and updated by PDS
Data encrypted, transferred securely and audited.</t>
  </si>
  <si>
    <t>1. Prescribing System available.
2. PDS System available</t>
  </si>
  <si>
    <t>Prescription created and received by PDS
Data encrypted, transferred securely and audited.</t>
  </si>
  <si>
    <t>DS-4
DS-5
DS-26
DS-24
DS-25
DS-25A
DS-81
DS-82
DS-23
DS-22</t>
  </si>
  <si>
    <t>DS-4
DS-5
DS-6
DS-9
DS-26
DS-24
DS-25
DS-25A
DS-81
DS-82
DS-23
DS-22
DS-22A</t>
  </si>
  <si>
    <t>TC_PDS_SUB_001
TC_PDS_SUB_002 to 003
TC_PDS_SUB_008
TC_PDS_SUB_017
TC_PDS_DTI_001
TC_PDS_PRI_001
TC_PDS_PRI_006
TC_PDS_PRI_007 to 010
TC_PDS_PRI_011
TC_PDS_PRI_015
TC_PDS_SEC_001
TC_PDS_AUD_001
TC_PDS_AUD_008</t>
  </si>
  <si>
    <t>TC_PDS_SUB_001
TC_PDS_SUB_004 to 008
TC_PDS_DTI_001
TC_PDS_PRI_001
TC_PDS_PRI_006
TC_PDS_PRI_007 to 010
TC_PDS_PRI_011
TC_PDS_PRI_015
TC_PDS_SEC_001
TC_PDS_AUD_001</t>
  </si>
  <si>
    <t>TC_PDS_SUB_011 to 012
TC_PDS_SUB_013 to 016
TC_PDS_DTI_001
TC_PDS_PRI_001
TC_PDS_PRI_006
TC_PDS_PRI_007 to 010
TC_PDS_PRI_011
TC_PDS_PRI_015
TC_PDS_SEC_001
TC_PDS_AUD_001</t>
  </si>
  <si>
    <t>DS-7
DS-8
DS-26
DS-24
DS-25
DS-25A
DS-81
DS-82
DS-23
DS-22</t>
  </si>
  <si>
    <t>Prescription cancelled and audited.</t>
  </si>
  <si>
    <t>TC_PDS_AA_002
TC_PDS_AA_005
TC_PDS_AA_009 &amp; 013</t>
  </si>
  <si>
    <t>DS-10
DS-11
DS-12
DS-26
DS-24
DS-25
DS-25A
DS-81
DS-82
DS-23</t>
  </si>
  <si>
    <t>TC_PDS_PRO_001 &amp; 002
TC_PDS_PRO_006
TC_PDS_PRO_008
TC_PDS_DTI_001
TC_PDS_PRI_002
TC_PDS_PRI_006
TC_PDS_PRI_007 to 010
TC_PDS_PRI_012
TC_PDS_PRI_016
TC_PDS_SEC_001</t>
  </si>
  <si>
    <t>DS-13
DS-14
DS-15
DS-16
DS-26
DS-24
DS-25
DS-25A
DS-81
DS-82
DS-23
DS-22
DS-22A</t>
  </si>
  <si>
    <t>TC_PDS_SUB_018
TC_PDS_SUB_020
TC_PDS_SUB_021
TC_PDS_SUB_022
TC_PDS_DTI_001
TC_PDS_PRI_002
TC_PDS_PRI_006
TC_PDS_PRI_007 to 010
TC_PDS_PRI_012
TC_PDS_PRI_016
TC_PDS_SEC_001
TC_PDS_AUD_002
TC_PDS_AUD_008</t>
  </si>
  <si>
    <t>DS-26
DS-24
DS-25
DS-25A
DS-81
DS-82
DS-23</t>
  </si>
  <si>
    <t>TC_PDS_DTI_001
TC_PDS_PRI_002
TC_PDS_PRI_006
TC_PDS_PRI_007 to 010
TC_PDS_PRI_012
TC_PDS_PRI_016
TC_PDS_SEC_001</t>
  </si>
  <si>
    <t>DS-26
DS-24
DS-25
DS-25A
DS-81
DS-82
DS-23
DS-22
DS-22A</t>
  </si>
  <si>
    <t>TC_PDS_DTI_001
TC_PDS_PRI_002
TC_PDS_PRI_006
TC_PDS_PRI_007 to 010
TC_PDS_PRI_012
TC_PDS_PRI_016
TC_PDS_SEC_001
TC_PDS_AUD_002
TC_PDS_AUD_008</t>
  </si>
  <si>
    <t xml:space="preserve">TC_PDS_SUB_021
TC_PDS_SUB_022
TC_PDS_SUB_024
TC_PDS_SUB_025
TC_PDS_DTI_001
TC_PDS_PRI_002
TC_PDS_PRI_006
TC_PDS_PRI_007 to 010
TC_PDS_PRI_012
TC_PDS_PRI_016
TC_PDS_SEC_001
TC_PDS_AUD_002
</t>
  </si>
  <si>
    <t xml:space="preserve">TC_PDS_DTI_001
TC_PDS_PRI_002
TC_PDS_PRI_006
TC_PDS_PRI_007 to 010
TC_PDS_PRI_012
TC_PDS_PRI_016
TC_PDS_SEC_001
TC_PDS_AUD_002
</t>
  </si>
  <si>
    <t>DS-26
DS-24
DS-25
DS-25A
DS-81
DS-82
DS-23
DS-22</t>
  </si>
  <si>
    <t>Dispense record reversed with annotations to PDS. Details audited.</t>
  </si>
  <si>
    <t xml:space="preserve">TC_PDS_SUB_023
TC_PDS_DTI_001
TC_PDS_PRI_002
TC_PDS_AUD_002
</t>
  </si>
  <si>
    <t>DS-15
DS-16
DS-19
DS-20
DS-26
DS-24
DS-25
DS-25A
DS-81
DS-82
DS-23
DS-22</t>
  </si>
  <si>
    <t xml:space="preserve">TC_PDS_DTI_001
TC_PDS_PRI_002
TC_PDS_AUD_002
</t>
  </si>
  <si>
    <t>DS-26
DS-24
DS-22</t>
  </si>
  <si>
    <t>Dispense record cancellation to PDS. Details audited.</t>
  </si>
  <si>
    <t>TS_PDS_AA_006
TS_PDS_AA_011 &amp; 015
TC_PDS_AUD_004</t>
  </si>
  <si>
    <t>DS-12
DS-9
DS-26
DS-24
DS-25
DS-25A
DS-81
DS-82
DS-23</t>
  </si>
  <si>
    <t>TC_PDS_PRO_008
TC_PDS_SUB_017
TC_PDS_DTI_001
TC_PDS_PRI_004
TC_PDS_PRI_006
TC_PDS_PRI_007 to 010
TC_PDS_PRI_014
TC_PDS_PRI_018
TC_PDS_SEC_001</t>
  </si>
  <si>
    <t>DS-11
DS-11
DS-5
DS-8</t>
  </si>
  <si>
    <t xml:space="preserve">TC_PDS_PRO_006
TC_PDS_PRO_007
TC_PDS_SUB_005
TC_PDS_SUB_014
</t>
  </si>
  <si>
    <t xml:space="preserve">TC_PDS_SUB_026 &amp; 027
TC_PDS_SUB_024
</t>
  </si>
  <si>
    <t xml:space="preserve">TC_PDS_PRO_006
TC_PDS_SUB_013
</t>
  </si>
  <si>
    <t xml:space="preserve">TC_PDS_SUB_015
TC_PDS_SUB_018
TC_PDS_SUB_006
</t>
  </si>
  <si>
    <t>DS-8
DS-13
DS-5</t>
  </si>
  <si>
    <t>TC_PDS_DTI_001
TC_PDS_PRI_001 to 004
TC_PDS_PRI_006
TC_PDS_SEC_001</t>
  </si>
  <si>
    <r>
      <t xml:space="preserve">All electronic prescription data (payload) checked is encrypted properly in transit and at rest
All data is encrypted correctly as ASD Approved Cryptographic algorithms.
</t>
    </r>
    <r>
      <rPr>
        <i/>
        <sz val="11"/>
        <rFont val="Calibri"/>
        <family val="2"/>
        <scheme val="minor"/>
      </rPr>
      <t xml:space="preserve">Note: Refer to ASD Approved Cryptographic Algorithms in
https://www.cyber.gov.au/ism/guidelines-for-using-cryptography
</t>
    </r>
  </si>
  <si>
    <t>DS-1
DS-2
DS-3
DS-27
DS-24
DS-25
DS-81
DS-82
DS-23
DS-26
DS-22</t>
  </si>
  <si>
    <t>TC_PDS_AA_003
TC_PDS_AA_004
TS_PDS_AA_010 &amp; 014
TC_PDS_CON_001 &amp; 002
TC_PDS_PRI_003
TC_PDS_PRI_006
TC_PDS_PRI_013
TC_PDS_PRI_017
TC_PDS_SEC_001
TC_PDS_DTI_001
TC_PDS_AUD_003 &amp; 006 to 007</t>
  </si>
  <si>
    <t xml:space="preserve">TC_PDS_PRO_001 to 005
TC_PDS_PRO_006 to 007
TC_PDS_PRO_008
TC_PDS_SUB_026 &amp; 027
</t>
  </si>
  <si>
    <t xml:space="preserve">TC_PDS_SUB_018 to 019
TC_PDS_SUB_020
TC_PDS_SUB_021
TC_PDS_SUB_022
TC_PDS_AUD_002
</t>
  </si>
  <si>
    <t>TC_PDS_CON_003 &amp; 004
TS_PDS_AA_003
TS_PDS_AA_004
TC_PDS_PRI_003
TC_PDS_PRI_006
TC_PDS_SEC_001
TC_PDS_DTI_001
TC_PDS_AUD_003</t>
  </si>
  <si>
    <t xml:space="preserve">Dispense record reversed </t>
  </si>
  <si>
    <t>PDS receives dispense reversal from Dispensing System   - Multiple PDS Systems
1. PDS accepts electronic prescription dispense from Dispensing System.
2. PDS Acknowledges receipt of dispense reversal
3. PDS audits electronic prescription dispense details.
4. Conformant PDS Systems can exchange electronic prescriptions.
5. PDS Systems exchanging electronic prescription details comply with security, registration and contractual requirements.
Note: Please use the test data in  "EP_Prescription Test Data" / "Prescriptions-Dispensing System'. This scenario should be able to apply to prescriptions for various types of medications, repeat with remaining supplies , PBS, RPBS , Private prescription, and completed (exhausted) prescriptions etc. 
Also note that cancelled and expired prescriptions cannot be dispensed and reversed.</t>
  </si>
  <si>
    <t xml:space="preserve">Dispense record reversed to PDS. Details audited and receipts acknowledged. </t>
  </si>
  <si>
    <t xml:space="preserve">DS-19
DS-20
DS-22
</t>
  </si>
  <si>
    <t xml:space="preserve">TC_PDS_SUB_024
TC_PDS_SUB_025
TC_PDS_AUD_002
</t>
  </si>
  <si>
    <t>TC_PDS_AA_003
TC_PDS_AA_004
TS_PDS_AA_010
TC_PDS_CON_003 to 004
TC_PDS_PRI_003
TC_PDS_DTI_001
TC_PDS_AUD_003</t>
  </si>
  <si>
    <t xml:space="preserve">TC_PDS_SUB_023
TC_PDS_SUB_026 &amp; 027
TC_PDS_AUD_002
</t>
  </si>
  <si>
    <t>TS_PDS_AA_011 &amp; TS_PDS_AA_014
TC_PDS_AUD_004 &amp;TC_PDS_AUD_006</t>
  </si>
  <si>
    <t>DS-12
DS-9
DS-26
DS-24
DS-25
DS-81
DS-82
DS-23</t>
  </si>
  <si>
    <t>TC_PDS_PRO_008
TC_PDS_SUB_017
TC_PDS_DTI_001
TC_PDS_PRI_004
TC_PDS_PRI_006
TC_PDS_PRI_014
TC_PDS_PRI_018
TC_PDS_SEC_001</t>
  </si>
  <si>
    <t>DS-27
DS-22</t>
  </si>
  <si>
    <t>TC_PDS_CON_001 to TC_PDS_CON_004
TC_PDS_AUD_004</t>
  </si>
  <si>
    <t>Trigger electronic prescription information or dispense information to be sent to non-conformant Mobile Intermediary</t>
  </si>
  <si>
    <t>PDS System sends electronic prescription details to Mobile Intermediary</t>
  </si>
  <si>
    <t xml:space="preserve">PDS receives electronic prescription update request from Prescribing System. Unsuccessful - Dispensed but repeats available
</t>
  </si>
  <si>
    <t>PDS receives request to cancel the electronic prescription - dispensed but remaining repeats available</t>
  </si>
  <si>
    <t>PDS receives the Prescribing System cancellation of electronic prescription - Dispensed but remaining repeats available</t>
  </si>
  <si>
    <t xml:space="preserve">PDS user attempts to access the  unencrypted payloads 
 </t>
  </si>
  <si>
    <t>Inspect transmitted electronic prescription and other traffic between PDS System and Dispensing</t>
  </si>
  <si>
    <t>Inspect electronic prescription and other traffic between PDS Systems</t>
  </si>
  <si>
    <t>Inspect transmitted electronic prescription and other traffic between PDS System and Mobile Intermediary</t>
  </si>
  <si>
    <t>Software component name (s)</t>
  </si>
  <si>
    <t>Software version number (s)</t>
  </si>
  <si>
    <t>DS-4
DS-5
DS-6A
DS-26
DS-24
DS-25
DS-25A
DS-81
DS-82
DS-23
DS-22
DS-22A</t>
  </si>
  <si>
    <t>TC_PDS_SUB_001
TC_PDS_SUB_002 to 003
TC_PDS_SUB_010
TC_PDS_DTI_001
TC_PDS_PRI_001
TC_PDS_PRI_006
TC_PDS_PRI_007 to 010
TC_PDS_PRI_011
TC_PDS_PRI_015
TC_PDS_SEC_001
TC_PDS_AUD_001
TC_PDS_AUD_008</t>
  </si>
  <si>
    <t xml:space="preserve">Multiple PDS Available.
Dispensing System available.
Prescribing System available.
Electronic prescription information and relevant messages sent from and to Prescribing System to PDS
Electronic prescription information including dispense records, annotations and relevant messages sent from and to Dispensing System
Electronic prescription information including dispense records, annotations and relevant messages sent from and to another PDS - Open PDS model only
Electronic prescription information and relevant messages sent from and to Mobile Intermediary to PDS - Open PDS model only
</t>
  </si>
  <si>
    <r>
      <t xml:space="preserve">Inspect transmitted electronic prescription and other traffic between PDS System and Mobile Intermediary.
</t>
    </r>
    <r>
      <rPr>
        <i/>
        <sz val="11"/>
        <rFont val="Calibri"/>
        <family val="2"/>
        <scheme val="minor"/>
      </rPr>
      <t>Note: For Open PDS model only</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</si>
  <si>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Successful. 
</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</si>
  <si>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Will be Unsuccessful as EP is LOCKED. 
</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</si>
  <si>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Unsuccessful as EP has been dispensed. 
</t>
    </r>
  </si>
  <si>
    <r>
      <rPr>
        <sz val="11"/>
        <color rgb="FF002060"/>
        <rFont val="Calibri"/>
        <family val="2"/>
        <scheme val="minor"/>
      </rPr>
      <t xml:space="preserve">CONDITION: PDS has update facility
</t>
    </r>
    <r>
      <rPr>
        <sz val="11"/>
        <rFont val="Calibri"/>
        <family val="2"/>
        <scheme val="minor"/>
      </rPr>
      <t xml:space="preserve">PDS receives electronic prescription update request from Prescribing System. 
</t>
    </r>
  </si>
  <si>
    <r>
      <rPr>
        <sz val="11"/>
        <color rgb="FF002060"/>
        <rFont val="Calibri"/>
        <family val="2"/>
        <scheme val="minor"/>
      </rPr>
      <t>CONDITION: PDS has update facility</t>
    </r>
    <r>
      <rPr>
        <sz val="11"/>
        <rFont val="Calibri"/>
        <family val="2"/>
        <scheme val="minor"/>
      </rPr>
      <t xml:space="preserve">
PDS receives electronic prescription update request with incorrect information (e.g. wrong IDs, mandatory data not included, corrupted data etc.) from Prescribing System. Unsuccessful. 
</t>
    </r>
  </si>
  <si>
    <r>
      <rPr>
        <sz val="11"/>
        <color rgb="FF002060"/>
        <rFont val="Calibri"/>
        <family val="2"/>
        <scheme val="minor"/>
      </rPr>
      <t>CONDITION: PDS has update facility</t>
    </r>
    <r>
      <rPr>
        <sz val="11"/>
        <rFont val="Calibri"/>
        <family val="2"/>
        <scheme val="minor"/>
      </rPr>
      <t xml:space="preserve">
PDS receives Dispensing System dispense update for electronic prescription.  
</t>
    </r>
    <r>
      <rPr>
        <i/>
        <sz val="11"/>
        <rFont val="Calibri"/>
        <family val="2"/>
        <scheme val="minor"/>
      </rPr>
      <t xml:space="preserve">Note: Dispenser should be able to add annotation(s) to the dispense record if they choose to. </t>
    </r>
    <r>
      <rPr>
        <sz val="11"/>
        <rFont val="Calibri"/>
        <family val="2"/>
        <scheme val="minor"/>
      </rPr>
      <t xml:space="preserve">
</t>
    </r>
  </si>
  <si>
    <t>PDS - Scenarios - Open PDS</t>
  </si>
  <si>
    <t>PDS - Scenarios - Direct PDS</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</si>
  <si>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</si>
  <si>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</si>
  <si>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</si>
  <si>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</si>
  <si>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</si>
  <si>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 xml:space="preserve">Open PDS </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</si>
  <si>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</si>
  <si>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</si>
  <si>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</si>
  <si>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PDS - Auth &amp; Audit - Open PDS</t>
  </si>
  <si>
    <t>PDS - Main - Open PDS</t>
  </si>
  <si>
    <t>PDS - Auth &amp; Audit - Direct PDS</t>
  </si>
  <si>
    <t>PDS - Main - Direct PDS</t>
  </si>
  <si>
    <t>OPEN PDS</t>
  </si>
  <si>
    <t>DIRECT PDS</t>
  </si>
  <si>
    <t>Number of N/A test results for mandatory tests</t>
  </si>
  <si>
    <t>OPDS Scenarios percentage Completed.</t>
  </si>
  <si>
    <t>DPDS Scenarios percentage Completed.</t>
  </si>
  <si>
    <t>Note: Formulas (C38 &amp; 39) -&gt;</t>
  </si>
  <si>
    <t>Please specify all software components being used in this assessment</t>
  </si>
  <si>
    <t xml:space="preserve">Please specify"Open Model" or "Direct Model" </t>
  </si>
  <si>
    <t xml:space="preserve">Conformance ID validated and electronic prescription accepted.
</t>
  </si>
  <si>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Open PDS.  Although included in the Conformance Profile, Active Script List Registry requirements are OUT OF SCOPE for this release of test artefacts. Associated tests have been greyed out in this version with test cases discounted from summaries etc. Conformance Requirements for PDS to PDS relating to registry, authorisation, security and privacy were part written for inclusion but have test cases written against generic authorisation requirements. Therefore, DS-28 to 31 and associated tests are not required and are also greyed out.  
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Open PDS systems are required to support all electronic prescribing conformance requirements for Prescribing and Dispensing Systems including the States and Territories specific requirements in every state.  
Test cases in this workbook apply to the Prescription Delivery Service Systems and have been split across three worksheets, </t>
    </r>
    <r>
      <rPr>
        <b/>
        <sz val="9"/>
        <rFont val="Calibri"/>
        <family val="2"/>
        <scheme val="minor"/>
      </rPr>
      <t>PDS - Authentication, PDS - Audit</t>
    </r>
    <r>
      <rPr>
        <sz val="9"/>
        <rFont val="Calibri"/>
        <family val="2"/>
        <scheme val="minor"/>
      </rPr>
      <t xml:space="preserve"> and </t>
    </r>
    <r>
      <rPr>
        <b/>
        <sz val="9"/>
        <rFont val="Calibri"/>
        <family val="2"/>
        <scheme val="minor"/>
      </rPr>
      <t>PDS - Main</t>
    </r>
    <r>
      <rPr>
        <sz val="9"/>
        <rFont val="Calibri"/>
        <family val="2"/>
        <scheme val="minor"/>
      </rPr>
      <t xml:space="preserve">. These contain requirements and tests for the processing of PDS events with Prescribing and Dispensing Systems from electronic prescription creation, through presentation of the electronic prescription and dispense
The </t>
    </r>
    <r>
      <rPr>
        <b/>
        <sz val="9"/>
        <rFont val="Calibri"/>
        <family val="2"/>
        <scheme val="minor"/>
      </rPr>
      <t xml:space="preserve">PDS - Scenarios </t>
    </r>
    <r>
      <rPr>
        <sz val="9"/>
        <rFont val="Calibri"/>
        <family val="2"/>
        <scheme val="minor"/>
      </rPr>
      <t xml:space="preserve">worksheet provides suggested sets of tests which should be run together. These scenarios are likely PDS events and cover all test cases for PDS interfacing processing.  The </t>
    </r>
    <r>
      <rPr>
        <b/>
        <sz val="9"/>
        <rFont val="Calibri"/>
        <family val="2"/>
        <scheme val="minor"/>
      </rPr>
      <t>PDS - E2E Interfaces</t>
    </r>
    <r>
      <rPr>
        <sz val="9"/>
        <rFont val="Calibri"/>
        <family val="2"/>
        <scheme val="minor"/>
      </rPr>
      <t xml:space="preserve"> worksheet indicates the interface relationship between PDS Systems and Prescribing and Dispensing Systems. Interface testing specific to the Prescription Delivery Service Systems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References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detailed in the Dispensed Deferred Prescriptions of that workbook. This test data can also be used to test along with Prescribing Systems and PDS Systems for E2E electronic prescription testing. 
- Patient / SOC details for testing use with test cases and scenarios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</si>
  <si>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If the software is Direct PDS system, please specify States and Territories the software will be utilised.
Open PDS systems are required to support all States and Territories in Australia.</t>
  </si>
  <si>
    <r>
      <rPr>
        <b/>
        <sz val="11"/>
        <rFont val="Calibri"/>
        <family val="2"/>
        <scheme val="minor"/>
      </rPr>
      <t>PDS receives dispense cancellation from Dispensing System in Direct Model</t>
    </r>
    <r>
      <rPr>
        <sz val="11"/>
        <rFont val="Calibri"/>
        <family val="2"/>
        <scheme val="minor"/>
      </rPr>
      <t xml:space="preserve">
1. PDS receives dispense cancellation.
2.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and cancelled in this scenario.</t>
    </r>
  </si>
  <si>
    <r>
      <rPr>
        <b/>
        <sz val="11"/>
        <rFont val="Calibri"/>
        <family val="2"/>
        <scheme val="minor"/>
      </rPr>
      <t>PDS receives dispense cancellation from Dispensing System in Open Model</t>
    </r>
    <r>
      <rPr>
        <sz val="11"/>
        <rFont val="Calibri"/>
        <family val="2"/>
        <scheme val="minor"/>
      </rPr>
      <t xml:space="preserve">
1. PDS Acknowledges receipt of dispense cancellation.
2.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and cancelled in this scenario.</t>
    </r>
  </si>
  <si>
    <r>
      <rPr>
        <b/>
        <sz val="11"/>
        <rFont val="Calibri"/>
        <family val="2"/>
        <scheme val="minor"/>
      </rPr>
      <t>PDS receives electronic prescription from Prescribing System in Open Model:</t>
    </r>
    <r>
      <rPr>
        <sz val="11"/>
        <rFont val="Calibri"/>
        <family val="2"/>
        <scheme val="minor"/>
      </rPr>
      <t xml:space="preserve">
1. Authenticate Prescribing System with PDS.
2. PDS accepts electronic prescription from Prescribing System.
3. PDS Acknowledges receipt of electronic prescription.
4.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</si>
  <si>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from Prescribing System in Direct Model:</t>
    </r>
    <r>
      <rPr>
        <sz val="11"/>
        <rFont val="Calibri"/>
        <family val="2"/>
        <scheme val="minor"/>
      </rPr>
      <t xml:space="preserve">
1. Authenticate Prescribing System with PDS.
2. PDS accepts electronic prescription from Prescribing System.
3.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</si>
  <si>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update from Prescribing System in Open Model:</t>
    </r>
    <r>
      <rPr>
        <sz val="11"/>
        <rFont val="Calibri"/>
        <family val="2"/>
        <scheme val="minor"/>
      </rPr>
      <t xml:space="preserve">
1. Authenticate Prescribing System with PDS.
2. PDS accepts electronic prescription update from Prescribing System.
3. PDS Acknowledges receipt of electronic prescription update.
4.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</si>
  <si>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update from Prescribing System in Direct Model:</t>
    </r>
    <r>
      <rPr>
        <sz val="11"/>
        <rFont val="Calibri"/>
        <family val="2"/>
        <scheme val="minor"/>
      </rPr>
      <t xml:space="preserve">
1. Authenticate Prescribing System with PDS.
2. PDS accepts electronic prescription update from Prescribing System.
3.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</si>
  <si>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cancellation from Prescribing System in Open Model:</t>
    </r>
    <r>
      <rPr>
        <sz val="11"/>
        <rFont val="Calibri"/>
        <family val="2"/>
        <scheme val="minor"/>
      </rPr>
      <t xml:space="preserve">
1. PDS accepts electronic prescription cancellation from Prescribing System.
2. PDS Acknowledges receipt of electronic prescription cancellation.
3. PDS audits electronic prescription details.
Note: Please use the test data in  "EP_Prescription Test Data" / "Prescriptions-Prescribing System'. This scenario should be able to apply to prescriptions for various types of medications, repeat, PBS, RPBS and Private prescription etc.</t>
    </r>
  </si>
  <si>
    <r>
      <rPr>
        <b/>
        <sz val="11"/>
        <rFont val="Calibri"/>
        <family val="2"/>
        <scheme val="minor"/>
      </rPr>
      <t>PDS receives electronic prescription cancellation from Prescribing System in Direct Model:</t>
    </r>
    <r>
      <rPr>
        <sz val="11"/>
        <rFont val="Calibri"/>
        <family val="2"/>
        <scheme val="minor"/>
      </rPr>
      <t xml:space="preserve">
1. PDS accepts electronic prescription cancellation from Prescribing System.
2. PDS audits electronic prescription details.
Note: Please use the test data in  "EP_Prescription Test Data" / "Prescriptions-Prescribing System'. This scenario should be able to apply to prescriptions for various types of medications, repeat, PBS, RPBS and Private prescription etc.</t>
    </r>
  </si>
  <si>
    <r>
      <rPr>
        <b/>
        <sz val="11"/>
        <rFont val="Calibri"/>
        <family val="2"/>
        <scheme val="minor"/>
      </rPr>
      <t>PDS provides electronic prescription details to Dispensing System and receives dispense event details from Dispensing System in Open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Acknowledges receipt of dispense and annotations.
5.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r>
  </si>
  <si>
    <r>
      <rPr>
        <b/>
        <sz val="11"/>
        <rFont val="Calibri"/>
        <family val="2"/>
        <scheme val="minor"/>
      </rPr>
      <t>PDS provides electronic prescription details to Dispensing System and receives dispense event details from Dispensing System in Direct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r>
  </si>
  <si>
    <r>
      <rPr>
        <b/>
        <sz val="11"/>
        <rFont val="Calibri"/>
        <family val="2"/>
        <scheme val="minor"/>
      </rPr>
      <t>PDS receives dispense reversal from Dispensing System in Open Model</t>
    </r>
    <r>
      <rPr>
        <sz val="11"/>
        <rFont val="Calibri"/>
        <family val="2"/>
        <scheme val="minor"/>
      </rPr>
      <t xml:space="preserve">
1. PDS accepts electronic prescription dispense reversal request from Dispensing System.
2. PDS Acknowledges receipt of dispense reversal and annotations.
3. PDS audits electronic prescription dispense details.
Note: Please use the test data in  "EP_Prescription Test Data" / "Prescriptions-Dispensing System'. This scenario should be able to apply to prescriptions for various types of medications, repeat with remaining supplies , PBS, RPBS , Private prescription, and completed (exhausted) prescriptions etc. 
Also note that cancelled and expired prescriptions cannot be dispensed and reversed.</t>
    </r>
  </si>
  <si>
    <r>
      <rPr>
        <b/>
        <sz val="11"/>
        <rFont val="Calibri"/>
        <family val="2"/>
        <scheme val="minor"/>
      </rPr>
      <t>PDS receives dispense reversal from Dispensing System in Direct Model</t>
    </r>
    <r>
      <rPr>
        <sz val="11"/>
        <rFont val="Calibri"/>
        <family val="2"/>
        <scheme val="minor"/>
      </rPr>
      <t xml:space="preserve">
1. PDS accepts electronic prescription dispense reversal request from Dispensing System.
2. PDS audits electronic prescription dispense details.
Note: Please use the test data in  "EP_Prescription Test Data" / "Prescriptions-Dispensing System'. This scenario should be able to apply to prescriptions for various types of medications, repeat with remaining supplies , PBS, RPBS , Private prescription, and completed (exhausted) prescriptions etc. 
Also note that cancelled and expired prescriptions cannot be dispensed and reversed.</t>
    </r>
  </si>
  <si>
    <r>
      <rPr>
        <b/>
        <sz val="11"/>
        <rFont val="Calibri"/>
        <family val="2"/>
        <scheme val="minor"/>
      </rPr>
      <t>Electronic prescription Locking and Unlocking, Security and data integrity in PDS</t>
    </r>
    <r>
      <rPr>
        <sz val="11"/>
        <rFont val="Calibri"/>
        <family val="2"/>
        <scheme val="minor"/>
      </rPr>
      <t xml:space="preserve">
1. PDS manages Electronic prescriptions locking / unlocking.
2. Electronic prescription privacy and security managed by PDS Systems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r>
  </si>
  <si>
    <r>
      <rPr>
        <b/>
        <sz val="11"/>
        <rFont val="Calibri"/>
        <family val="2"/>
        <scheme val="minor"/>
      </rPr>
      <t>PDS receives dispense cancellation from Dispensing System - Multiple PDS Systems</t>
    </r>
    <r>
      <rPr>
        <sz val="11"/>
        <rFont val="Calibri"/>
        <family val="2"/>
        <scheme val="minor"/>
      </rPr>
      <t xml:space="preserve">
1. PDS Acknowledges receipt of dispense cancellation.
2. PDS audits electronic prescription dispense details.
3. Conformant PDS Systems can exchange electronic prescriptions.
4. PDS Systems exchanging electronic prescription details comply with security, registration and contractual requirements.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and cancelled in this scenario.</t>
    </r>
  </si>
  <si>
    <r>
      <rPr>
        <b/>
        <sz val="11"/>
        <rFont val="Calibri"/>
        <family val="2"/>
        <scheme val="minor"/>
      </rPr>
      <t>PDS provides electronic prescription information to Mobile Intermediary - Multiple PDS Systems</t>
    </r>
    <r>
      <rPr>
        <sz val="11"/>
        <rFont val="Calibri"/>
        <family val="2"/>
        <scheme val="minor"/>
      </rPr>
      <t xml:space="preserve">
1. Provide electronic prescription information to Mobile Intermediary
2. Conformant PDS Systems can exchange electronic prescriptions.
3. PDS Systems exchanging electronic prescription details comply with security, registration and contractual requirements.
</t>
    </r>
  </si>
  <si>
    <t>- Document ID: DH-3188:2020</t>
  </si>
  <si>
    <t>Electronic Prescribing  – Participating Software Conformance Profile v2.2</t>
  </si>
  <si>
    <t>- Document ID: DH-3233:2020</t>
  </si>
  <si>
    <t>Electronic Prescribing - Conformance Test Specifications - Release Note v1.0</t>
  </si>
  <si>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</si>
  <si>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</si>
  <si>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</si>
  <si>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</si>
  <si>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</si>
  <si>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</si>
  <si>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</si>
  <si>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</si>
  <si>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</si>
  <si>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</si>
  <si>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</si>
  <si>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</si>
  <si>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t>- Document ID: DH-3223:2020</t>
  </si>
  <si>
    <t>EP - CTS - Prescribing Systems v2.0</t>
  </si>
  <si>
    <t>- Document ID: DH-3224:2020</t>
  </si>
  <si>
    <t>EP - CTS - Dispensing Systems v2.0</t>
  </si>
  <si>
    <t>- Document ID: DH-3225:2020</t>
  </si>
  <si>
    <t>EP - CTS - Prescription Delivery Services v2.0</t>
  </si>
  <si>
    <t>Version 2.0</t>
  </si>
  <si>
    <t>Document ID: DH-3225:2020</t>
  </si>
  <si>
    <t>- Document ID: DH-3226:2020</t>
  </si>
  <si>
    <t>EP - CTS - Mobile Intermediaries v1.0</t>
  </si>
  <si>
    <t>Electronic Prescibing  - Conformance Test Specification - Mobile Intermediaries</t>
  </si>
  <si>
    <t>- Document ID: DH-3227:2020</t>
  </si>
  <si>
    <t>EP - CTS - Mobile applications v1.0</t>
  </si>
  <si>
    <t>Electronic Prescibing  - Conformance Test Specification - Mobile applications</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</si>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</sst>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font>
    <font>
      <sz val="11"/>
      <name val="Calibri"/>
      <family val="2"/>
      <scheme val="minor"/>
    </font>
    <font>
      <b/>
      <sz val="11"/>
      <name val="Wingdings 2"/>
      <family val="1"/>
      <charset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rgb="FFFFFFFF"/>
      <name val="Calibri"/>
      <family val="2"/>
    </font>
    <font>
      <sz val="10"/>
      <color theme="1"/>
      <name val="Calibri"/>
      <family val="2"/>
      <scheme val="minor"/>
    </font>
    <font>
      <b/>
      <sz val="11"/>
      <color rgb="FF00B050"/>
      <name val="Calibri"/>
      <family val="2"/>
    </font>
    <font>
      <u/>
      <sz val="11"/>
      <color theme="1"/>
      <name val="Calibri"/>
      <family val="2"/>
      <scheme val="minor"/>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name val="Wingdings 2"/>
      <family val="1"/>
      <charset val="2"/>
    </font>
    <font>
      <sz val="11"/>
      <color theme="0"/>
      <name val="Calibri"/>
      <family val="2"/>
      <scheme val="minor"/>
    </font>
    <font>
      <b/>
      <i/>
      <sz val="10"/>
      <color rgb="FF00B050"/>
      <name val="Calibri"/>
      <family val="2"/>
      <scheme val="minor"/>
    </font>
    <font>
      <i/>
      <sz val="10"/>
      <name val="Calibri"/>
      <family val="2"/>
      <scheme val="minor"/>
    </font>
    <font>
      <b/>
      <sz val="9"/>
      <color theme="1"/>
      <name val="Verdana"/>
      <family val="2"/>
    </font>
    <font>
      <sz val="11"/>
      <color rgb="FF002060"/>
      <name val="Calibri"/>
      <family val="2"/>
      <scheme val="minor"/>
    </font>
    <font>
      <b/>
      <i/>
      <sz val="10"/>
      <color theme="1"/>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indexed="64"/>
      </left>
      <right/>
      <top style="thin">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7" fillId="0" borderId="0"/>
    <xf numFmtId="0" fontId="24" fillId="0" borderId="0" applyNumberFormat="0" applyFill="0" applyBorder="0" applyAlignment="0" applyProtection="0"/>
    <xf numFmtId="0" fontId="2" fillId="0" borderId="0"/>
  </cellStyleXfs>
  <cellXfs count="684">
    <xf numFmtId="0" fontId="0" fillId="0" borderId="0" xfId="0"/>
    <xf numFmtId="0" fontId="1" fillId="0" borderId="0" xfId="0" applyFont="1" applyAlignment="1">
      <alignment wrapText="1"/>
    </xf>
    <xf numFmtId="0" fontId="7" fillId="4" borderId="0" xfId="0" applyFont="1" applyFill="1" applyAlignment="1">
      <alignment vertical="top"/>
    </xf>
    <xf numFmtId="0" fontId="8" fillId="0"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horizontal="center" vertical="top"/>
    </xf>
    <xf numFmtId="0" fontId="9" fillId="0" borderId="0" xfId="0" applyFont="1" applyFill="1" applyAlignment="1">
      <alignment vertical="top"/>
    </xf>
    <xf numFmtId="0" fontId="0" fillId="2" borderId="2" xfId="0" applyFill="1" applyBorder="1" applyAlignment="1">
      <alignment vertical="top"/>
    </xf>
    <xf numFmtId="0" fontId="7" fillId="2" borderId="3" xfId="0" applyFont="1" applyFill="1" applyBorder="1" applyAlignment="1">
      <alignment vertical="top" wrapText="1"/>
    </xf>
    <xf numFmtId="0" fontId="7" fillId="2" borderId="4" xfId="0" applyFont="1" applyFill="1" applyBorder="1" applyAlignment="1">
      <alignment vertical="top"/>
    </xf>
    <xf numFmtId="0" fontId="8" fillId="2" borderId="3" xfId="0" applyFont="1" applyFill="1" applyBorder="1" applyAlignment="1">
      <alignment horizontal="right" vertical="top"/>
    </xf>
    <xf numFmtId="0" fontId="7" fillId="2" borderId="3" xfId="0" applyFont="1" applyFill="1" applyBorder="1" applyAlignment="1">
      <alignment horizontal="left" vertical="top"/>
    </xf>
    <xf numFmtId="0" fontId="12" fillId="5" borderId="7" xfId="0" applyFont="1" applyFill="1" applyBorder="1" applyAlignment="1">
      <alignment horizontal="center" vertical="top" textRotation="180"/>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10" fillId="6" borderId="3" xfId="0" applyFont="1" applyFill="1" applyBorder="1" applyAlignment="1">
      <alignment horizontal="left" vertical="top"/>
    </xf>
    <xf numFmtId="0" fontId="14" fillId="0" borderId="0" xfId="0" applyFont="1" applyFill="1" applyBorder="1" applyAlignment="1">
      <alignment horizontal="center" vertical="top"/>
    </xf>
    <xf numFmtId="0" fontId="9" fillId="0" borderId="0" xfId="0" applyFont="1" applyFill="1" applyAlignment="1">
      <alignment vertical="top" wrapText="1"/>
    </xf>
    <xf numFmtId="0" fontId="3" fillId="0" borderId="0" xfId="0" applyFont="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right" vertical="top" wrapText="1"/>
    </xf>
    <xf numFmtId="0" fontId="14" fillId="0" borderId="3" xfId="0" applyFont="1" applyFill="1" applyBorder="1" applyAlignment="1">
      <alignment horizontal="center" vertical="top"/>
    </xf>
    <xf numFmtId="0" fontId="15" fillId="0" borderId="3" xfId="0" applyFont="1" applyBorder="1" applyAlignment="1">
      <alignment horizontal="center" vertical="top" wrapText="1"/>
    </xf>
    <xf numFmtId="0" fontId="10" fillId="0" borderId="3" xfId="0" applyFont="1" applyFill="1" applyBorder="1" applyAlignment="1">
      <alignment horizontal="right" vertical="top"/>
    </xf>
    <xf numFmtId="0" fontId="14" fillId="0" borderId="7" xfId="0" applyFont="1" applyFill="1" applyBorder="1" applyAlignment="1">
      <alignment horizontal="center" vertical="top"/>
    </xf>
    <xf numFmtId="0" fontId="16" fillId="0" borderId="3" xfId="0" applyFont="1" applyBorder="1" applyAlignment="1">
      <alignment horizontal="center" vertical="top" wrapText="1"/>
    </xf>
    <xf numFmtId="164" fontId="14" fillId="2" borderId="3" xfId="0" applyNumberFormat="1" applyFont="1" applyFill="1" applyBorder="1" applyAlignment="1">
      <alignment horizontal="center" vertical="top"/>
    </xf>
    <xf numFmtId="0" fontId="5" fillId="0" borderId="0" xfId="0" applyFont="1" applyBorder="1" applyAlignment="1">
      <alignment horizontal="right" vertical="top" wrapText="1"/>
    </xf>
    <xf numFmtId="0" fontId="9" fillId="0" borderId="0" xfId="0" applyFont="1" applyFill="1" applyAlignment="1">
      <alignment horizontal="center" vertical="top"/>
    </xf>
    <xf numFmtId="0" fontId="0" fillId="4" borderId="0" xfId="0" applyFill="1"/>
    <xf numFmtId="0" fontId="0" fillId="0" borderId="2" xfId="0" applyBorder="1" applyAlignment="1">
      <alignment vertical="center"/>
    </xf>
    <xf numFmtId="0" fontId="5" fillId="9"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center" vertical="top" wrapText="1"/>
    </xf>
    <xf numFmtId="0" fontId="5" fillId="10" borderId="3" xfId="2" applyFont="1" applyFill="1" applyBorder="1" applyAlignment="1">
      <alignment horizontal="center" vertical="center" wrapText="1"/>
    </xf>
    <xf numFmtId="0" fontId="5" fillId="10" borderId="3" xfId="0" applyFont="1" applyFill="1" applyBorder="1" applyAlignment="1">
      <alignment horizontal="center" vertical="center" wrapText="1"/>
    </xf>
    <xf numFmtId="0" fontId="0" fillId="0" borderId="0" xfId="0" applyBorder="1" applyAlignment="1"/>
    <xf numFmtId="0" fontId="6" fillId="0" borderId="3" xfId="0" applyFont="1" applyFill="1" applyBorder="1" applyAlignment="1">
      <alignment vertical="center" wrapText="1"/>
    </xf>
    <xf numFmtId="0" fontId="0" fillId="0" borderId="3" xfId="0" applyBorder="1" applyAlignment="1"/>
    <xf numFmtId="0" fontId="5" fillId="10" borderId="3" xfId="0" applyFont="1" applyFill="1" applyBorder="1" applyAlignment="1">
      <alignment horizontal="left" vertical="center" wrapText="1"/>
    </xf>
    <xf numFmtId="0" fontId="5" fillId="0" borderId="9" xfId="0" applyFont="1" applyBorder="1" applyAlignment="1">
      <alignment horizontal="center" vertical="top" wrapText="1"/>
    </xf>
    <xf numFmtId="0" fontId="5" fillId="0" borderId="9" xfId="0" applyFont="1" applyBorder="1" applyAlignment="1">
      <alignment horizontal="right" vertical="top" wrapText="1"/>
    </xf>
    <xf numFmtId="0" fontId="14" fillId="0" borderId="9" xfId="0" applyFont="1" applyFill="1" applyBorder="1" applyAlignment="1">
      <alignment horizontal="center" vertical="top"/>
    </xf>
    <xf numFmtId="0" fontId="9" fillId="0" borderId="0" xfId="0" applyFont="1" applyFill="1" applyAlignment="1">
      <alignment vertical="top"/>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0" fillId="0" borderId="0" xfId="0"/>
    <xf numFmtId="0" fontId="0" fillId="4" borderId="0" xfId="0" applyFont="1" applyFill="1"/>
    <xf numFmtId="0" fontId="21" fillId="0" borderId="3" xfId="0" applyFont="1" applyFill="1" applyBorder="1" applyAlignment="1">
      <alignment horizontal="left" vertical="top" wrapText="1"/>
    </xf>
    <xf numFmtId="0" fontId="21" fillId="0" borderId="3" xfId="0" applyFont="1" applyFill="1" applyBorder="1" applyAlignment="1">
      <alignment vertical="top" wrapText="1"/>
    </xf>
    <xf numFmtId="0" fontId="21" fillId="0" borderId="3" xfId="0" applyFont="1" applyFill="1" applyBorder="1" applyAlignment="1">
      <alignment horizontal="center" vertical="top" wrapText="1"/>
    </xf>
    <xf numFmtId="0" fontId="20" fillId="7" borderId="3" xfId="0" applyNumberFormat="1"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7" xfId="0" applyFont="1" applyFill="1" applyBorder="1" applyAlignment="1">
      <alignment vertical="top" wrapText="1"/>
    </xf>
    <xf numFmtId="0" fontId="6" fillId="3" borderId="3" xfId="2" applyFont="1" applyFill="1" applyBorder="1" applyAlignment="1">
      <alignment horizontal="center" vertical="top" wrapText="1"/>
    </xf>
    <xf numFmtId="0" fontId="5" fillId="12" borderId="3" xfId="0" applyFont="1" applyFill="1" applyBorder="1" applyAlignment="1">
      <alignment horizontal="center" vertical="center" wrapText="1"/>
    </xf>
    <xf numFmtId="0" fontId="14" fillId="0" borderId="3" xfId="0" applyFont="1" applyFill="1" applyBorder="1" applyAlignment="1">
      <alignment horizontal="left" vertical="top" wrapText="1"/>
    </xf>
    <xf numFmtId="0" fontId="7" fillId="7" borderId="3" xfId="0" applyNumberFormat="1" applyFont="1" applyFill="1" applyBorder="1" applyAlignment="1">
      <alignment horizontal="center" vertical="top" wrapText="1"/>
    </xf>
    <xf numFmtId="0" fontId="21" fillId="0" borderId="7" xfId="0" applyFont="1" applyFill="1" applyBorder="1" applyAlignment="1">
      <alignment horizontal="left" vertical="top" wrapText="1"/>
    </xf>
    <xf numFmtId="0" fontId="0" fillId="0" borderId="3" xfId="0" applyBorder="1"/>
    <xf numFmtId="0" fontId="0" fillId="0" borderId="3" xfId="0" applyBorder="1" applyAlignment="1">
      <alignment wrapText="1"/>
    </xf>
    <xf numFmtId="0" fontId="0" fillId="10" borderId="3" xfId="0" applyFill="1" applyBorder="1"/>
    <xf numFmtId="0" fontId="0" fillId="10" borderId="3" xfId="0" applyFill="1" applyBorder="1" applyAlignment="1">
      <alignment wrapText="1"/>
    </xf>
    <xf numFmtId="0" fontId="1" fillId="11" borderId="3" xfId="0" applyFont="1" applyFill="1" applyBorder="1"/>
    <xf numFmtId="0" fontId="1" fillId="13" borderId="3" xfId="0" applyFont="1" applyFill="1" applyBorder="1"/>
    <xf numFmtId="0" fontId="21" fillId="0" borderId="3" xfId="0" applyFont="1" applyBorder="1" applyAlignment="1">
      <alignment horizontal="left" vertical="top" wrapText="1"/>
    </xf>
    <xf numFmtId="0" fontId="24" fillId="4" borderId="0" xfId="4" applyFill="1"/>
    <xf numFmtId="0" fontId="14" fillId="4" borderId="0" xfId="3" applyFont="1" applyFill="1"/>
    <xf numFmtId="0" fontId="0" fillId="0" borderId="0" xfId="0" applyFont="1" applyFill="1" applyBorder="1" applyAlignment="1">
      <alignment vertical="center" wrapText="1"/>
    </xf>
    <xf numFmtId="0" fontId="19"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27" fillId="6" borderId="2" xfId="0" applyFont="1" applyFill="1" applyBorder="1" applyAlignment="1">
      <alignment vertical="top"/>
    </xf>
    <xf numFmtId="0" fontId="28" fillId="4" borderId="0" xfId="0" applyFont="1" applyFill="1"/>
    <xf numFmtId="0" fontId="28" fillId="4" borderId="0" xfId="0" applyFont="1" applyFill="1" applyAlignment="1">
      <alignment horizontal="right" vertical="top" wrapText="1"/>
    </xf>
    <xf numFmtId="0" fontId="28" fillId="4" borderId="0" xfId="0" applyFont="1" applyFill="1" applyAlignment="1">
      <alignment vertical="top" wrapText="1"/>
    </xf>
    <xf numFmtId="0" fontId="28" fillId="4" borderId="0" xfId="0" applyFont="1" applyFill="1" applyBorder="1" applyAlignment="1">
      <alignment vertical="top" wrapText="1"/>
    </xf>
    <xf numFmtId="0" fontId="28" fillId="4" borderId="0" xfId="0" applyFont="1" applyFill="1" applyAlignment="1">
      <alignment horizontal="center" vertical="top" wrapText="1"/>
    </xf>
    <xf numFmtId="0" fontId="28" fillId="4" borderId="0" xfId="0" applyFont="1" applyFill="1" applyAlignment="1">
      <alignment vertical="top"/>
    </xf>
    <xf numFmtId="0" fontId="23" fillId="14" borderId="3" xfId="0" applyFont="1" applyFill="1" applyBorder="1" applyAlignment="1">
      <alignment horizontal="left" vertical="top" wrapText="1"/>
    </xf>
    <xf numFmtId="0" fontId="28" fillId="4" borderId="0" xfId="0" applyFont="1" applyFill="1" applyBorder="1" applyAlignment="1">
      <alignment horizontal="center" vertical="top" wrapText="1"/>
    </xf>
    <xf numFmtId="0" fontId="0" fillId="15"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xf>
    <xf numFmtId="0" fontId="1" fillId="16" borderId="3" xfId="0" applyFont="1" applyFill="1" applyBorder="1" applyAlignment="1">
      <alignment horizontal="right" vertical="center" wrapText="1"/>
    </xf>
    <xf numFmtId="0" fontId="0" fillId="4" borderId="0" xfId="0" applyFont="1" applyFill="1" applyAlignment="1">
      <alignment vertical="top"/>
    </xf>
    <xf numFmtId="0" fontId="28" fillId="0" borderId="0" xfId="0" applyFont="1"/>
    <xf numFmtId="0" fontId="1" fillId="16" borderId="3" xfId="0" applyFont="1" applyFill="1" applyBorder="1" applyAlignment="1">
      <alignment horizontal="right" vertical="top" wrapText="1"/>
    </xf>
    <xf numFmtId="0" fontId="1" fillId="16" borderId="3" xfId="0" applyFont="1" applyFill="1" applyBorder="1" applyAlignment="1">
      <alignment horizontal="right" vertical="top"/>
    </xf>
    <xf numFmtId="0" fontId="1" fillId="18" borderId="3" xfId="0" applyFont="1" applyFill="1" applyBorder="1" applyAlignment="1">
      <alignment horizontal="left" vertical="center" wrapText="1"/>
    </xf>
    <xf numFmtId="0" fontId="1" fillId="18" borderId="3" xfId="0" applyFont="1" applyFill="1" applyBorder="1" applyAlignment="1">
      <alignment horizontal="center" vertical="center" wrapText="1"/>
    </xf>
    <xf numFmtId="0" fontId="19" fillId="19" borderId="3" xfId="0" applyFont="1" applyFill="1" applyBorder="1" applyAlignment="1">
      <alignment horizontal="center" vertical="top" textRotation="45"/>
    </xf>
    <xf numFmtId="0" fontId="0" fillId="7" borderId="3" xfId="0" applyFont="1" applyFill="1" applyBorder="1" applyAlignment="1">
      <alignment vertical="top" wrapText="1"/>
    </xf>
    <xf numFmtId="0" fontId="21" fillId="4" borderId="3" xfId="0" applyFont="1" applyFill="1" applyBorder="1" applyAlignment="1">
      <alignment horizontal="center" vertical="top" wrapText="1"/>
    </xf>
    <xf numFmtId="0" fontId="0" fillId="4" borderId="3" xfId="0" applyFont="1" applyFill="1" applyBorder="1" applyAlignment="1">
      <alignment vertical="top" wrapText="1"/>
    </xf>
    <xf numFmtId="0" fontId="20" fillId="19" borderId="3" xfId="0" applyNumberFormat="1" applyFont="1" applyFill="1" applyBorder="1" applyAlignment="1">
      <alignment horizontal="center" vertical="top" wrapText="1"/>
    </xf>
    <xf numFmtId="0" fontId="28" fillId="0" borderId="0" xfId="0" applyFont="1" applyAlignment="1">
      <alignment vertical="top"/>
    </xf>
    <xf numFmtId="0" fontId="28" fillId="4" borderId="0" xfId="0" applyFont="1" applyFill="1" applyAlignment="1">
      <alignment vertical="center"/>
    </xf>
    <xf numFmtId="0" fontId="1" fillId="16" borderId="10" xfId="0" applyFont="1" applyFill="1" applyBorder="1" applyAlignment="1">
      <alignment horizontal="right" vertical="center" wrapText="1"/>
    </xf>
    <xf numFmtId="10" fontId="0" fillId="12" borderId="3" xfId="0" applyNumberFormat="1" applyFont="1" applyFill="1" applyBorder="1" applyAlignment="1">
      <alignment horizontal="center" vertical="center" wrapText="1"/>
    </xf>
    <xf numFmtId="0" fontId="0" fillId="4" borderId="11" xfId="0" applyFont="1" applyFill="1" applyBorder="1" applyAlignment="1">
      <alignment vertical="center" wrapText="1"/>
    </xf>
    <xf numFmtId="0" fontId="0" fillId="4" borderId="11" xfId="0" applyFont="1" applyFill="1" applyBorder="1" applyAlignment="1">
      <alignment horizontal="center" vertical="center" wrapText="1"/>
    </xf>
    <xf numFmtId="10" fontId="28" fillId="19" borderId="3" xfId="0" applyNumberFormat="1" applyFont="1" applyFill="1" applyBorder="1" applyAlignment="1">
      <alignment horizontal="center" vertical="center" wrapText="1"/>
    </xf>
    <xf numFmtId="0" fontId="28" fillId="0" borderId="0" xfId="0" applyFont="1" applyAlignment="1">
      <alignment vertical="center"/>
    </xf>
    <xf numFmtId="0" fontId="0" fillId="4" borderId="0" xfId="0" applyFont="1" applyFill="1" applyAlignment="1">
      <alignment horizontal="right" vertical="top" wrapText="1"/>
    </xf>
    <xf numFmtId="0" fontId="0" fillId="4" borderId="0" xfId="0" applyFont="1" applyFill="1" applyAlignment="1">
      <alignment vertical="top" wrapText="1"/>
    </xf>
    <xf numFmtId="0" fontId="0" fillId="4" borderId="0" xfId="0" applyFont="1" applyFill="1" applyAlignment="1">
      <alignment horizontal="center" vertical="top" wrapText="1"/>
    </xf>
    <xf numFmtId="0" fontId="0" fillId="0" borderId="0" xfId="0" applyFont="1" applyAlignment="1">
      <alignment horizontal="right" vertical="top" wrapText="1"/>
    </xf>
    <xf numFmtId="0" fontId="0" fillId="0" borderId="3" xfId="0" applyFont="1" applyBorder="1" applyAlignment="1">
      <alignment horizontal="right" vertical="center" wrapText="1"/>
    </xf>
    <xf numFmtId="0" fontId="0" fillId="0" borderId="3" xfId="0" applyFont="1" applyBorder="1" applyAlignment="1">
      <alignment horizontal="left" vertical="top" wrapText="1" indent="1"/>
    </xf>
    <xf numFmtId="0" fontId="0" fillId="0" borderId="3" xfId="0" applyFont="1" applyBorder="1" applyAlignment="1">
      <alignment horizontal="right" vertical="top" wrapText="1"/>
    </xf>
    <xf numFmtId="10" fontId="0" fillId="10" borderId="3" xfId="0" applyNumberFormat="1" applyFont="1" applyFill="1" applyBorder="1" applyAlignment="1">
      <alignment horizontal="right" vertical="center" wrapText="1"/>
    </xf>
    <xf numFmtId="10" fontId="0" fillId="12" borderId="3" xfId="0" applyNumberFormat="1" applyFont="1" applyFill="1" applyBorder="1" applyAlignment="1">
      <alignment horizontal="left" vertical="top" wrapText="1" indent="1"/>
    </xf>
    <xf numFmtId="0" fontId="21" fillId="0" borderId="3" xfId="0" applyFont="1" applyFill="1" applyBorder="1" applyAlignment="1">
      <alignment horizontal="center" vertical="center"/>
    </xf>
    <xf numFmtId="0" fontId="19" fillId="0" borderId="3" xfId="0" applyFont="1" applyBorder="1" applyAlignment="1">
      <alignment horizontal="left" vertical="center" wrapText="1" indent="1"/>
    </xf>
    <xf numFmtId="0" fontId="26" fillId="0" borderId="3" xfId="0" applyFont="1" applyBorder="1" applyAlignment="1">
      <alignment horizontal="center" vertical="top" wrapText="1"/>
    </xf>
    <xf numFmtId="0" fontId="6" fillId="0" borderId="3" xfId="0" applyFont="1" applyFill="1" applyBorder="1" applyAlignment="1">
      <alignment horizontal="left" vertical="center" inden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0" fillId="4" borderId="0" xfId="0" applyFont="1" applyFill="1" applyBorder="1" applyAlignment="1">
      <alignment horizontal="right" vertical="top" wrapText="1"/>
    </xf>
    <xf numFmtId="0" fontId="0" fillId="0" borderId="0" xfId="0" applyFont="1" applyAlignment="1">
      <alignment vertical="top" wrapText="1"/>
    </xf>
    <xf numFmtId="0" fontId="19" fillId="12" borderId="3" xfId="0" applyNumberFormat="1" applyFont="1" applyFill="1" applyBorder="1" applyAlignment="1">
      <alignment horizontal="right" vertical="center"/>
    </xf>
    <xf numFmtId="0" fontId="0" fillId="0" borderId="3" xfId="0" applyFont="1" applyBorder="1" applyAlignment="1">
      <alignment horizontal="left" vertical="center" wrapText="1" indent="1"/>
    </xf>
    <xf numFmtId="0" fontId="1" fillId="12" borderId="3" xfId="0" applyFont="1" applyFill="1" applyBorder="1" applyAlignment="1">
      <alignment horizontal="right" vertical="center" wrapText="1"/>
    </xf>
    <xf numFmtId="164" fontId="1" fillId="12"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0" fillId="0" borderId="0" xfId="0" applyFont="1" applyAlignment="1">
      <alignment horizontal="center" vertical="top" wrapText="1"/>
    </xf>
    <xf numFmtId="0" fontId="0"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0" fontId="0" fillId="4" borderId="0" xfId="0" applyFont="1" applyFill="1" applyBorder="1" applyAlignment="1">
      <alignment vertical="center" wrapText="1"/>
    </xf>
    <xf numFmtId="0" fontId="0" fillId="4"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10"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1" fillId="0" borderId="0" xfId="0" applyFont="1" applyFill="1" applyBorder="1" applyAlignment="1">
      <alignment horizontal="left" vertical="top" wrapText="1"/>
    </xf>
    <xf numFmtId="10" fontId="28" fillId="0" borderId="0" xfId="0" applyNumberFormat="1" applyFont="1" applyFill="1" applyBorder="1" applyAlignment="1">
      <alignment horizontal="center" vertical="center" wrapText="1"/>
    </xf>
    <xf numFmtId="0" fontId="6" fillId="20" borderId="3" xfId="2" applyFont="1" applyFill="1" applyBorder="1" applyAlignment="1">
      <alignment horizontal="center" vertical="top" wrapText="1"/>
    </xf>
    <xf numFmtId="0" fontId="6" fillId="16" borderId="3" xfId="2" applyFont="1" applyFill="1" applyBorder="1" applyAlignment="1">
      <alignment horizontal="center" vertical="top" wrapText="1"/>
    </xf>
    <xf numFmtId="0" fontId="0" fillId="0" borderId="3" xfId="0" applyFill="1" applyBorder="1"/>
    <xf numFmtId="0" fontId="0" fillId="4" borderId="0" xfId="0" applyFont="1" applyFill="1" applyAlignment="1">
      <alignment horizontal="center"/>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0" fillId="7" borderId="3" xfId="0" applyFont="1" applyFill="1" applyBorder="1" applyAlignment="1">
      <alignment horizontal="left" vertical="center" wrapText="1"/>
    </xf>
    <xf numFmtId="0" fontId="21" fillId="0" borderId="4" xfId="0" applyFont="1" applyFill="1" applyBorder="1" applyAlignment="1">
      <alignment horizontal="left" vertical="top" wrapText="1"/>
    </xf>
    <xf numFmtId="10" fontId="0" fillId="12" borderId="11" xfId="0" applyNumberFormat="1" applyFont="1" applyFill="1" applyBorder="1" applyAlignment="1">
      <alignment horizontal="center" vertical="center" wrapText="1"/>
    </xf>
    <xf numFmtId="0" fontId="1" fillId="16" borderId="12" xfId="0" applyFont="1" applyFill="1" applyBorder="1" applyAlignment="1">
      <alignment horizontal="right" vertical="top" wrapText="1"/>
    </xf>
    <xf numFmtId="0" fontId="1" fillId="16" borderId="8" xfId="0" applyFont="1" applyFill="1" applyBorder="1" applyAlignment="1">
      <alignment vertical="top" wrapText="1"/>
    </xf>
    <xf numFmtId="0" fontId="1" fillId="16" borderId="7" xfId="0" applyFont="1" applyFill="1" applyBorder="1" applyAlignment="1">
      <alignment vertical="top" wrapText="1"/>
    </xf>
    <xf numFmtId="0" fontId="5" fillId="0" borderId="1" xfId="0"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5" fillId="0" borderId="3" xfId="0" applyFont="1" applyBorder="1" applyAlignment="1">
      <alignment vertical="top" wrapText="1"/>
    </xf>
    <xf numFmtId="0" fontId="13" fillId="4" borderId="0" xfId="0" applyFont="1" applyFill="1" applyBorder="1" applyAlignment="1">
      <alignment vertical="top"/>
    </xf>
    <xf numFmtId="0" fontId="10" fillId="4" borderId="0" xfId="0" applyFont="1" applyFill="1" applyBorder="1" applyAlignment="1">
      <alignment vertical="top"/>
    </xf>
    <xf numFmtId="0" fontId="10" fillId="4" borderId="0" xfId="0" applyFont="1" applyFill="1" applyBorder="1" applyAlignment="1">
      <alignment horizontal="left" vertical="top"/>
    </xf>
    <xf numFmtId="0" fontId="13" fillId="6" borderId="3" xfId="0" applyFont="1" applyFill="1" applyBorder="1" applyAlignment="1">
      <alignment vertical="top"/>
    </xf>
    <xf numFmtId="0" fontId="10" fillId="2" borderId="3" xfId="0" applyFont="1" applyFill="1" applyBorder="1" applyAlignment="1">
      <alignment horizontal="center" vertical="top"/>
    </xf>
    <xf numFmtId="0" fontId="10" fillId="4" borderId="0" xfId="0" applyFont="1" applyFill="1" applyBorder="1" applyAlignment="1">
      <alignment vertical="top" wrapText="1"/>
    </xf>
    <xf numFmtId="0" fontId="10" fillId="2" borderId="1" xfId="0" applyFont="1" applyFill="1" applyBorder="1" applyAlignment="1">
      <alignment horizontal="center" vertical="top"/>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14" xfId="0" applyFont="1" applyFill="1" applyBorder="1" applyAlignment="1">
      <alignment horizontal="left" vertical="top"/>
    </xf>
    <xf numFmtId="0" fontId="10" fillId="4" borderId="12" xfId="0" applyFont="1" applyFill="1" applyBorder="1" applyAlignment="1">
      <alignment vertical="top"/>
    </xf>
    <xf numFmtId="0" fontId="2" fillId="4" borderId="0" xfId="5" applyFill="1" applyBorder="1"/>
    <xf numFmtId="0" fontId="17" fillId="4" borderId="0" xfId="3" applyFill="1" applyAlignment="1">
      <alignment vertical="center"/>
    </xf>
    <xf numFmtId="0" fontId="17" fillId="4" borderId="0" xfId="3" applyFill="1"/>
    <xf numFmtId="0" fontId="17" fillId="4" borderId="0" xfId="3" applyFont="1" applyFill="1"/>
    <xf numFmtId="0" fontId="43" fillId="4" borderId="0" xfId="0" applyFont="1" applyFill="1" applyAlignment="1">
      <alignment horizontal="center"/>
    </xf>
    <xf numFmtId="0" fontId="44" fillId="4" borderId="0" xfId="3" applyFont="1" applyFill="1" applyBorder="1" applyAlignment="1">
      <alignment horizontal="left" vertical="top"/>
    </xf>
    <xf numFmtId="0" fontId="8" fillId="4" borderId="0" xfId="0" applyFont="1" applyFill="1"/>
    <xf numFmtId="0" fontId="1" fillId="4" borderId="0" xfId="0" applyFont="1" applyFill="1" applyAlignment="1">
      <alignment horizontal="center" vertical="top"/>
    </xf>
    <xf numFmtId="0" fontId="1" fillId="4" borderId="0" xfId="0" applyFont="1" applyFill="1"/>
    <xf numFmtId="0" fontId="43" fillId="4" borderId="0" xfId="0" applyFont="1" applyFill="1" applyAlignment="1">
      <alignment vertical="top"/>
    </xf>
    <xf numFmtId="0" fontId="24" fillId="4" borderId="0" xfId="4" applyFill="1" applyAlignment="1">
      <alignment horizontal="left" vertical="center"/>
    </xf>
    <xf numFmtId="0" fontId="1" fillId="4" borderId="0" xfId="0" applyFont="1" applyFill="1" applyAlignment="1">
      <alignment horizontal="center"/>
    </xf>
    <xf numFmtId="0" fontId="19" fillId="4" borderId="0" xfId="3" applyFont="1" applyFill="1" applyAlignment="1">
      <alignment horizontal="left" vertical="top" wrapText="1"/>
    </xf>
    <xf numFmtId="0" fontId="46" fillId="4" borderId="0" xfId="3" applyFont="1" applyFill="1"/>
    <xf numFmtId="0" fontId="47" fillId="4" borderId="0" xfId="0" applyFont="1" applyFill="1" applyAlignment="1"/>
    <xf numFmtId="0" fontId="46" fillId="4" borderId="0" xfId="3" applyFont="1" applyFill="1" applyBorder="1" applyAlignment="1">
      <alignment vertical="top" wrapText="1"/>
    </xf>
    <xf numFmtId="0" fontId="48" fillId="4" borderId="0" xfId="4" applyFont="1" applyFill="1"/>
    <xf numFmtId="0" fontId="19" fillId="4" borderId="0" xfId="3" applyFont="1" applyFill="1" applyAlignment="1">
      <alignment vertical="top"/>
    </xf>
    <xf numFmtId="0" fontId="46" fillId="4" borderId="0" xfId="3" applyFont="1" applyFill="1" applyAlignment="1">
      <alignment vertical="top" wrapText="1"/>
    </xf>
    <xf numFmtId="0" fontId="49" fillId="21" borderId="7" xfId="0" applyFont="1" applyFill="1" applyBorder="1" applyAlignment="1" applyProtection="1">
      <alignment horizontal="center" vertical="center" wrapText="1"/>
    </xf>
    <xf numFmtId="0" fontId="50" fillId="6" borderId="7" xfId="0" applyFont="1" applyFill="1" applyBorder="1" applyAlignment="1">
      <alignment horizontal="left" vertical="top" wrapText="1"/>
    </xf>
    <xf numFmtId="0" fontId="46" fillId="0" borderId="3" xfId="3" applyFont="1" applyFill="1" applyBorder="1" applyAlignment="1">
      <alignment horizontal="left" vertical="top" wrapText="1"/>
    </xf>
    <xf numFmtId="0" fontId="46" fillId="4" borderId="3" xfId="3" applyFont="1" applyFill="1" applyBorder="1" applyAlignment="1">
      <alignment horizontal="left" vertical="top" wrapText="1"/>
    </xf>
    <xf numFmtId="0" fontId="52" fillId="4" borderId="0" xfId="3" applyFont="1" applyFill="1"/>
    <xf numFmtId="0" fontId="46" fillId="0" borderId="3" xfId="3" applyFont="1" applyBorder="1" applyAlignment="1">
      <alignment horizontal="left" vertical="top" wrapText="1"/>
    </xf>
    <xf numFmtId="0" fontId="49" fillId="21" borderId="7" xfId="0" applyFont="1" applyFill="1" applyBorder="1" applyAlignment="1" applyProtection="1">
      <alignment horizontal="left" vertical="center" wrapText="1"/>
    </xf>
    <xf numFmtId="0" fontId="19" fillId="3" borderId="3" xfId="0" applyFont="1" applyFill="1" applyBorder="1" applyAlignment="1">
      <alignment horizontal="left" vertical="top" wrapText="1"/>
    </xf>
    <xf numFmtId="0" fontId="20" fillId="3" borderId="3" xfId="1" applyFont="1" applyFill="1" applyBorder="1" applyAlignment="1">
      <alignment horizontal="left" vertical="top" wrapText="1"/>
    </xf>
    <xf numFmtId="0" fontId="21" fillId="3" borderId="3" xfId="0" applyFont="1" applyFill="1" applyBorder="1" applyAlignment="1">
      <alignment vertical="top" wrapText="1"/>
    </xf>
    <xf numFmtId="0" fontId="20" fillId="3" borderId="3" xfId="2" applyFont="1" applyFill="1" applyBorder="1" applyAlignment="1">
      <alignment horizontal="center" vertical="top" wrapText="1"/>
    </xf>
    <xf numFmtId="0" fontId="21" fillId="3" borderId="7" xfId="0" applyFont="1" applyFill="1" applyBorder="1" applyAlignment="1">
      <alignment vertical="top" wrapText="1"/>
    </xf>
    <xf numFmtId="0" fontId="21" fillId="3" borderId="3" xfId="0" applyFont="1" applyFill="1" applyBorder="1" applyAlignment="1">
      <alignment horizontal="left" vertical="top" wrapText="1"/>
    </xf>
    <xf numFmtId="0" fontId="20" fillId="3" borderId="3" xfId="0" applyNumberFormat="1" applyFont="1" applyFill="1" applyBorder="1" applyAlignment="1">
      <alignment horizontal="center" vertical="top" wrapText="1"/>
    </xf>
    <xf numFmtId="0" fontId="21" fillId="3" borderId="7" xfId="0" applyFont="1" applyFill="1" applyBorder="1" applyAlignment="1">
      <alignment horizontal="left" vertical="top" wrapText="1"/>
    </xf>
    <xf numFmtId="0" fontId="5" fillId="18" borderId="3" xfId="0" applyFont="1" applyFill="1" applyBorder="1" applyAlignment="1">
      <alignment horizontal="center" vertical="center" wrapText="1"/>
    </xf>
    <xf numFmtId="0" fontId="50" fillId="6" borderId="3" xfId="0" applyFont="1" applyFill="1" applyBorder="1" applyAlignment="1">
      <alignment vertical="top"/>
    </xf>
    <xf numFmtId="0" fontId="7" fillId="23" borderId="3"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20" fillId="3" borderId="2" xfId="1" applyFont="1" applyFill="1" applyBorder="1" applyAlignment="1">
      <alignment horizontal="left" vertical="top" wrapText="1"/>
    </xf>
    <xf numFmtId="0" fontId="0" fillId="3" borderId="3" xfId="0" applyFill="1" applyBorder="1"/>
    <xf numFmtId="0" fontId="21" fillId="3" borderId="3" xfId="0" applyFont="1" applyFill="1" applyBorder="1"/>
    <xf numFmtId="0" fontId="54" fillId="0" borderId="0" xfId="0" applyFont="1"/>
    <xf numFmtId="0" fontId="40" fillId="0" borderId="0" xfId="0" applyFont="1"/>
    <xf numFmtId="0" fontId="46" fillId="4" borderId="0" xfId="0" applyFont="1" applyFill="1" applyAlignment="1">
      <alignment vertical="top" wrapText="1"/>
    </xf>
    <xf numFmtId="0" fontId="46" fillId="4" borderId="0" xfId="0" applyFont="1" applyFill="1" applyAlignment="1">
      <alignment vertical="top"/>
    </xf>
    <xf numFmtId="0" fontId="3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7" fillId="4" borderId="0" xfId="3" applyFill="1" applyBorder="1" applyAlignment="1">
      <alignment horizontal="left"/>
    </xf>
    <xf numFmtId="0" fontId="33" fillId="4" borderId="0" xfId="3" applyFont="1" applyFill="1" applyBorder="1" applyAlignment="1">
      <alignment horizontal="left"/>
    </xf>
    <xf numFmtId="0" fontId="36" fillId="4" borderId="0" xfId="3" applyFont="1" applyFill="1" applyBorder="1" applyAlignment="1">
      <alignment horizontal="left"/>
    </xf>
    <xf numFmtId="0" fontId="33" fillId="4" borderId="0" xfId="3" applyFont="1" applyFill="1"/>
    <xf numFmtId="0" fontId="34" fillId="4" borderId="0" xfId="3" applyFont="1" applyFill="1"/>
    <xf numFmtId="0" fontId="0" fillId="0" borderId="0" xfId="0" applyAlignment="1">
      <alignment horizontal="center"/>
    </xf>
    <xf numFmtId="0" fontId="19" fillId="24" borderId="17" xfId="1" applyFont="1" applyFill="1" applyBorder="1" applyAlignment="1">
      <alignment vertical="center" wrapText="1"/>
    </xf>
    <xf numFmtId="0" fontId="19" fillId="24" borderId="17" xfId="1" applyFont="1" applyFill="1" applyBorder="1" applyAlignment="1">
      <alignment horizontal="left" vertical="center" wrapText="1"/>
    </xf>
    <xf numFmtId="0" fontId="19" fillId="25" borderId="6" xfId="1" applyFont="1" applyFill="1" applyBorder="1" applyAlignment="1">
      <alignment vertical="center" textRotation="90" wrapText="1"/>
    </xf>
    <xf numFmtId="0" fontId="19" fillId="25" borderId="9" xfId="1" applyFont="1" applyFill="1" applyBorder="1" applyAlignment="1">
      <alignment vertical="center" textRotation="90" wrapText="1"/>
    </xf>
    <xf numFmtId="0" fontId="19" fillId="25" borderId="6" xfId="1" applyFont="1" applyFill="1" applyBorder="1" applyAlignment="1">
      <alignment horizontal="center" vertical="center" textRotation="90" wrapText="1"/>
    </xf>
    <xf numFmtId="0" fontId="19" fillId="25" borderId="9" xfId="1" applyFont="1" applyFill="1" applyBorder="1" applyAlignment="1">
      <alignment horizontal="center" vertical="center" textRotation="90" wrapText="1"/>
    </xf>
    <xf numFmtId="0" fontId="19" fillId="8" borderId="20" xfId="1" applyFont="1" applyFill="1" applyBorder="1" applyAlignment="1">
      <alignment horizontal="left" vertical="center" wrapText="1"/>
    </xf>
    <xf numFmtId="0" fontId="59" fillId="3" borderId="2"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28" fillId="8" borderId="23" xfId="0" applyFont="1" applyFill="1" applyBorder="1"/>
    <xf numFmtId="0" fontId="21" fillId="3" borderId="21" xfId="0" applyFont="1" applyFill="1" applyBorder="1" applyAlignment="1">
      <alignment horizontal="left" vertical="top" wrapText="1"/>
    </xf>
    <xf numFmtId="0" fontId="20" fillId="3" borderId="3" xfId="2" applyFont="1" applyFill="1" applyBorder="1" applyAlignment="1">
      <alignment horizontal="center" vertical="center" wrapText="1"/>
    </xf>
    <xf numFmtId="0" fontId="60" fillId="3" borderId="4" xfId="1" applyFont="1" applyFill="1" applyBorder="1" applyAlignment="1">
      <alignment horizontal="center" vertical="center"/>
    </xf>
    <xf numFmtId="0" fontId="60" fillId="3" borderId="1" xfId="1" applyFont="1" applyFill="1" applyBorder="1" applyAlignment="1">
      <alignment horizontal="center" vertical="center"/>
    </xf>
    <xf numFmtId="0" fontId="20" fillId="3" borderId="3" xfId="1" applyFont="1" applyFill="1" applyBorder="1" applyAlignment="1">
      <alignment vertical="top" wrapText="1"/>
    </xf>
    <xf numFmtId="0" fontId="60" fillId="3" borderId="2" xfId="1" applyFont="1" applyFill="1" applyBorder="1" applyAlignment="1">
      <alignment horizontal="center" vertical="center"/>
    </xf>
    <xf numFmtId="0" fontId="60" fillId="3" borderId="3" xfId="1" applyFont="1" applyFill="1" applyBorder="1" applyAlignment="1">
      <alignment horizontal="center" vertical="center"/>
    </xf>
    <xf numFmtId="0" fontId="0" fillId="0" borderId="0" xfId="0" applyAlignment="1">
      <alignment vertical="top" wrapText="1"/>
    </xf>
    <xf numFmtId="0" fontId="21" fillId="4" borderId="3" xfId="0" applyFont="1" applyFill="1" applyBorder="1" applyAlignment="1">
      <alignment horizontal="center" vertical="center"/>
    </xf>
    <xf numFmtId="0" fontId="59" fillId="3" borderId="26" xfId="0" applyFont="1" applyFill="1" applyBorder="1" applyAlignment="1">
      <alignment horizontal="center" vertical="center" wrapText="1"/>
    </xf>
    <xf numFmtId="0" fontId="28" fillId="8" borderId="27" xfId="0" applyFont="1" applyFill="1" applyBorder="1"/>
    <xf numFmtId="0" fontId="0" fillId="0" borderId="0" xfId="0" applyAlignment="1">
      <alignment horizontal="center" vertical="center"/>
    </xf>
    <xf numFmtId="0" fontId="0" fillId="4" borderId="0" xfId="0" applyFill="1" applyAlignment="1">
      <alignment horizontal="center"/>
    </xf>
    <xf numFmtId="0" fontId="0" fillId="4" borderId="0" xfId="0" applyFill="1" applyAlignment="1">
      <alignment vertical="top" wrapText="1"/>
    </xf>
    <xf numFmtId="0" fontId="0" fillId="4" borderId="0" xfId="0" applyFill="1" applyAlignment="1">
      <alignment horizontal="center" vertical="center"/>
    </xf>
    <xf numFmtId="0" fontId="19" fillId="24" borderId="28" xfId="1" applyFont="1" applyFill="1" applyBorder="1" applyAlignment="1">
      <alignment horizontal="center" vertical="center" textRotation="90" wrapText="1"/>
    </xf>
    <xf numFmtId="0" fontId="51" fillId="16" borderId="3" xfId="3" applyFont="1" applyFill="1" applyBorder="1" applyAlignment="1">
      <alignment horizontal="right" vertical="top" wrapText="1"/>
    </xf>
    <xf numFmtId="0" fontId="45" fillId="16" borderId="3" xfId="0" applyFont="1" applyFill="1" applyBorder="1"/>
    <xf numFmtId="0" fontId="6" fillId="10"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8" borderId="3" xfId="0" applyFont="1" applyFill="1" applyBorder="1" applyAlignment="1">
      <alignment vertical="top" wrapText="1"/>
    </xf>
    <xf numFmtId="0" fontId="21" fillId="4" borderId="15" xfId="0" applyFont="1" applyFill="1" applyBorder="1" applyAlignment="1">
      <alignment horizontal="center" vertical="center"/>
    </xf>
    <xf numFmtId="0" fontId="59" fillId="3" borderId="5" xfId="0" applyFont="1" applyFill="1" applyBorder="1" applyAlignment="1">
      <alignment horizontal="center" vertical="center" wrapText="1"/>
    </xf>
    <xf numFmtId="0" fontId="28" fillId="8" borderId="34" xfId="0" applyFont="1" applyFill="1" applyBorder="1"/>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1" xfId="1" applyFont="1" applyFill="1" applyBorder="1" applyAlignment="1">
      <alignment horizontal="center" vertical="center"/>
    </xf>
    <xf numFmtId="0" fontId="3" fillId="4" borderId="0" xfId="0" applyFont="1" applyFill="1" applyAlignment="1">
      <alignment horizontal="center" vertical="top" wrapText="1"/>
    </xf>
    <xf numFmtId="0" fontId="9" fillId="4" borderId="0" xfId="0" applyFont="1" applyFill="1" applyAlignment="1">
      <alignment vertical="top"/>
    </xf>
    <xf numFmtId="0" fontId="9" fillId="4" borderId="0" xfId="0" applyFont="1" applyFill="1" applyAlignment="1">
      <alignment vertical="top" wrapText="1"/>
    </xf>
    <xf numFmtId="0" fontId="5" fillId="4" borderId="0" xfId="0" applyFont="1" applyFill="1" applyBorder="1" applyAlignment="1">
      <alignment horizontal="right" vertical="top" wrapText="1"/>
    </xf>
    <xf numFmtId="0" fontId="9" fillId="4" borderId="0" xfId="0" applyFont="1" applyFill="1" applyAlignment="1">
      <alignment horizontal="center" vertical="top"/>
    </xf>
    <xf numFmtId="0" fontId="5" fillId="4" borderId="13" xfId="0" applyFont="1" applyFill="1" applyBorder="1" applyAlignment="1">
      <alignment horizontal="right" vertical="top" wrapText="1"/>
    </xf>
    <xf numFmtId="0" fontId="5" fillId="4" borderId="0" xfId="0" applyFont="1" applyFill="1" applyBorder="1" applyAlignment="1">
      <alignment vertical="top" wrapText="1"/>
    </xf>
    <xf numFmtId="0" fontId="15" fillId="4" borderId="12" xfId="0" applyFont="1" applyFill="1" applyBorder="1" applyAlignment="1">
      <alignment vertical="top" wrapText="1"/>
    </xf>
    <xf numFmtId="0" fontId="10" fillId="4" borderId="13" xfId="0" applyFont="1" applyFill="1" applyBorder="1" applyAlignment="1">
      <alignment horizontal="right" vertical="top"/>
    </xf>
    <xf numFmtId="0" fontId="5" fillId="4" borderId="12" xfId="0" applyFont="1" applyFill="1" applyBorder="1" applyAlignment="1">
      <alignment vertical="top" wrapText="1"/>
    </xf>
    <xf numFmtId="0" fontId="16" fillId="4" borderId="12" xfId="0" applyFont="1" applyFill="1" applyBorder="1" applyAlignment="1">
      <alignment vertical="top" wrapText="1"/>
    </xf>
    <xf numFmtId="0" fontId="54" fillId="4" borderId="0" xfId="0" applyFont="1" applyFill="1"/>
    <xf numFmtId="0" fontId="53" fillId="4" borderId="0" xfId="0" applyFont="1" applyFill="1"/>
    <xf numFmtId="0" fontId="40" fillId="4" borderId="0" xfId="0" applyFont="1" applyFill="1"/>
    <xf numFmtId="0" fontId="40" fillId="4" borderId="0" xfId="5" applyFont="1" applyFill="1"/>
    <xf numFmtId="0" fontId="5" fillId="10" borderId="3" xfId="2" applyFont="1" applyFill="1" applyBorder="1" applyAlignment="1">
      <alignment horizontal="left" vertical="center" wrapText="1"/>
    </xf>
    <xf numFmtId="0" fontId="0" fillId="8" borderId="3" xfId="0" applyFill="1" applyBorder="1" applyAlignment="1">
      <alignment vertical="top" wrapText="1"/>
    </xf>
    <xf numFmtId="0" fontId="0" fillId="0" borderId="3" xfId="0" applyBorder="1" applyAlignment="1">
      <alignment vertical="top" wrapText="1"/>
    </xf>
    <xf numFmtId="0" fontId="21" fillId="0" borderId="3" xfId="0" applyFont="1" applyBorder="1" applyAlignment="1">
      <alignment horizontal="center" vertical="center"/>
    </xf>
    <xf numFmtId="0" fontId="21" fillId="0" borderId="21" xfId="0" applyFont="1" applyBorder="1" applyAlignment="1">
      <alignment horizontal="left" vertical="top" wrapText="1"/>
    </xf>
    <xf numFmtId="0" fontId="20" fillId="0" borderId="3" xfId="1" applyFont="1" applyBorder="1" applyAlignment="1">
      <alignment horizontal="left" vertical="top" wrapText="1"/>
    </xf>
    <xf numFmtId="0" fontId="21" fillId="0" borderId="3" xfId="0" applyFont="1" applyBorder="1" applyAlignment="1">
      <alignment vertical="top" wrapText="1"/>
    </xf>
    <xf numFmtId="0" fontId="21" fillId="0" borderId="19" xfId="0" quotePrefix="1" applyFont="1" applyBorder="1" applyAlignment="1">
      <alignment horizontal="center" vertical="center" wrapText="1"/>
    </xf>
    <xf numFmtId="0" fontId="22" fillId="0" borderId="4" xfId="1" applyFont="1" applyBorder="1" applyAlignment="1">
      <alignment horizontal="center" vertical="center"/>
    </xf>
    <xf numFmtId="0" fontId="22" fillId="0" borderId="1" xfId="1" applyFont="1" applyBorder="1" applyAlignment="1">
      <alignment horizontal="center" vertical="center"/>
    </xf>
    <xf numFmtId="0" fontId="58" fillId="0" borderId="2" xfId="0" applyFont="1" applyBorder="1" applyAlignment="1">
      <alignment horizontal="center" vertical="center" wrapText="1"/>
    </xf>
    <xf numFmtId="0" fontId="21" fillId="0" borderId="24" xfId="0" quotePrefix="1" applyFont="1" applyBorder="1" applyAlignment="1">
      <alignment horizontal="center" vertical="center" wrapText="1"/>
    </xf>
    <xf numFmtId="0" fontId="20" fillId="0" borderId="3" xfId="1" applyFont="1" applyBorder="1" applyAlignment="1">
      <alignment vertical="top" wrapText="1"/>
    </xf>
    <xf numFmtId="0" fontId="20" fillId="0" borderId="3" xfId="2" applyFont="1" applyBorder="1" applyAlignment="1">
      <alignment horizontal="center" vertical="center" wrapText="1"/>
    </xf>
    <xf numFmtId="0" fontId="21" fillId="3" borderId="24" xfId="0" quotePrefix="1" applyFont="1" applyFill="1" applyBorder="1" applyAlignment="1">
      <alignment horizontal="center" vertical="center" wrapText="1"/>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0" fillId="0" borderId="3" xfId="2" applyFont="1" applyBorder="1" applyAlignment="1">
      <alignment vertical="top" wrapText="1"/>
    </xf>
    <xf numFmtId="0" fontId="22" fillId="0" borderId="2" xfId="1" applyFont="1" applyBorder="1" applyAlignment="1">
      <alignment vertical="center"/>
    </xf>
    <xf numFmtId="0" fontId="22" fillId="0" borderId="3" xfId="1" applyFont="1" applyBorder="1" applyAlignment="1">
      <alignment vertical="center"/>
    </xf>
    <xf numFmtId="0" fontId="22" fillId="0" borderId="1" xfId="1" applyFont="1" applyBorder="1" applyAlignment="1">
      <alignment vertical="center"/>
    </xf>
    <xf numFmtId="0" fontId="20" fillId="0" borderId="3" xfId="2" applyFont="1" applyBorder="1" applyAlignment="1">
      <alignment horizontal="left" vertical="top" wrapText="1"/>
    </xf>
    <xf numFmtId="0" fontId="21" fillId="0" borderId="29" xfId="0" applyFont="1" applyBorder="1" applyAlignment="1">
      <alignment horizontal="left" vertical="top" wrapText="1"/>
    </xf>
    <xf numFmtId="0" fontId="20" fillId="0" borderId="15" xfId="1" applyFont="1" applyBorder="1" applyAlignment="1">
      <alignment horizontal="left" vertical="top" wrapText="1"/>
    </xf>
    <xf numFmtId="0" fontId="21" fillId="0" borderId="25" xfId="0" quotePrefix="1" applyFont="1" applyBorder="1" applyAlignment="1">
      <alignment horizontal="center" vertical="center" wrapText="1"/>
    </xf>
    <xf numFmtId="0" fontId="3" fillId="0" borderId="32" xfId="0" applyFont="1" applyBorder="1"/>
    <xf numFmtId="0" fontId="3" fillId="0" borderId="33" xfId="0" applyFont="1" applyBorder="1"/>
    <xf numFmtId="0" fontId="22" fillId="0" borderId="33" xfId="1" applyFont="1" applyBorder="1" applyAlignment="1">
      <alignment horizontal="center" vertical="center"/>
    </xf>
    <xf numFmtId="0" fontId="58" fillId="0" borderId="26" xfId="0" applyFont="1" applyBorder="1" applyAlignment="1">
      <alignment horizontal="center" vertical="center" wrapText="1"/>
    </xf>
    <xf numFmtId="0" fontId="19" fillId="24" borderId="35" xfId="0" applyFont="1" applyFill="1" applyBorder="1" applyAlignment="1">
      <alignment horizontal="center" vertical="center" wrapText="1"/>
    </xf>
    <xf numFmtId="0" fontId="60" fillId="3" borderId="11" xfId="1" applyFont="1" applyFill="1" applyBorder="1" applyAlignment="1">
      <alignment horizontal="center" vertical="center"/>
    </xf>
    <xf numFmtId="0" fontId="60" fillId="3" borderId="10" xfId="1" applyFont="1" applyFill="1" applyBorder="1" applyAlignment="1">
      <alignment horizontal="center" vertical="center"/>
    </xf>
    <xf numFmtId="0" fontId="20" fillId="0" borderId="9" xfId="2" applyFont="1" applyBorder="1" applyAlignment="1">
      <alignment horizontal="center" vertical="center" wrapText="1"/>
    </xf>
    <xf numFmtId="0" fontId="3" fillId="0" borderId="5" xfId="0" applyFont="1" applyBorder="1"/>
    <xf numFmtId="0" fontId="3" fillId="0" borderId="7" xfId="0" applyFont="1" applyBorder="1"/>
    <xf numFmtId="0" fontId="58" fillId="0" borderId="5" xfId="0" applyFont="1" applyBorder="1" applyAlignment="1">
      <alignment horizontal="center" vertical="center" wrapText="1"/>
    </xf>
    <xf numFmtId="0" fontId="21" fillId="0" borderId="15" xfId="0" applyFont="1" applyBorder="1" applyAlignment="1">
      <alignment horizontal="left" vertical="top" wrapText="1"/>
    </xf>
    <xf numFmtId="0" fontId="3" fillId="0" borderId="30" xfId="0" applyFont="1" applyBorder="1"/>
    <xf numFmtId="0" fontId="20" fillId="0" borderId="7" xfId="1" applyFont="1" applyFill="1" applyBorder="1" applyAlignment="1">
      <alignment vertical="top" wrapText="1"/>
    </xf>
    <xf numFmtId="0" fontId="1" fillId="16" borderId="8" xfId="0" applyFont="1" applyFill="1" applyBorder="1" applyAlignment="1">
      <alignment horizontal="right" vertical="top" wrapText="1"/>
    </xf>
    <xf numFmtId="0" fontId="28" fillId="4" borderId="0" xfId="0" applyFont="1" applyFill="1" applyAlignment="1">
      <alignment horizontal="left" vertical="top" wrapText="1"/>
    </xf>
    <xf numFmtId="0" fontId="23" fillId="10" borderId="3" xfId="0" applyFont="1" applyFill="1" applyBorder="1" applyAlignment="1">
      <alignment horizontal="left" vertical="top" wrapText="1"/>
    </xf>
    <xf numFmtId="0" fontId="0" fillId="16" borderId="3" xfId="0" applyFill="1" applyBorder="1" applyAlignment="1">
      <alignment horizontal="left" vertical="top" wrapText="1"/>
    </xf>
    <xf numFmtId="0" fontId="21" fillId="16" borderId="3"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1" fillId="10" borderId="3" xfId="0" applyFont="1" applyFill="1" applyBorder="1" applyAlignment="1">
      <alignment horizontal="right" vertical="center" wrapText="1"/>
    </xf>
    <xf numFmtId="0" fontId="0" fillId="4" borderId="0" xfId="0" applyFill="1" applyAlignment="1">
      <alignment vertical="top"/>
    </xf>
    <xf numFmtId="0" fontId="1" fillId="12" borderId="3"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3" xfId="0" applyFont="1" applyFill="1" applyBorder="1" applyAlignment="1">
      <alignment horizontal="center" vertical="center" wrapText="1"/>
    </xf>
    <xf numFmtId="0" fontId="0" fillId="8" borderId="3" xfId="0" applyFill="1" applyBorder="1" applyAlignment="1">
      <alignment horizontal="left" vertical="top" wrapText="1"/>
    </xf>
    <xf numFmtId="0" fontId="21" fillId="0" borderId="3" xfId="0" applyFont="1" applyBorder="1" applyAlignment="1">
      <alignment horizontal="center" vertical="top" wrapText="1"/>
    </xf>
    <xf numFmtId="0" fontId="20" fillId="19" borderId="3" xfId="0" applyFont="1" applyFill="1" applyBorder="1" applyAlignment="1">
      <alignment horizontal="center" vertical="top" wrapText="1"/>
    </xf>
    <xf numFmtId="10" fontId="0" fillId="12"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10" fontId="28" fillId="0" borderId="0" xfId="0" applyNumberFormat="1" applyFont="1" applyAlignment="1">
      <alignment horizontal="center" vertical="center" wrapText="1"/>
    </xf>
    <xf numFmtId="0" fontId="0" fillId="4" borderId="3" xfId="0" applyFill="1" applyBorder="1" applyAlignment="1">
      <alignment vertical="top" wrapText="1"/>
    </xf>
    <xf numFmtId="0" fontId="0" fillId="0" borderId="0" xfId="0" applyAlignment="1">
      <alignment vertical="center" wrapText="1"/>
    </xf>
    <xf numFmtId="0" fontId="1" fillId="3" borderId="3" xfId="0" applyFont="1" applyFill="1" applyBorder="1" applyAlignment="1">
      <alignment horizontal="right" vertical="center" wrapText="1"/>
    </xf>
    <xf numFmtId="0" fontId="0" fillId="3" borderId="0" xfId="0" applyFill="1" applyAlignment="1">
      <alignment vertical="top"/>
    </xf>
    <xf numFmtId="0" fontId="28" fillId="3" borderId="0" xfId="0" applyFont="1" applyFill="1" applyAlignment="1">
      <alignment vertical="top"/>
    </xf>
    <xf numFmtId="0" fontId="1" fillId="3" borderId="3"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9" fillId="3" borderId="3" xfId="0" applyFont="1" applyFill="1" applyBorder="1" applyAlignment="1">
      <alignment horizontal="center" vertical="top" textRotation="45"/>
    </xf>
    <xf numFmtId="0" fontId="0" fillId="3" borderId="3" xfId="0" applyFill="1" applyBorder="1" applyAlignment="1">
      <alignment vertical="top" wrapText="1"/>
    </xf>
    <xf numFmtId="0" fontId="0" fillId="3" borderId="3" xfId="0" applyFill="1" applyBorder="1" applyAlignment="1">
      <alignment horizontal="left" vertical="top" wrapText="1"/>
    </xf>
    <xf numFmtId="0" fontId="20" fillId="3" borderId="3" xfId="0" applyFont="1" applyFill="1" applyBorder="1" applyAlignment="1">
      <alignment horizontal="center" vertical="top" wrapText="1"/>
    </xf>
    <xf numFmtId="10" fontId="0" fillId="3" borderId="3" xfId="0" applyNumberFormat="1" applyFill="1" applyBorder="1" applyAlignment="1">
      <alignment horizontal="center" vertical="center" wrapText="1"/>
    </xf>
    <xf numFmtId="0" fontId="0" fillId="3" borderId="11" xfId="0" applyFill="1" applyBorder="1" applyAlignment="1">
      <alignment vertical="center" wrapText="1"/>
    </xf>
    <xf numFmtId="0" fontId="0" fillId="3" borderId="11" xfId="0" applyFill="1" applyBorder="1" applyAlignment="1">
      <alignment horizontal="left" vertical="center" wrapText="1"/>
    </xf>
    <xf numFmtId="0" fontId="0" fillId="3" borderId="11" xfId="0" applyFill="1" applyBorder="1" applyAlignment="1">
      <alignment horizontal="center" vertical="center" wrapText="1"/>
    </xf>
    <xf numFmtId="10" fontId="28" fillId="3" borderId="3" xfId="0" applyNumberFormat="1" applyFont="1" applyFill="1" applyBorder="1" applyAlignment="1">
      <alignment horizontal="center" vertical="center" wrapText="1"/>
    </xf>
    <xf numFmtId="0" fontId="0" fillId="4" borderId="0" xfId="0" applyFill="1" applyAlignment="1">
      <alignment horizontal="left"/>
    </xf>
    <xf numFmtId="0" fontId="1" fillId="3" borderId="8" xfId="0" applyFont="1" applyFill="1" applyBorder="1" applyAlignment="1">
      <alignment horizontal="right" vertical="top"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10" fontId="0" fillId="10" borderId="3" xfId="0" applyNumberFormat="1" applyFill="1" applyBorder="1" applyAlignment="1">
      <alignment horizontal="right" vertical="center" wrapText="1"/>
    </xf>
    <xf numFmtId="10" fontId="0" fillId="12" borderId="3" xfId="0" applyNumberFormat="1" applyFill="1" applyBorder="1" applyAlignment="1">
      <alignment vertical="top" wrapText="1"/>
    </xf>
    <xf numFmtId="10" fontId="0" fillId="4" borderId="0" xfId="0" applyNumberFormat="1" applyFill="1" applyAlignment="1">
      <alignment horizontal="left" vertical="top" wrapText="1" indent="1"/>
    </xf>
    <xf numFmtId="10" fontId="0" fillId="3" borderId="3" xfId="0" applyNumberFormat="1" applyFill="1" applyBorder="1" applyAlignment="1">
      <alignment horizontal="right" vertical="center" wrapText="1"/>
    </xf>
    <xf numFmtId="10" fontId="0" fillId="3" borderId="3" xfId="0" applyNumberFormat="1" applyFill="1" applyBorder="1" applyAlignment="1">
      <alignment vertical="top" wrapText="1"/>
    </xf>
    <xf numFmtId="0" fontId="0" fillId="4" borderId="0" xfId="0" applyFill="1" applyAlignment="1">
      <alignment horizontal="center" vertical="top" wrapText="1"/>
    </xf>
    <xf numFmtId="0" fontId="19" fillId="12"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0" borderId="3" xfId="0" applyFont="1" applyBorder="1" applyAlignment="1">
      <alignment vertical="center" wrapText="1"/>
    </xf>
    <xf numFmtId="0" fontId="28" fillId="4" borderId="0" xfId="0" applyFont="1" applyFill="1" applyAlignment="1">
      <alignment horizontal="left"/>
    </xf>
    <xf numFmtId="0" fontId="0" fillId="0" borderId="0" xfId="0" applyAlignment="1">
      <alignment horizontal="center" vertical="top" wrapText="1"/>
    </xf>
    <xf numFmtId="0" fontId="0" fillId="0" borderId="0" xfId="0" applyAlignment="1">
      <alignment vertical="top"/>
    </xf>
    <xf numFmtId="0" fontId="28" fillId="0" borderId="0" xfId="0" applyFont="1" applyAlignment="1">
      <alignment horizontal="left" vertical="top" wrapText="1"/>
    </xf>
    <xf numFmtId="0" fontId="61" fillId="4" borderId="0" xfId="0" applyFont="1" applyFill="1"/>
    <xf numFmtId="0" fontId="44" fillId="4" borderId="0" xfId="3" applyFont="1" applyFill="1" applyAlignment="1">
      <alignment horizontal="left" vertical="top"/>
    </xf>
    <xf numFmtId="0" fontId="0" fillId="26" borderId="0" xfId="0" applyFill="1"/>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2" fillId="4" borderId="3" xfId="0" applyFont="1" applyFill="1" applyBorder="1" applyAlignment="1">
      <alignment vertical="top" wrapText="1"/>
    </xf>
    <xf numFmtId="0" fontId="63" fillId="4" borderId="3" xfId="0" applyFont="1" applyFill="1" applyBorder="1" applyAlignment="1">
      <alignment vertical="top" wrapText="1"/>
    </xf>
    <xf numFmtId="0" fontId="64" fillId="4" borderId="0" xfId="0" applyFont="1" applyFill="1"/>
    <xf numFmtId="0" fontId="50" fillId="12" borderId="9" xfId="0" applyFont="1" applyFill="1" applyBorder="1" applyAlignment="1">
      <alignment horizontal="center"/>
    </xf>
    <xf numFmtId="0" fontId="5" fillId="12" borderId="10" xfId="0" applyFont="1" applyFill="1" applyBorder="1" applyAlignment="1">
      <alignment horizontal="center"/>
    </xf>
    <xf numFmtId="0" fontId="5" fillId="12" borderId="9" xfId="0" applyFont="1" applyFill="1" applyBorder="1" applyAlignment="1">
      <alignment horizontal="center" vertical="center"/>
    </xf>
    <xf numFmtId="0" fontId="8" fillId="12" borderId="9" xfId="0" applyFont="1" applyFill="1" applyBorder="1"/>
    <xf numFmtId="0" fontId="5" fillId="4" borderId="0" xfId="0" applyFont="1" applyFill="1" applyAlignment="1">
      <alignment horizontal="right" vertical="center"/>
    </xf>
    <xf numFmtId="0" fontId="8" fillId="8" borderId="3" xfId="0" applyFont="1" applyFill="1" applyBorder="1" applyAlignment="1">
      <alignment horizontal="center" vertical="center" wrapText="1"/>
    </xf>
    <xf numFmtId="0" fontId="8" fillId="8" borderId="3" xfId="0" applyFont="1" applyFill="1" applyBorder="1" applyAlignment="1">
      <alignment horizontal="left" vertical="center" wrapText="1"/>
    </xf>
    <xf numFmtId="164" fontId="8"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1" fontId="8" fillId="0" borderId="3" xfId="0" applyNumberFormat="1" applyFont="1" applyBorder="1" applyAlignment="1">
      <alignment horizontal="center" vertical="center"/>
    </xf>
    <xf numFmtId="0" fontId="8" fillId="4" borderId="3" xfId="0" applyFont="1" applyFill="1" applyBorder="1" applyAlignment="1">
      <alignment horizontal="center" vertical="center"/>
    </xf>
    <xf numFmtId="0" fontId="0" fillId="26" borderId="0" xfId="0" applyFill="1" applyAlignment="1">
      <alignment horizontal="right" vertical="center"/>
    </xf>
    <xf numFmtId="0" fontId="0" fillId="26" borderId="0" xfId="0" applyFill="1" applyAlignment="1">
      <alignment horizontal="right"/>
    </xf>
    <xf numFmtId="164"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3" fillId="4" borderId="0" xfId="0" applyFont="1" applyFill="1"/>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20"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3" borderId="7" xfId="2" applyFont="1" applyFill="1" applyBorder="1" applyAlignment="1">
      <alignment horizontal="center" vertical="top" wrapText="1"/>
    </xf>
    <xf numFmtId="0" fontId="21" fillId="0" borderId="7" xfId="0" applyFont="1" applyBorder="1" applyAlignment="1">
      <alignment horizontal="left" vertical="top" wrapText="1"/>
    </xf>
    <xf numFmtId="0" fontId="20" fillId="3" borderId="7" xfId="1" applyFont="1" applyFill="1" applyBorder="1" applyAlignment="1">
      <alignment horizontal="left" vertical="top" wrapText="1"/>
    </xf>
    <xf numFmtId="0" fontId="21" fillId="0" borderId="0" xfId="0" applyFont="1" applyAlignment="1">
      <alignment vertical="top" wrapText="1"/>
    </xf>
    <xf numFmtId="0" fontId="10" fillId="6" borderId="2" xfId="0" applyFont="1" applyFill="1" applyBorder="1" applyAlignment="1">
      <alignment vertical="top"/>
    </xf>
    <xf numFmtId="0" fontId="36" fillId="4" borderId="0" xfId="3" applyFont="1" applyFill="1"/>
    <xf numFmtId="165" fontId="21" fillId="4" borderId="0" xfId="3" applyNumberFormat="1" applyFont="1" applyFill="1" applyAlignment="1">
      <alignment horizontal="left" vertical="top" wrapText="1"/>
    </xf>
    <xf numFmtId="0" fontId="36" fillId="4" borderId="0" xfId="3" applyFont="1" applyFill="1" applyAlignment="1">
      <alignment horizontal="left"/>
    </xf>
    <xf numFmtId="0" fontId="0" fillId="4" borderId="0" xfId="0" quotePrefix="1" applyFill="1" applyAlignment="1">
      <alignment horizontal="left" vertical="top"/>
    </xf>
    <xf numFmtId="0" fontId="0" fillId="4" borderId="0" xfId="0" quotePrefix="1" applyFill="1" applyAlignment="1">
      <alignment horizontal="left" vertical="top" wrapText="1"/>
    </xf>
    <xf numFmtId="0" fontId="58" fillId="0" borderId="36" xfId="0" applyFont="1" applyBorder="1" applyAlignment="1">
      <alignment horizontal="center" vertical="center" wrapText="1"/>
    </xf>
    <xf numFmtId="0" fontId="14" fillId="3" borderId="36" xfId="0" quotePrefix="1" applyFont="1" applyFill="1" applyBorder="1" applyAlignment="1">
      <alignment horizontal="center" vertical="center" wrapText="1"/>
    </xf>
    <xf numFmtId="0" fontId="59" fillId="3" borderId="36"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58" fillId="0" borderId="37"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3" xfId="0" applyFont="1" applyBorder="1" applyAlignment="1">
      <alignment horizontal="center" vertical="center" wrapText="1"/>
    </xf>
    <xf numFmtId="0" fontId="14" fillId="3" borderId="3" xfId="0" quotePrefix="1" applyFont="1" applyFill="1" applyBorder="1" applyAlignment="1">
      <alignment horizontal="center" vertical="center" wrapText="1"/>
    </xf>
    <xf numFmtId="0" fontId="59"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6" fillId="2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0"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4" borderId="0" xfId="0" applyFill="1" applyBorder="1" applyAlignment="1"/>
    <xf numFmtId="0" fontId="20" fillId="0" borderId="9"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1" fillId="0" borderId="15" xfId="0" applyFont="1" applyFill="1" applyBorder="1" applyAlignment="1">
      <alignment horizontal="center" vertical="center"/>
    </xf>
    <xf numFmtId="0" fontId="0" fillId="0" borderId="0" xfId="0" applyFill="1"/>
    <xf numFmtId="0" fontId="21" fillId="0" borderId="21" xfId="0" applyFont="1" applyFill="1" applyBorder="1" applyAlignment="1">
      <alignment horizontal="left" vertical="top" wrapText="1"/>
    </xf>
    <xf numFmtId="0" fontId="20" fillId="0" borderId="3" xfId="1" applyFont="1" applyFill="1" applyBorder="1" applyAlignment="1">
      <alignment vertical="top" wrapText="1"/>
    </xf>
    <xf numFmtId="0" fontId="21" fillId="0" borderId="24" xfId="0" quotePrefix="1" applyFont="1" applyFill="1" applyBorder="1" applyAlignment="1">
      <alignment horizontal="center" vertical="center" wrapText="1"/>
    </xf>
    <xf numFmtId="0" fontId="60" fillId="0" borderId="4" xfId="1" applyFont="1" applyFill="1" applyBorder="1" applyAlignment="1">
      <alignment horizontal="center" vertical="center"/>
    </xf>
    <xf numFmtId="0" fontId="60" fillId="0" borderId="1" xfId="1" applyFont="1" applyFill="1" applyBorder="1" applyAlignment="1">
      <alignment horizontal="center" vertical="center"/>
    </xf>
    <xf numFmtId="0" fontId="14" fillId="0" borderId="36" xfId="0" quotePrefix="1"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60" fillId="0" borderId="7" xfId="1" applyFont="1" applyFill="1" applyBorder="1" applyAlignment="1">
      <alignment horizontal="center" vertical="center"/>
    </xf>
    <xf numFmtId="0" fontId="60" fillId="0" borderId="2" xfId="1" applyFont="1" applyFill="1" applyBorder="1" applyAlignment="1">
      <alignment horizontal="center" vertical="center"/>
    </xf>
    <xf numFmtId="0" fontId="60" fillId="0" borderId="3" xfId="1" applyFont="1" applyFill="1" applyBorder="1" applyAlignment="1">
      <alignment horizontal="center" vertical="center"/>
    </xf>
    <xf numFmtId="0" fontId="0" fillId="0" borderId="0" xfId="0" applyFill="1" applyAlignment="1">
      <alignment vertical="top" wrapText="1"/>
    </xf>
    <xf numFmtId="0" fontId="59" fillId="0" borderId="36"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20"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3"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20" borderId="7" xfId="2" applyFont="1" applyFill="1" applyBorder="1" applyAlignment="1">
      <alignment horizontal="center" vertical="top" wrapText="1"/>
    </xf>
    <xf numFmtId="0" fontId="49" fillId="6" borderId="2" xfId="0" applyFont="1" applyFill="1" applyBorder="1" applyAlignment="1">
      <alignment vertical="top"/>
    </xf>
    <xf numFmtId="0" fontId="0" fillId="0" borderId="3" xfId="0" applyFill="1" applyBorder="1" applyAlignment="1">
      <alignment horizontal="left" vertical="top" wrapText="1"/>
    </xf>
    <xf numFmtId="0" fontId="0" fillId="8" borderId="3" xfId="0" applyFont="1" applyFill="1" applyBorder="1" applyAlignment="1">
      <alignment horizontal="left" vertical="top" wrapText="1"/>
    </xf>
    <xf numFmtId="0" fontId="21" fillId="8" borderId="3" xfId="0" applyFont="1" applyFill="1" applyBorder="1" applyAlignment="1">
      <alignment horizontal="left" vertical="top" wrapText="1"/>
    </xf>
    <xf numFmtId="0" fontId="19" fillId="24" borderId="16" xfId="0" applyFont="1" applyFill="1" applyBorder="1" applyAlignment="1">
      <alignment vertical="center" wrapText="1"/>
    </xf>
    <xf numFmtId="0" fontId="19" fillId="12" borderId="18" xfId="0" applyFont="1" applyFill="1" applyBorder="1" applyAlignment="1">
      <alignment horizontal="center" vertical="center" textRotation="90" wrapText="1"/>
    </xf>
    <xf numFmtId="0" fontId="19" fillId="2" borderId="18" xfId="0" applyFont="1" applyFill="1" applyBorder="1" applyAlignment="1">
      <alignment horizontal="center" vertical="center" textRotation="90" wrapText="1"/>
    </xf>
    <xf numFmtId="0" fontId="59" fillId="0" borderId="5" xfId="0" applyFont="1" applyFill="1" applyBorder="1" applyAlignment="1">
      <alignment horizontal="center" vertical="center" wrapText="1"/>
    </xf>
    <xf numFmtId="0" fontId="59" fillId="0" borderId="31" xfId="0" applyFont="1" applyFill="1" applyBorder="1" applyAlignment="1">
      <alignment horizontal="center" vertical="center" wrapText="1"/>
    </xf>
    <xf numFmtId="0" fontId="21" fillId="3" borderId="3" xfId="0" applyFont="1" applyFill="1" applyBorder="1" applyAlignment="1">
      <alignment horizontal="center" vertical="center"/>
    </xf>
    <xf numFmtId="0" fontId="19" fillId="3" borderId="18" xfId="0" applyFont="1" applyFill="1" applyBorder="1" applyAlignment="1">
      <alignment horizontal="center" vertical="center" textRotation="90" wrapText="1"/>
    </xf>
    <xf numFmtId="0" fontId="59" fillId="0" borderId="36"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 xfId="0" applyFont="1" applyBorder="1" applyAlignment="1">
      <alignment horizontal="center" vertical="center" wrapText="1"/>
    </xf>
    <xf numFmtId="0" fontId="14" fillId="0" borderId="36" xfId="0" quotePrefix="1" applyFont="1" applyBorder="1" applyAlignment="1">
      <alignment horizontal="center" vertical="center" wrapText="1"/>
    </xf>
    <xf numFmtId="0" fontId="14" fillId="0" borderId="3" xfId="0" quotePrefix="1" applyFont="1" applyBorder="1" applyAlignment="1">
      <alignment horizontal="center" vertical="center" wrapText="1"/>
    </xf>
    <xf numFmtId="0" fontId="28" fillId="0" borderId="36" xfId="0" applyFont="1" applyBorder="1" applyAlignment="1">
      <alignment horizontal="center" vertical="center" wrapText="1"/>
    </xf>
    <xf numFmtId="0" fontId="28" fillId="0" borderId="3"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26" xfId="0" applyFont="1" applyBorder="1" applyAlignment="1">
      <alignment horizontal="center" vertical="center" wrapText="1"/>
    </xf>
    <xf numFmtId="0" fontId="58" fillId="0" borderId="2"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6" fillId="0" borderId="7" xfId="2" applyFont="1" applyFill="1" applyBorder="1" applyAlignment="1">
      <alignment horizontal="center" vertical="top" wrapText="1"/>
    </xf>
    <xf numFmtId="0" fontId="5" fillId="12" borderId="3" xfId="0" applyFont="1" applyFill="1" applyBorder="1" applyAlignment="1">
      <alignment horizontal="center" vertical="center"/>
    </xf>
    <xf numFmtId="0" fontId="5" fillId="12" borderId="3" xfId="0" applyFont="1" applyFill="1" applyBorder="1" applyAlignment="1">
      <alignment horizontal="center"/>
    </xf>
    <xf numFmtId="0" fontId="8" fillId="4" borderId="3" xfId="0" applyFont="1" applyFill="1" applyBorder="1" applyAlignment="1">
      <alignment horizontal="center" vertical="center"/>
    </xf>
    <xf numFmtId="0" fontId="6" fillId="10" borderId="7" xfId="2" applyFont="1" applyFill="1" applyBorder="1" applyAlignment="1">
      <alignment horizontal="center" vertical="top" wrapText="1"/>
    </xf>
    <xf numFmtId="0" fontId="0" fillId="12" borderId="3" xfId="0" applyFill="1" applyBorder="1" applyAlignment="1">
      <alignment horizontal="right" vertical="top" wrapText="1"/>
    </xf>
    <xf numFmtId="0" fontId="19" fillId="3" borderId="0" xfId="0" applyFont="1" applyFill="1" applyBorder="1" applyAlignment="1">
      <alignment horizontal="center" vertical="top" textRotation="45"/>
    </xf>
    <xf numFmtId="0" fontId="20" fillId="3" borderId="0" xfId="0" applyFont="1" applyFill="1" applyBorder="1" applyAlignment="1">
      <alignment horizontal="center" vertical="top" wrapText="1"/>
    </xf>
    <xf numFmtId="0" fontId="0" fillId="4" borderId="10" xfId="0" applyFill="1" applyBorder="1" applyAlignment="1">
      <alignment vertical="top"/>
    </xf>
    <xf numFmtId="0" fontId="0" fillId="4" borderId="11" xfId="0" applyFill="1" applyBorder="1" applyAlignment="1">
      <alignment vertical="top"/>
    </xf>
    <xf numFmtId="0" fontId="1" fillId="4" borderId="11" xfId="0" applyFont="1" applyFill="1" applyBorder="1" applyAlignment="1">
      <alignment vertical="top" wrapText="1"/>
    </xf>
    <xf numFmtId="0" fontId="1" fillId="4" borderId="0" xfId="0" applyFont="1" applyFill="1" applyBorder="1" applyAlignment="1">
      <alignment vertical="top" wrapText="1"/>
    </xf>
    <xf numFmtId="0" fontId="0" fillId="4" borderId="0" xfId="0" applyFill="1" applyBorder="1" applyAlignment="1">
      <alignment vertical="top" wrapText="1"/>
    </xf>
    <xf numFmtId="0" fontId="19" fillId="4" borderId="0" xfId="0" applyFont="1" applyFill="1" applyBorder="1" applyAlignment="1">
      <alignment horizontal="right" vertical="center" wrapText="1" indent="1"/>
    </xf>
    <xf numFmtId="0" fontId="6" fillId="4" borderId="0" xfId="0" applyFont="1" applyFill="1" applyBorder="1" applyAlignment="1">
      <alignment horizontal="right" vertical="center" indent="1"/>
    </xf>
    <xf numFmtId="0" fontId="1" fillId="4" borderId="0" xfId="0" applyFont="1" applyFill="1" applyBorder="1" applyAlignment="1">
      <alignment horizontal="left" vertical="top" wrapText="1"/>
    </xf>
    <xf numFmtId="0" fontId="0" fillId="8" borderId="3" xfId="0" applyFill="1" applyBorder="1" applyAlignment="1">
      <alignment horizontal="right" vertical="top" wrapText="1"/>
    </xf>
    <xf numFmtId="10" fontId="0" fillId="8" borderId="3" xfId="0" applyNumberFormat="1" applyFill="1" applyBorder="1" applyAlignment="1">
      <alignment horizontal="right" vertical="center" wrapText="1"/>
    </xf>
    <xf numFmtId="0" fontId="20" fillId="7" borderId="7" xfId="0" applyNumberFormat="1" applyFont="1" applyFill="1" applyBorder="1" applyAlignment="1">
      <alignment horizontal="center" vertical="top" wrapText="1"/>
    </xf>
    <xf numFmtId="0" fontId="7" fillId="23" borderId="7" xfId="0" applyFont="1" applyFill="1" applyBorder="1" applyAlignment="1">
      <alignment horizontal="center" vertical="top" wrapText="1"/>
    </xf>
    <xf numFmtId="0" fontId="20" fillId="7" borderId="9" xfId="0" applyNumberFormat="1" applyFont="1" applyFill="1" applyBorder="1" applyAlignment="1">
      <alignment horizontal="center" vertical="top" wrapText="1"/>
    </xf>
    <xf numFmtId="0" fontId="7" fillId="23" borderId="9" xfId="0" applyFont="1" applyFill="1" applyBorder="1" applyAlignment="1">
      <alignment horizontal="center" vertical="top" wrapText="1"/>
    </xf>
    <xf numFmtId="0" fontId="9" fillId="3" borderId="3" xfId="0" applyFont="1" applyFill="1" applyBorder="1" applyAlignment="1">
      <alignment horizontal="center" vertical="top"/>
    </xf>
    <xf numFmtId="0" fontId="9" fillId="29" borderId="3" xfId="0" applyFont="1" applyFill="1" applyBorder="1" applyAlignment="1">
      <alignment horizontal="center" vertical="top"/>
    </xf>
    <xf numFmtId="0" fontId="9" fillId="3" borderId="3" xfId="0" applyFont="1" applyFill="1" applyBorder="1" applyAlignment="1">
      <alignment vertical="top"/>
    </xf>
    <xf numFmtId="0" fontId="10" fillId="4" borderId="0" xfId="0" applyFont="1" applyFill="1" applyBorder="1" applyAlignment="1">
      <alignment horizontal="right" vertical="top"/>
    </xf>
    <xf numFmtId="0" fontId="10" fillId="4" borderId="14" xfId="0" applyFont="1" applyFill="1" applyBorder="1" applyAlignment="1">
      <alignment horizontal="center" vertical="top"/>
    </xf>
    <xf numFmtId="0" fontId="8" fillId="12" borderId="3"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10" fillId="4" borderId="0" xfId="0" applyFont="1" applyFill="1" applyBorder="1" applyAlignment="1">
      <alignment horizontal="center" vertical="top"/>
    </xf>
    <xf numFmtId="0" fontId="9" fillId="4" borderId="11" xfId="0" applyFont="1" applyFill="1" applyBorder="1" applyAlignment="1">
      <alignment vertical="top"/>
    </xf>
    <xf numFmtId="0" fontId="58" fillId="0" borderId="15" xfId="0" applyFont="1" applyBorder="1" applyAlignment="1">
      <alignment horizontal="center" vertical="center" wrapText="1"/>
    </xf>
    <xf numFmtId="0" fontId="21" fillId="0" borderId="3" xfId="0" applyFont="1" applyFill="1" applyBorder="1" applyAlignment="1">
      <alignment horizontal="center" vertical="top"/>
    </xf>
    <xf numFmtId="0" fontId="21" fillId="4" borderId="3" xfId="0" applyFont="1" applyFill="1" applyBorder="1" applyAlignment="1">
      <alignment horizontal="center" vertical="top"/>
    </xf>
    <xf numFmtId="164" fontId="21" fillId="2" borderId="3" xfId="0" applyNumberFormat="1" applyFont="1" applyFill="1" applyBorder="1" applyAlignment="1">
      <alignment horizontal="center" vertical="top"/>
    </xf>
    <xf numFmtId="0" fontId="21" fillId="0" borderId="0" xfId="0" applyFont="1" applyFill="1" applyBorder="1" applyAlignment="1">
      <alignment horizontal="center" vertical="top"/>
    </xf>
    <xf numFmtId="0" fontId="21" fillId="4" borderId="0" xfId="0" applyFont="1" applyFill="1" applyBorder="1" applyAlignment="1">
      <alignment horizontal="center" vertical="top"/>
    </xf>
    <xf numFmtId="0" fontId="28" fillId="8" borderId="3" xfId="0" applyFont="1" applyFill="1" applyBorder="1"/>
    <xf numFmtId="0" fontId="28" fillId="12" borderId="3" xfId="0" applyFont="1" applyFill="1" applyBorder="1"/>
    <xf numFmtId="0" fontId="28" fillId="3" borderId="3" xfId="0" applyFont="1" applyFill="1" applyBorder="1"/>
    <xf numFmtId="10" fontId="0" fillId="8" borderId="3" xfId="0" applyNumberFormat="1" applyFill="1" applyBorder="1" applyAlignment="1">
      <alignment vertical="top" wrapText="1"/>
    </xf>
    <xf numFmtId="0" fontId="0" fillId="4" borderId="5" xfId="0" applyFill="1" applyBorder="1" applyAlignment="1">
      <alignment vertical="center" wrapText="1"/>
    </xf>
    <xf numFmtId="0" fontId="33" fillId="4" borderId="0" xfId="3" applyFont="1" applyFill="1" applyAlignment="1">
      <alignment horizontal="left" vertical="top" wrapText="1"/>
    </xf>
    <xf numFmtId="0" fontId="33" fillId="4" borderId="0" xfId="3" applyFont="1" applyFill="1" applyAlignment="1">
      <alignment vertical="top" wrapText="1"/>
    </xf>
    <xf numFmtId="0" fontId="0" fillId="4" borderId="0" xfId="0" applyFill="1" applyAlignment="1">
      <alignment horizontal="left" vertical="top"/>
    </xf>
    <xf numFmtId="0" fontId="34" fillId="4" borderId="0" xfId="3" applyFont="1" applyFill="1" applyAlignment="1">
      <alignment horizontal="left" vertical="top"/>
    </xf>
    <xf numFmtId="0" fontId="37" fillId="4" borderId="0" xfId="3" applyFont="1" applyFill="1" applyAlignment="1">
      <alignment horizontal="left" vertical="top"/>
    </xf>
    <xf numFmtId="0" fontId="37" fillId="4" borderId="0" xfId="3" applyFont="1" applyFill="1" applyAlignment="1">
      <alignment horizontal="left"/>
    </xf>
    <xf numFmtId="0" fontId="34" fillId="4" borderId="0" xfId="3" applyFont="1" applyFill="1" applyAlignment="1">
      <alignment horizontal="left"/>
    </xf>
    <xf numFmtId="0" fontId="38" fillId="4" borderId="0" xfId="3" applyFont="1" applyFill="1" applyAlignment="1">
      <alignment horizontal="left" vertical="center"/>
    </xf>
    <xf numFmtId="0" fontId="34" fillId="4" borderId="0" xfId="0" applyFont="1" applyFill="1" applyAlignment="1">
      <alignment horizontal="left"/>
    </xf>
    <xf numFmtId="0" fontId="37" fillId="4" borderId="0" xfId="3" applyFont="1" applyFill="1" applyAlignment="1">
      <alignment horizontal="center"/>
    </xf>
    <xf numFmtId="0" fontId="39" fillId="4" borderId="0" xfId="3" applyFont="1" applyFill="1" applyAlignment="1">
      <alignment vertical="top"/>
    </xf>
    <xf numFmtId="0" fontId="34" fillId="4" borderId="0" xfId="3" applyFont="1" applyFill="1" applyAlignment="1">
      <alignment horizontal="center" vertical="center" wrapText="1"/>
    </xf>
    <xf numFmtId="0" fontId="40" fillId="4" borderId="0" xfId="5" applyFont="1" applyFill="1" applyAlignment="1">
      <alignment vertical="center"/>
    </xf>
    <xf numFmtId="166" fontId="34" fillId="4" borderId="0" xfId="3" applyNumberFormat="1" applyFont="1" applyFill="1" applyAlignment="1">
      <alignment horizontal="left" vertical="top" wrapText="1"/>
    </xf>
    <xf numFmtId="165" fontId="34" fillId="4" borderId="0" xfId="3" applyNumberFormat="1" applyFont="1" applyFill="1" applyAlignment="1">
      <alignment horizontal="left" vertical="top" wrapText="1"/>
    </xf>
    <xf numFmtId="0" fontId="0" fillId="4" borderId="0" xfId="0" applyFill="1"/>
    <xf numFmtId="166" fontId="34" fillId="4" borderId="0" xfId="3" applyNumberFormat="1" applyFont="1" applyFill="1" applyAlignment="1">
      <alignment horizontal="left" vertical="top" wrapText="1"/>
    </xf>
    <xf numFmtId="0" fontId="0" fillId="4" borderId="0" xfId="0" applyFill="1"/>
    <xf numFmtId="0" fontId="41" fillId="4" borderId="0" xfId="3"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top" wrapText="1"/>
    </xf>
    <xf numFmtId="0" fontId="41" fillId="4" borderId="0" xfId="3" applyFont="1" applyFill="1" applyAlignment="1">
      <alignment horizontal="left" vertical="top" wrapText="1"/>
    </xf>
    <xf numFmtId="0" fontId="42" fillId="4" borderId="0" xfId="3" applyFont="1" applyFill="1" applyAlignment="1">
      <alignment horizontal="left" vertical="top" wrapText="1"/>
    </xf>
    <xf numFmtId="0" fontId="45" fillId="0" borderId="3" xfId="0" applyFont="1" applyBorder="1" applyAlignment="1">
      <alignment horizontal="left"/>
    </xf>
    <xf numFmtId="0" fontId="46" fillId="4" borderId="0" xfId="3" applyFont="1" applyFill="1" applyAlignment="1">
      <alignment horizontal="left" vertical="top" wrapText="1"/>
    </xf>
    <xf numFmtId="0" fontId="46" fillId="4" borderId="0" xfId="0" applyFont="1" applyFill="1" applyBorder="1" applyAlignment="1">
      <alignment horizontal="left" vertical="top" wrapText="1"/>
    </xf>
    <xf numFmtId="0" fontId="46" fillId="4" borderId="0" xfId="3" applyFont="1" applyFill="1" applyAlignment="1">
      <alignment horizontal="left" vertical="top"/>
    </xf>
    <xf numFmtId="0" fontId="50" fillId="6" borderId="10" xfId="0" applyFont="1" applyFill="1" applyBorder="1" applyAlignment="1">
      <alignment horizontal="left" vertical="top" wrapText="1"/>
    </xf>
    <xf numFmtId="0" fontId="50" fillId="6" borderId="11" xfId="0" applyFont="1" applyFill="1" applyBorder="1" applyAlignment="1">
      <alignment horizontal="left" vertical="top" wrapText="1"/>
    </xf>
    <xf numFmtId="0" fontId="45" fillId="0" borderId="1" xfId="0" applyFont="1" applyBorder="1" applyAlignment="1">
      <alignment horizontal="left"/>
    </xf>
    <xf numFmtId="0" fontId="45" fillId="0" borderId="4" xfId="0" applyFont="1" applyBorder="1" applyAlignment="1">
      <alignment horizontal="left"/>
    </xf>
    <xf numFmtId="0" fontId="45" fillId="0" borderId="2" xfId="0" applyFont="1" applyBorder="1" applyAlignment="1">
      <alignment horizontal="left"/>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0" fillId="4" borderId="0" xfId="0" applyFont="1" applyFill="1" applyAlignment="1">
      <alignment horizontal="center"/>
    </xf>
    <xf numFmtId="0" fontId="50" fillId="27" borderId="3"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2" xfId="0" applyFont="1" applyFill="1" applyBorder="1" applyAlignment="1">
      <alignment horizontal="center" vertical="center"/>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6" fillId="14" borderId="1" xfId="0" applyFont="1" applyFill="1" applyBorder="1" applyAlignment="1">
      <alignment horizontal="left" vertical="center" wrapText="1"/>
    </xf>
    <xf numFmtId="0" fontId="66" fillId="14" borderId="2" xfId="0" applyFont="1" applyFill="1" applyBorder="1" applyAlignment="1">
      <alignment horizontal="left" vertical="center" wrapText="1"/>
    </xf>
    <xf numFmtId="0" fontId="28" fillId="14" borderId="1" xfId="0" applyFont="1" applyFill="1" applyBorder="1" applyAlignment="1">
      <alignment horizontal="left" vertical="center"/>
    </xf>
    <xf numFmtId="0" fontId="28" fillId="14" borderId="2" xfId="0" applyFont="1" applyFill="1" applyBorder="1" applyAlignment="1">
      <alignment horizontal="left" vertical="center"/>
    </xf>
    <xf numFmtId="0" fontId="28" fillId="14" borderId="1" xfId="0" applyFont="1" applyFill="1" applyBorder="1" applyAlignment="1">
      <alignment horizontal="left" vertical="center" wrapText="1"/>
    </xf>
    <xf numFmtId="0" fontId="28" fillId="14" borderId="2"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8" fillId="14" borderId="1" xfId="0" applyFont="1" applyFill="1" applyBorder="1" applyAlignment="1">
      <alignment vertical="top" wrapText="1"/>
    </xf>
    <xf numFmtId="0" fontId="8" fillId="14" borderId="2" xfId="0" applyFont="1" applyFill="1" applyBorder="1" applyAlignment="1">
      <alignment vertical="top" wrapText="1"/>
    </xf>
    <xf numFmtId="0" fontId="3" fillId="12" borderId="9" xfId="0" applyFont="1" applyFill="1" applyBorder="1" applyAlignment="1">
      <alignment horizontal="center"/>
    </xf>
    <xf numFmtId="0" fontId="31" fillId="28" borderId="3"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3" fillId="12" borderId="7" xfId="0" applyFont="1" applyFill="1" applyBorder="1" applyAlignment="1">
      <alignment horizontal="center"/>
    </xf>
    <xf numFmtId="0" fontId="1" fillId="22" borderId="1" xfId="0" applyFont="1" applyFill="1" applyBorder="1" applyAlignment="1">
      <alignment horizontal="center"/>
    </xf>
    <xf numFmtId="0" fontId="1" fillId="22" borderId="4" xfId="0" applyFont="1" applyFill="1" applyBorder="1" applyAlignment="1">
      <alignment horizontal="center"/>
    </xf>
    <xf numFmtId="0" fontId="1" fillId="22" borderId="2" xfId="0" applyFont="1" applyFill="1" applyBorder="1" applyAlignment="1">
      <alignment horizontal="center"/>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0" borderId="13" xfId="1"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20" borderId="7" xfId="2" applyFont="1" applyFill="1" applyBorder="1" applyAlignment="1">
      <alignment horizontal="center" vertical="top" wrapText="1"/>
    </xf>
    <xf numFmtId="0" fontId="6" fillId="20" borderId="8"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0" borderId="8" xfId="2" applyFont="1" applyFill="1" applyBorder="1" applyAlignment="1">
      <alignment horizontal="center" vertical="top"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20" fillId="0" borderId="9" xfId="1"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6" fillId="20" borderId="9" xfId="2" applyFont="1" applyFill="1" applyBorder="1" applyAlignment="1">
      <alignment horizontal="center" vertical="top" wrapText="1"/>
    </xf>
    <xf numFmtId="0" fontId="6" fillId="0"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0" borderId="9" xfId="0" applyFont="1" applyFill="1" applyBorder="1" applyAlignment="1">
      <alignment horizontal="left" vertical="top" wrapText="1"/>
    </xf>
    <xf numFmtId="0" fontId="20" fillId="3" borderId="7" xfId="2" applyFont="1" applyFill="1" applyBorder="1" applyAlignment="1">
      <alignment horizontal="center" vertical="top" wrapText="1"/>
    </xf>
    <xf numFmtId="0" fontId="20" fillId="3" borderId="8" xfId="2" applyFont="1" applyFill="1" applyBorder="1" applyAlignment="1">
      <alignment horizontal="center" vertical="top" wrapText="1"/>
    </xf>
    <xf numFmtId="0" fontId="20" fillId="3" borderId="7" xfId="1" applyFont="1" applyFill="1" applyBorder="1" applyAlignment="1">
      <alignment horizontal="left" vertical="top" wrapText="1"/>
    </xf>
    <xf numFmtId="0" fontId="20" fillId="3" borderId="8" xfId="1" applyFont="1" applyFill="1" applyBorder="1" applyAlignment="1">
      <alignment horizontal="left" vertical="top" wrapText="1"/>
    </xf>
    <xf numFmtId="0" fontId="20" fillId="3" borderId="9" xfId="1"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8" xfId="0" applyFont="1" applyFill="1" applyBorder="1" applyAlignment="1">
      <alignment horizontal="left" vertical="top" wrapText="1"/>
    </xf>
    <xf numFmtId="0" fontId="21" fillId="3" borderId="9" xfId="0" applyFont="1" applyFill="1" applyBorder="1" applyAlignment="1">
      <alignment horizontal="left" vertical="top" wrapText="1"/>
    </xf>
    <xf numFmtId="0" fontId="6" fillId="3" borderId="7"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9" xfId="2" applyFont="1" applyFill="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3" borderId="9" xfId="2" applyFont="1" applyFill="1" applyBorder="1" applyAlignment="1">
      <alignment horizontal="center" vertical="top" wrapText="1"/>
    </xf>
    <xf numFmtId="0" fontId="1" fillId="14" borderId="1" xfId="0" applyFont="1" applyFill="1" applyBorder="1" applyAlignment="1">
      <alignment horizontal="center"/>
    </xf>
    <xf numFmtId="0" fontId="1" fillId="14" borderId="4" xfId="0" applyFont="1" applyFill="1" applyBorder="1" applyAlignment="1">
      <alignment horizontal="center"/>
    </xf>
    <xf numFmtId="0" fontId="1" fillId="14" borderId="2" xfId="0" applyFont="1" applyFill="1" applyBorder="1" applyAlignment="1">
      <alignment horizontal="center"/>
    </xf>
    <xf numFmtId="0" fontId="7" fillId="4" borderId="4" xfId="0" applyFont="1" applyFill="1" applyBorder="1" applyAlignment="1">
      <alignment vertical="top"/>
    </xf>
    <xf numFmtId="0" fontId="21" fillId="8" borderId="1" xfId="0" applyFont="1" applyFill="1" applyBorder="1" applyAlignment="1">
      <alignment horizontal="left" vertical="top" wrapText="1"/>
    </xf>
    <xf numFmtId="0" fontId="21" fillId="8" borderId="2" xfId="0" applyFont="1" applyFill="1" applyBorder="1" applyAlignment="1">
      <alignment horizontal="left" vertical="top" wrapText="1"/>
    </xf>
    <xf numFmtId="0" fontId="1" fillId="12" borderId="3" xfId="0" applyFont="1" applyFill="1" applyBorder="1" applyAlignment="1">
      <alignment horizontal="left" vertical="center" wrapText="1" indent="1"/>
    </xf>
    <xf numFmtId="0" fontId="21" fillId="8" borderId="3" xfId="0" applyFont="1" applyFill="1" applyBorder="1" applyAlignment="1">
      <alignment horizontal="left" vertical="top" wrapText="1" indent="1"/>
    </xf>
    <xf numFmtId="0" fontId="0" fillId="8" borderId="3" xfId="0" applyFill="1" applyBorder="1" applyAlignment="1">
      <alignment horizontal="left" vertical="top" wrapText="1" indent="1"/>
    </xf>
    <xf numFmtId="0" fontId="19" fillId="12" borderId="3" xfId="0" applyFont="1" applyFill="1" applyBorder="1" applyAlignment="1">
      <alignment horizontal="left" vertical="center" wrapText="1" indent="1"/>
    </xf>
    <xf numFmtId="0" fontId="23" fillId="12" borderId="1" xfId="0" applyFont="1" applyFill="1" applyBorder="1" applyAlignment="1">
      <alignment horizontal="left"/>
    </xf>
    <xf numFmtId="0" fontId="23" fillId="12" borderId="2" xfId="0" applyFont="1" applyFill="1" applyBorder="1" applyAlignment="1">
      <alignment horizontal="left"/>
    </xf>
    <xf numFmtId="0" fontId="21" fillId="12" borderId="1" xfId="0" applyFont="1" applyFill="1" applyBorder="1" applyAlignment="1">
      <alignment horizontal="left" vertical="top" wrapText="1"/>
    </xf>
    <xf numFmtId="0" fontId="21" fillId="12" borderId="2" xfId="0" applyFont="1" applyFill="1" applyBorder="1" applyAlignment="1">
      <alignment horizontal="left" vertical="top" wrapText="1"/>
    </xf>
    <xf numFmtId="0" fontId="21" fillId="3" borderId="3" xfId="0" applyFont="1" applyFill="1" applyBorder="1" applyAlignment="1">
      <alignment horizontal="left" vertical="top" wrapText="1" indent="1"/>
    </xf>
    <xf numFmtId="0" fontId="0" fillId="3" borderId="3" xfId="0" applyFill="1" applyBorder="1" applyAlignment="1">
      <alignment horizontal="left" vertical="top" wrapText="1" indent="1"/>
    </xf>
    <xf numFmtId="0" fontId="1" fillId="3" borderId="7" xfId="0" applyFont="1" applyFill="1" applyBorder="1" applyAlignment="1">
      <alignment horizontal="right" vertical="top" wrapText="1"/>
    </xf>
    <xf numFmtId="0" fontId="1" fillId="3" borderId="8" xfId="0" applyFont="1" applyFill="1" applyBorder="1" applyAlignment="1">
      <alignment horizontal="right" vertical="top" wrapText="1"/>
    </xf>
    <xf numFmtId="0" fontId="21" fillId="8" borderId="1" xfId="0" applyFont="1" applyFill="1" applyBorder="1" applyAlignment="1">
      <alignment horizontal="left" vertical="top" wrapText="1" indent="1"/>
    </xf>
    <xf numFmtId="0" fontId="21" fillId="8" borderId="4" xfId="0" applyFont="1" applyFill="1" applyBorder="1" applyAlignment="1">
      <alignment horizontal="left" vertical="top" wrapText="1" indent="1"/>
    </xf>
    <xf numFmtId="0" fontId="21" fillId="8" borderId="2" xfId="0" applyFont="1" applyFill="1" applyBorder="1" applyAlignment="1">
      <alignment horizontal="left" vertical="top" wrapText="1" indent="1"/>
    </xf>
    <xf numFmtId="0" fontId="1" fillId="16" borderId="7" xfId="0" applyFont="1" applyFill="1" applyBorder="1" applyAlignment="1">
      <alignment horizontal="right" vertical="top" wrapText="1"/>
    </xf>
    <xf numFmtId="0" fontId="1" fillId="16" borderId="8" xfId="0" applyFont="1" applyFill="1" applyBorder="1" applyAlignment="1">
      <alignment horizontal="right" vertical="top" wrapText="1"/>
    </xf>
    <xf numFmtId="0" fontId="19" fillId="3" borderId="3" xfId="0" applyFont="1" applyFill="1" applyBorder="1" applyAlignment="1">
      <alignment horizontal="left" vertical="center" wrapText="1" indent="1"/>
    </xf>
    <xf numFmtId="0" fontId="21"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1" fillId="12" borderId="1" xfId="0" applyFont="1" applyFill="1" applyBorder="1" applyAlignment="1">
      <alignment horizontal="left" vertical="center" wrapText="1" indent="1"/>
    </xf>
    <xf numFmtId="0" fontId="1" fillId="12" borderId="4" xfId="0" applyFont="1" applyFill="1" applyBorder="1" applyAlignment="1">
      <alignment horizontal="left" vertical="center" wrapText="1" indent="1"/>
    </xf>
    <xf numFmtId="0" fontId="1" fillId="12" borderId="2" xfId="0" applyFont="1" applyFill="1" applyBorder="1" applyAlignment="1">
      <alignment horizontal="left" vertical="center" wrapText="1" indent="1"/>
    </xf>
    <xf numFmtId="0" fontId="1" fillId="12"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4" borderId="1" xfId="0" applyFont="1" applyFill="1" applyBorder="1" applyAlignment="1">
      <alignment horizontal="center" vertical="top" wrapText="1"/>
    </xf>
    <xf numFmtId="0" fontId="20" fillId="4" borderId="4" xfId="0" applyFont="1" applyFill="1" applyBorder="1" applyAlignment="1">
      <alignment horizontal="center" vertical="top" wrapText="1"/>
    </xf>
    <xf numFmtId="0" fontId="20" fillId="4" borderId="2" xfId="0" applyFont="1" applyFill="1" applyBorder="1" applyAlignment="1">
      <alignment horizontal="center" vertical="top"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32" fillId="14" borderId="3"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23" fillId="12" borderId="3" xfId="0" applyFont="1" applyFill="1" applyBorder="1" applyAlignment="1">
      <alignment horizontal="left"/>
    </xf>
    <xf numFmtId="0" fontId="1" fillId="17" borderId="3" xfId="0" applyFont="1" applyFill="1" applyBorder="1" applyAlignment="1">
      <alignment horizontal="left" vertical="center" wrapText="1" indent="1"/>
    </xf>
    <xf numFmtId="0" fontId="21" fillId="17" borderId="3" xfId="0" applyFont="1" applyFill="1" applyBorder="1" applyAlignment="1">
      <alignment horizontal="left" vertical="top" wrapText="1" indent="1"/>
    </xf>
    <xf numFmtId="0" fontId="0" fillId="17" borderId="3" xfId="0" applyFont="1" applyFill="1" applyBorder="1" applyAlignment="1">
      <alignment horizontal="left" vertical="top" wrapText="1" indent="1"/>
    </xf>
    <xf numFmtId="0" fontId="1" fillId="16" borderId="3" xfId="0" applyFont="1" applyFill="1" applyBorder="1" applyAlignment="1">
      <alignment horizontal="center" vertical="top" wrapText="1"/>
    </xf>
  </cellXfs>
  <cellStyles count="6">
    <cellStyle name="Explanatory Text" xfId="1" builtinId="53"/>
    <cellStyle name="Hyperlink" xfId="4" builtinId="8"/>
    <cellStyle name="Normal" xfId="0" builtinId="0"/>
    <cellStyle name="Normal 12" xfId="5" xr:uid="{DA034273-09C5-480F-8C52-D51BE00EE158}"/>
    <cellStyle name="Normal 2" xfId="3" xr:uid="{F643D518-322C-4136-B68B-FF4D0AB316D2}"/>
    <cellStyle name="Normal 3" xfId="2" xr:uid="{8576F358-8434-4A03-9D2F-737251641E55}"/>
  </cellStyles>
  <dxfs count="308">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1524952</xdr:colOff>
      <xdr:row>1</xdr:row>
      <xdr:rowOff>295275</xdr:rowOff>
    </xdr:to>
    <xdr:pic>
      <xdr:nvPicPr>
        <xdr:cNvPr id="5" name="Picture 4">
          <a:extLst>
            <a:ext uri="{FF2B5EF4-FFF2-40B4-BE49-F238E27FC236}">
              <a16:creationId xmlns:a16="http://schemas.microsoft.com/office/drawing/2014/main" id="{2B8A0A94-BE87-4844-AF13-531E120ECD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3" name="Picture 2" descr="&quot;&quot;">
          <a:extLst>
            <a:ext uri="{FF2B5EF4-FFF2-40B4-BE49-F238E27FC236}">
              <a16:creationId xmlns:a16="http://schemas.microsoft.com/office/drawing/2014/main" id="{5C167AA9-466B-4015-AE85-60CBE6F02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4" name="Picture 3" descr="&quot;&quot;">
          <a:extLst>
            <a:ext uri="{FF2B5EF4-FFF2-40B4-BE49-F238E27FC236}">
              <a16:creationId xmlns:a16="http://schemas.microsoft.com/office/drawing/2014/main" id="{20B3AC5E-E01E-4219-A047-B4B8F8A3D7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5" name="Picture 4" descr="&quot;&quot;">
          <a:extLst>
            <a:ext uri="{FF2B5EF4-FFF2-40B4-BE49-F238E27FC236}">
              <a16:creationId xmlns:a16="http://schemas.microsoft.com/office/drawing/2014/main" id="{87C36F7C-D03D-44C9-A226-D2F9AED0A1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6" name="Picture 5" descr="&quot;&quot;">
          <a:extLst>
            <a:ext uri="{FF2B5EF4-FFF2-40B4-BE49-F238E27FC236}">
              <a16:creationId xmlns:a16="http://schemas.microsoft.com/office/drawing/2014/main" id="{B81F51E6-F38C-47F9-BA44-DD3A5024EC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7" name="Picture 6" descr="&quot;&quot;">
          <a:extLst>
            <a:ext uri="{FF2B5EF4-FFF2-40B4-BE49-F238E27FC236}">
              <a16:creationId xmlns:a16="http://schemas.microsoft.com/office/drawing/2014/main" id="{B73A8C93-BD88-43C7-9CE5-2768F3BAB4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8" name="Picture 7" descr="&quot;&quot;">
          <a:extLst>
            <a:ext uri="{FF2B5EF4-FFF2-40B4-BE49-F238E27FC236}">
              <a16:creationId xmlns:a16="http://schemas.microsoft.com/office/drawing/2014/main" id="{868B5796-8ED8-43AF-A75C-6D49D61D8E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9" name="Picture 8" descr="&quot;&quot;">
          <a:extLst>
            <a:ext uri="{FF2B5EF4-FFF2-40B4-BE49-F238E27FC236}">
              <a16:creationId xmlns:a16="http://schemas.microsoft.com/office/drawing/2014/main" id="{BACA07F3-4534-40A9-B07E-C5ECAACD70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0" name="Picture 9" descr="&quot;&quot;">
          <a:extLst>
            <a:ext uri="{FF2B5EF4-FFF2-40B4-BE49-F238E27FC236}">
              <a16:creationId xmlns:a16="http://schemas.microsoft.com/office/drawing/2014/main" id="{B026D261-431D-44F2-AE7D-86F7CF524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1" name="Picture 10" descr="&quot;&quot;">
          <a:extLst>
            <a:ext uri="{FF2B5EF4-FFF2-40B4-BE49-F238E27FC236}">
              <a16:creationId xmlns:a16="http://schemas.microsoft.com/office/drawing/2014/main" id="{5D35D25F-BEB6-4C52-B752-B54FFD93BB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12" name="Picture 11" descr="&quot;&quot;">
          <a:extLst>
            <a:ext uri="{FF2B5EF4-FFF2-40B4-BE49-F238E27FC236}">
              <a16:creationId xmlns:a16="http://schemas.microsoft.com/office/drawing/2014/main" id="{BFB16208-2949-43CD-BBBA-EBBF6120ED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6518671" cy="30436"/>
    <xdr:pic>
      <xdr:nvPicPr>
        <xdr:cNvPr id="2" name="Picture 1" descr="&quot;&quot;">
          <a:extLst>
            <a:ext uri="{FF2B5EF4-FFF2-40B4-BE49-F238E27FC236}">
              <a16:creationId xmlns:a16="http://schemas.microsoft.com/office/drawing/2014/main" id="{7D2B1BB1-C73A-4883-A03B-78E0E6A54C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3" y="0"/>
          <a:ext cx="6518671" cy="3043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495"/>
  <sheetViews>
    <sheetView tabSelected="1" workbookViewId="0">
      <selection activeCell="H18" sqref="H18"/>
    </sheetView>
  </sheetViews>
  <sheetFormatPr defaultRowHeight="14.25" x14ac:dyDescent="0.45"/>
  <cols>
    <col min="1" max="1" width="4.3984375" customWidth="1"/>
    <col min="2" max="2" width="26.73046875" customWidth="1"/>
    <col min="3" max="3" width="35.86328125" customWidth="1"/>
    <col min="4" max="4" width="37" customWidth="1"/>
  </cols>
  <sheetData>
    <row r="1" spans="1:23" ht="87.75" customHeight="1" x14ac:dyDescent="0.45">
      <c r="A1" s="215"/>
      <c r="B1" s="31" t="s">
        <v>11</v>
      </c>
      <c r="C1" s="216"/>
      <c r="D1" s="216"/>
      <c r="E1" s="31"/>
      <c r="F1" s="31"/>
      <c r="G1" s="31"/>
      <c r="H1" s="31"/>
      <c r="I1" s="31"/>
      <c r="J1" s="31"/>
      <c r="K1" s="31"/>
      <c r="L1" s="31"/>
      <c r="M1" s="31"/>
      <c r="N1" s="31"/>
      <c r="O1" s="31"/>
      <c r="P1" s="31"/>
      <c r="Q1" s="31"/>
      <c r="R1" s="31"/>
      <c r="S1" s="31"/>
      <c r="T1" s="31"/>
      <c r="U1" s="31"/>
      <c r="V1" s="31"/>
      <c r="W1" s="31"/>
    </row>
    <row r="2" spans="1:23" ht="25.5" customHeight="1" x14ac:dyDescent="0.45">
      <c r="A2" s="217"/>
      <c r="B2" s="217"/>
      <c r="C2" s="217"/>
      <c r="D2" s="217"/>
      <c r="E2" s="31"/>
      <c r="F2" s="31"/>
      <c r="G2" s="31"/>
      <c r="H2" s="31"/>
      <c r="I2" s="31"/>
      <c r="J2" s="31"/>
      <c r="K2" s="31"/>
      <c r="L2" s="31"/>
      <c r="M2" s="31"/>
      <c r="N2" s="31"/>
      <c r="O2" s="31"/>
      <c r="P2" s="31"/>
      <c r="Q2" s="31"/>
      <c r="R2" s="31"/>
      <c r="S2" s="31"/>
      <c r="T2" s="31"/>
      <c r="U2" s="31"/>
      <c r="V2" s="31"/>
      <c r="W2" s="31"/>
    </row>
    <row r="3" spans="1:23" x14ac:dyDescent="0.45">
      <c r="A3" s="218"/>
      <c r="B3" s="218"/>
      <c r="C3" s="218"/>
      <c r="D3" s="218"/>
      <c r="E3" s="218"/>
      <c r="F3" s="31"/>
      <c r="G3" s="31"/>
      <c r="H3" s="31"/>
      <c r="I3" s="31"/>
      <c r="J3" s="31"/>
      <c r="K3" s="31"/>
      <c r="L3" s="31"/>
      <c r="M3" s="31"/>
      <c r="N3" s="31"/>
      <c r="O3" s="31"/>
      <c r="P3" s="31"/>
      <c r="Q3" s="31"/>
      <c r="R3" s="31"/>
      <c r="S3" s="31"/>
      <c r="T3" s="31"/>
      <c r="U3" s="31"/>
      <c r="V3" s="31"/>
      <c r="W3" s="31"/>
    </row>
    <row r="4" spans="1:23" ht="19.899999999999999" x14ac:dyDescent="0.5">
      <c r="A4" s="219"/>
      <c r="B4" s="424" t="s">
        <v>989</v>
      </c>
      <c r="C4" s="220"/>
      <c r="D4" s="220"/>
      <c r="E4" s="221"/>
      <c r="F4" s="31"/>
      <c r="G4" s="31"/>
      <c r="H4" s="31"/>
      <c r="I4" s="31"/>
      <c r="J4" s="31"/>
      <c r="K4" s="31"/>
      <c r="L4" s="31"/>
      <c r="M4" s="31"/>
      <c r="N4" s="31"/>
      <c r="O4" s="31"/>
      <c r="P4" s="31"/>
      <c r="Q4" s="31"/>
      <c r="R4" s="31"/>
      <c r="S4" s="31"/>
      <c r="T4" s="31"/>
      <c r="U4" s="31"/>
      <c r="V4" s="31"/>
      <c r="W4" s="31"/>
    </row>
    <row r="5" spans="1:23" ht="16.5" customHeight="1" x14ac:dyDescent="0.45">
      <c r="A5" s="219"/>
      <c r="B5" s="542" t="s">
        <v>1257</v>
      </c>
      <c r="C5" s="543"/>
      <c r="D5" s="542"/>
      <c r="E5" s="222"/>
      <c r="F5" s="31"/>
      <c r="G5" s="31"/>
      <c r="H5" s="31"/>
      <c r="I5" s="31"/>
      <c r="J5" s="31"/>
      <c r="K5" s="31"/>
      <c r="L5" s="31"/>
      <c r="M5" s="31"/>
      <c r="N5" s="31"/>
      <c r="O5" s="31"/>
      <c r="P5" s="31"/>
      <c r="Q5" s="31"/>
      <c r="R5" s="31"/>
      <c r="S5" s="31"/>
      <c r="T5" s="31"/>
      <c r="U5" s="31"/>
      <c r="V5" s="31"/>
      <c r="W5" s="31"/>
    </row>
    <row r="6" spans="1:23" ht="15.4" x14ac:dyDescent="0.45">
      <c r="A6" s="222"/>
      <c r="B6" s="542" t="s">
        <v>1265</v>
      </c>
      <c r="C6" s="544"/>
      <c r="D6" s="545"/>
      <c r="E6" s="222"/>
      <c r="F6" s="31"/>
      <c r="G6" s="31"/>
      <c r="H6" s="31"/>
      <c r="I6" s="31"/>
      <c r="J6" s="31"/>
      <c r="K6" s="31"/>
      <c r="L6" s="31"/>
      <c r="M6" s="31"/>
      <c r="N6" s="31"/>
      <c r="O6" s="31"/>
      <c r="P6" s="31"/>
      <c r="Q6" s="31"/>
      <c r="R6" s="31"/>
      <c r="S6" s="31"/>
      <c r="T6" s="31"/>
      <c r="U6" s="31"/>
      <c r="V6" s="31"/>
      <c r="W6" s="31"/>
    </row>
    <row r="7" spans="1:23" ht="15" customHeight="1" x14ac:dyDescent="0.45">
      <c r="A7" s="222"/>
      <c r="B7" s="545"/>
      <c r="C7" s="544"/>
      <c r="D7" s="545"/>
      <c r="E7" s="222"/>
      <c r="F7" s="31"/>
      <c r="G7" s="31"/>
      <c r="H7" s="31"/>
      <c r="I7" s="31"/>
      <c r="J7" s="31"/>
      <c r="K7" s="31"/>
      <c r="L7" s="31"/>
      <c r="M7" s="31"/>
      <c r="N7" s="31"/>
      <c r="O7" s="31"/>
      <c r="P7" s="31"/>
      <c r="Q7" s="31"/>
      <c r="R7" s="31"/>
      <c r="S7" s="31"/>
      <c r="T7" s="31"/>
      <c r="U7" s="31"/>
      <c r="V7" s="31"/>
      <c r="W7" s="31"/>
    </row>
    <row r="8" spans="1:23" ht="16.5" x14ac:dyDescent="0.45">
      <c r="A8" s="222"/>
      <c r="B8" s="542"/>
      <c r="C8" s="546"/>
      <c r="D8" s="545"/>
      <c r="E8" s="222"/>
      <c r="F8" s="31"/>
      <c r="G8" s="31"/>
      <c r="H8" s="31"/>
      <c r="I8" s="31"/>
      <c r="J8" s="31"/>
      <c r="K8" s="31"/>
      <c r="L8" s="31"/>
      <c r="M8" s="31"/>
      <c r="N8" s="31"/>
      <c r="O8" s="31"/>
      <c r="P8" s="31"/>
      <c r="Q8" s="31"/>
      <c r="R8" s="31"/>
      <c r="S8" s="31"/>
      <c r="T8" s="31"/>
      <c r="U8" s="31"/>
      <c r="V8" s="31"/>
      <c r="W8" s="31"/>
    </row>
    <row r="9" spans="1:23" ht="16.5" x14ac:dyDescent="0.45">
      <c r="A9" s="222"/>
      <c r="B9" s="547" t="s">
        <v>1258</v>
      </c>
      <c r="C9" s="546"/>
      <c r="D9" s="545"/>
      <c r="E9" s="222"/>
      <c r="F9" s="31"/>
      <c r="G9" s="31"/>
      <c r="H9" s="31"/>
      <c r="I9" s="31"/>
      <c r="J9" s="31"/>
      <c r="K9" s="31"/>
      <c r="L9" s="31"/>
      <c r="M9" s="31"/>
      <c r="N9" s="31"/>
      <c r="O9" s="31"/>
      <c r="P9" s="31"/>
      <c r="Q9" s="31"/>
      <c r="R9" s="31"/>
      <c r="S9" s="31"/>
      <c r="T9" s="31"/>
      <c r="U9" s="31"/>
      <c r="V9" s="31"/>
      <c r="W9" s="31"/>
    </row>
    <row r="10" spans="1:23" ht="15.4" x14ac:dyDescent="0.45">
      <c r="A10" s="222"/>
      <c r="B10" s="548"/>
      <c r="C10" s="548"/>
      <c r="D10" s="548"/>
      <c r="E10" s="548"/>
      <c r="F10" s="31"/>
      <c r="G10" s="31"/>
      <c r="H10" s="31"/>
      <c r="I10" s="31"/>
      <c r="J10" s="31"/>
      <c r="K10" s="31"/>
      <c r="L10" s="31"/>
      <c r="M10" s="31"/>
      <c r="N10" s="31"/>
      <c r="O10" s="31"/>
      <c r="P10" s="31"/>
      <c r="Q10" s="31"/>
      <c r="R10" s="31"/>
      <c r="S10" s="31"/>
      <c r="T10" s="31"/>
      <c r="U10" s="31"/>
      <c r="V10" s="31"/>
      <c r="W10" s="31"/>
    </row>
    <row r="11" spans="1:23" ht="15.4" x14ac:dyDescent="0.45">
      <c r="A11" s="169"/>
      <c r="B11" s="548"/>
      <c r="C11" s="548"/>
      <c r="D11" s="548"/>
      <c r="E11" s="548"/>
      <c r="F11" s="31"/>
      <c r="G11" s="31"/>
      <c r="H11" s="31"/>
      <c r="I11" s="31"/>
      <c r="J11" s="31"/>
      <c r="K11" s="31"/>
      <c r="L11" s="31"/>
      <c r="M11" s="31"/>
      <c r="N11" s="31"/>
      <c r="O11" s="31"/>
      <c r="P11" s="31"/>
      <c r="Q11" s="31"/>
      <c r="R11" s="31"/>
      <c r="S11" s="31"/>
      <c r="T11" s="31"/>
      <c r="U11" s="31"/>
      <c r="V11" s="31"/>
      <c r="W11" s="31"/>
    </row>
    <row r="12" spans="1:23" ht="16.5" customHeight="1" x14ac:dyDescent="0.45">
      <c r="A12" s="222"/>
      <c r="B12" s="549" t="s">
        <v>665</v>
      </c>
      <c r="C12" s="550"/>
      <c r="D12" s="550"/>
      <c r="E12" s="551"/>
      <c r="F12" s="31"/>
      <c r="G12" s="31"/>
      <c r="H12" s="31"/>
      <c r="I12" s="31" t="s">
        <v>11</v>
      </c>
      <c r="J12" s="31"/>
      <c r="K12" s="31"/>
      <c r="L12" s="31"/>
      <c r="M12" s="31"/>
      <c r="N12" s="31"/>
      <c r="O12" s="31"/>
      <c r="P12" s="31"/>
      <c r="Q12" s="31"/>
      <c r="R12" s="31"/>
      <c r="S12" s="31"/>
      <c r="T12" s="31"/>
      <c r="U12" s="31"/>
      <c r="V12" s="31"/>
      <c r="W12" s="31"/>
    </row>
    <row r="13" spans="1:23" ht="15" customHeight="1" x14ac:dyDescent="0.45">
      <c r="A13" s="222"/>
      <c r="B13" s="539" t="s">
        <v>666</v>
      </c>
      <c r="C13" s="539" t="s">
        <v>264</v>
      </c>
      <c r="D13" s="539" t="s">
        <v>667</v>
      </c>
      <c r="E13" s="222"/>
      <c r="F13" s="31"/>
      <c r="G13" s="31"/>
      <c r="H13" s="31"/>
      <c r="I13" s="31"/>
      <c r="J13" s="31"/>
      <c r="K13" s="31"/>
      <c r="L13" s="31"/>
      <c r="M13" s="31"/>
      <c r="N13" s="31"/>
      <c r="O13" s="31"/>
      <c r="P13" s="31"/>
      <c r="Q13" s="31"/>
      <c r="R13" s="31"/>
      <c r="S13" s="31"/>
      <c r="T13" s="31"/>
      <c r="U13" s="31"/>
      <c r="V13" s="31"/>
      <c r="W13" s="31"/>
    </row>
    <row r="14" spans="1:23" x14ac:dyDescent="0.45">
      <c r="A14" s="171"/>
      <c r="B14" s="552">
        <v>2</v>
      </c>
      <c r="C14" s="553">
        <v>43993</v>
      </c>
      <c r="D14" s="555" t="s">
        <v>1265</v>
      </c>
      <c r="E14" s="556"/>
      <c r="F14" s="31"/>
      <c r="G14" s="31"/>
      <c r="H14" s="31"/>
      <c r="I14" s="31"/>
      <c r="J14" s="31"/>
      <c r="K14" s="31"/>
      <c r="L14" s="31"/>
      <c r="M14" s="31"/>
      <c r="N14" s="31"/>
      <c r="O14" s="31"/>
      <c r="P14" s="31"/>
      <c r="Q14" s="31"/>
      <c r="R14" s="31"/>
      <c r="S14" s="31"/>
      <c r="T14" s="31"/>
      <c r="U14" s="31"/>
      <c r="V14" s="31"/>
      <c r="W14" s="31"/>
    </row>
    <row r="15" spans="1:23" ht="20.25" customHeight="1" x14ac:dyDescent="0.45">
      <c r="A15" s="171"/>
      <c r="B15" s="171"/>
      <c r="C15" s="171"/>
      <c r="D15" s="171"/>
      <c r="E15" s="171"/>
      <c r="F15" s="31"/>
      <c r="G15" s="31"/>
      <c r="H15" s="31"/>
      <c r="I15" s="31"/>
      <c r="J15" s="31"/>
      <c r="K15" s="31"/>
      <c r="L15" s="31"/>
      <c r="M15" s="31"/>
      <c r="N15" s="31"/>
      <c r="O15" s="31"/>
      <c r="P15" s="31"/>
      <c r="Q15" s="31"/>
      <c r="R15" s="31"/>
      <c r="S15" s="31"/>
      <c r="T15" s="31"/>
      <c r="U15" s="31"/>
      <c r="V15" s="31"/>
      <c r="W15" s="31"/>
    </row>
    <row r="16" spans="1:23" s="50" customFormat="1" ht="20.25" customHeight="1" x14ac:dyDescent="0.45">
      <c r="A16" s="171"/>
      <c r="B16" s="557" t="s">
        <v>668</v>
      </c>
      <c r="C16" s="557"/>
      <c r="D16" s="557"/>
      <c r="E16" s="171"/>
      <c r="F16" s="31"/>
      <c r="G16" s="31"/>
      <c r="H16" s="31"/>
      <c r="I16" s="31"/>
      <c r="J16" s="31"/>
      <c r="K16" s="31"/>
      <c r="L16" s="31"/>
      <c r="M16" s="31"/>
      <c r="N16" s="31"/>
      <c r="O16" s="31"/>
      <c r="P16" s="31"/>
      <c r="Q16" s="31"/>
      <c r="R16" s="31"/>
      <c r="S16" s="31"/>
      <c r="T16" s="31"/>
      <c r="U16" s="31"/>
      <c r="V16" s="31"/>
      <c r="W16" s="31"/>
    </row>
    <row r="17" spans="1:23" ht="20.25" customHeight="1" x14ac:dyDescent="0.45">
      <c r="A17" s="170"/>
      <c r="B17" s="560" t="s">
        <v>669</v>
      </c>
      <c r="C17" s="560"/>
      <c r="D17" s="560"/>
      <c r="E17" s="172"/>
      <c r="F17" s="31"/>
      <c r="G17" s="31"/>
      <c r="H17" s="31"/>
      <c r="I17" s="31"/>
      <c r="J17" s="31"/>
      <c r="K17" s="31"/>
      <c r="L17" s="31"/>
      <c r="M17" s="31"/>
      <c r="N17" s="31"/>
      <c r="O17" s="31"/>
      <c r="P17" s="31"/>
      <c r="Q17" s="31"/>
      <c r="R17" s="31"/>
      <c r="S17" s="31"/>
      <c r="T17" s="31"/>
      <c r="U17" s="31"/>
      <c r="V17" s="31"/>
      <c r="W17" s="31"/>
    </row>
    <row r="18" spans="1:23" ht="20.25" customHeight="1" x14ac:dyDescent="0.45">
      <c r="A18" s="171"/>
      <c r="B18" s="557" t="s">
        <v>670</v>
      </c>
      <c r="C18" s="557"/>
      <c r="D18" s="557"/>
      <c r="E18" s="172"/>
      <c r="F18" s="31"/>
      <c r="G18" s="31"/>
      <c r="H18" s="31"/>
      <c r="I18" s="31"/>
      <c r="J18" s="31"/>
      <c r="K18" s="31"/>
      <c r="L18" s="31"/>
      <c r="M18" s="31"/>
      <c r="N18" s="31"/>
      <c r="O18" s="31"/>
      <c r="P18" s="31"/>
      <c r="Q18" s="31"/>
      <c r="R18" s="31"/>
      <c r="S18" s="31"/>
      <c r="T18" s="31"/>
      <c r="U18" s="31"/>
      <c r="V18" s="31"/>
      <c r="W18" s="31"/>
    </row>
    <row r="19" spans="1:23" ht="47.25" customHeight="1" x14ac:dyDescent="0.45">
      <c r="A19" s="171"/>
      <c r="B19" s="559" t="s">
        <v>671</v>
      </c>
      <c r="C19" s="559"/>
      <c r="D19" s="559"/>
      <c r="E19" s="172"/>
      <c r="F19" s="31"/>
      <c r="G19" s="31"/>
      <c r="H19" s="31"/>
      <c r="I19" s="31"/>
      <c r="J19" s="31"/>
      <c r="K19" s="31"/>
      <c r="L19" s="31"/>
      <c r="M19" s="31"/>
      <c r="N19" s="31"/>
      <c r="O19" s="31"/>
      <c r="P19" s="31"/>
      <c r="Q19" s="31"/>
      <c r="R19" s="31"/>
      <c r="S19" s="31"/>
      <c r="T19" s="31"/>
      <c r="U19" s="31"/>
      <c r="V19" s="31"/>
      <c r="W19" s="31"/>
    </row>
    <row r="20" spans="1:23" ht="20.25" customHeight="1" x14ac:dyDescent="0.45">
      <c r="A20" s="171"/>
      <c r="B20" s="557" t="s">
        <v>672</v>
      </c>
      <c r="C20" s="557"/>
      <c r="D20" s="557"/>
      <c r="E20" s="172"/>
      <c r="F20" s="31"/>
      <c r="G20" s="31"/>
      <c r="H20" s="31"/>
      <c r="I20" s="31"/>
      <c r="J20" s="31"/>
      <c r="K20" s="31"/>
      <c r="L20" s="31"/>
      <c r="M20" s="31"/>
      <c r="N20" s="31"/>
      <c r="O20" s="31"/>
      <c r="P20" s="31"/>
      <c r="Q20" s="31"/>
      <c r="R20" s="31"/>
      <c r="S20" s="31"/>
      <c r="T20" s="31"/>
      <c r="U20" s="31"/>
      <c r="V20" s="31"/>
      <c r="W20" s="31"/>
    </row>
    <row r="21" spans="1:23" ht="20.25" customHeight="1" x14ac:dyDescent="0.45">
      <c r="A21" s="171"/>
      <c r="B21" s="561" t="s">
        <v>673</v>
      </c>
      <c r="C21" s="561"/>
      <c r="D21" s="561"/>
      <c r="E21" s="172"/>
      <c r="F21" s="31"/>
      <c r="G21" s="31"/>
      <c r="H21" s="31"/>
      <c r="I21" s="31"/>
      <c r="J21" s="31"/>
      <c r="K21" s="31"/>
      <c r="L21" s="31"/>
      <c r="M21" s="31"/>
      <c r="N21" s="31"/>
      <c r="O21" s="31"/>
      <c r="P21" s="31"/>
      <c r="Q21" s="31"/>
      <c r="R21" s="31"/>
      <c r="S21" s="31"/>
      <c r="T21" s="31"/>
      <c r="U21" s="31"/>
      <c r="V21" s="31"/>
      <c r="W21" s="31"/>
    </row>
    <row r="22" spans="1:23" ht="20.25" customHeight="1" x14ac:dyDescent="0.45">
      <c r="A22" s="171"/>
      <c r="B22" s="558" t="s">
        <v>702</v>
      </c>
      <c r="C22" s="558"/>
      <c r="D22" s="558"/>
      <c r="E22" s="172"/>
      <c r="F22" s="31"/>
      <c r="G22" s="31"/>
      <c r="H22" s="31"/>
      <c r="I22" s="31"/>
      <c r="J22" s="31"/>
      <c r="K22" s="31"/>
      <c r="L22" s="31"/>
      <c r="M22" s="31"/>
      <c r="N22" s="31"/>
      <c r="O22" s="31"/>
      <c r="P22" s="31"/>
      <c r="Q22" s="31"/>
      <c r="R22" s="31"/>
      <c r="S22" s="31"/>
      <c r="T22" s="31"/>
      <c r="U22" s="31"/>
      <c r="V22" s="31"/>
      <c r="W22" s="31"/>
    </row>
    <row r="23" spans="1:23" ht="20.25" customHeight="1" x14ac:dyDescent="0.45">
      <c r="A23" s="171"/>
      <c r="B23" s="559" t="s">
        <v>674</v>
      </c>
      <c r="C23" s="559"/>
      <c r="D23" s="559"/>
      <c r="E23" s="171"/>
      <c r="F23" s="31"/>
      <c r="G23" s="31"/>
      <c r="H23" s="31"/>
      <c r="I23" s="31"/>
      <c r="J23" s="31"/>
      <c r="K23" s="31"/>
      <c r="L23" s="31"/>
      <c r="M23" s="31"/>
      <c r="N23" s="31"/>
      <c r="O23" s="31"/>
      <c r="P23" s="31"/>
      <c r="Q23" s="31"/>
      <c r="R23" s="31"/>
      <c r="S23" s="31"/>
      <c r="T23" s="31"/>
      <c r="U23" s="31"/>
      <c r="V23" s="31"/>
      <c r="W23" s="31"/>
    </row>
    <row r="24" spans="1:23" ht="15" customHeight="1" x14ac:dyDescent="0.45">
      <c r="A24" s="171"/>
      <c r="B24" s="171"/>
      <c r="C24" s="171"/>
      <c r="D24" s="171"/>
      <c r="E24" s="171"/>
      <c r="F24" s="31"/>
      <c r="G24" s="31"/>
      <c r="H24" s="31"/>
      <c r="I24" s="31"/>
      <c r="J24" s="31"/>
      <c r="K24" s="31"/>
      <c r="L24" s="31"/>
      <c r="M24" s="31"/>
      <c r="N24" s="31"/>
      <c r="O24" s="31"/>
      <c r="P24" s="31"/>
      <c r="Q24" s="31"/>
      <c r="R24" s="31"/>
      <c r="S24" s="31"/>
      <c r="T24" s="31"/>
      <c r="U24" s="31"/>
      <c r="V24" s="31"/>
      <c r="W24" s="31"/>
    </row>
    <row r="25" spans="1:23" x14ac:dyDescent="0.45">
      <c r="A25" s="31"/>
      <c r="B25" s="31"/>
      <c r="C25" s="31"/>
      <c r="D25" s="31"/>
      <c r="E25" s="31"/>
      <c r="F25" s="31"/>
      <c r="G25" s="31"/>
      <c r="H25" s="31"/>
      <c r="I25" s="31"/>
      <c r="J25" s="31"/>
      <c r="K25" s="31"/>
      <c r="L25" s="31"/>
      <c r="M25" s="31"/>
      <c r="N25" s="31"/>
      <c r="O25" s="31"/>
      <c r="P25" s="31"/>
      <c r="Q25" s="31"/>
      <c r="R25" s="31"/>
      <c r="S25" s="31"/>
      <c r="T25" s="31"/>
      <c r="U25" s="31"/>
      <c r="V25" s="31"/>
      <c r="W25" s="31"/>
    </row>
    <row r="26" spans="1:23" x14ac:dyDescent="0.45">
      <c r="A26" s="31"/>
      <c r="B26" s="31"/>
      <c r="C26" s="31"/>
      <c r="D26" s="31"/>
      <c r="E26" s="31"/>
      <c r="F26" s="31"/>
      <c r="G26" s="31"/>
      <c r="H26" s="31"/>
      <c r="I26" s="31"/>
      <c r="J26" s="31"/>
      <c r="K26" s="31"/>
      <c r="L26" s="31"/>
      <c r="M26" s="31"/>
      <c r="N26" s="31"/>
      <c r="O26" s="31"/>
      <c r="P26" s="31"/>
      <c r="Q26" s="31"/>
      <c r="R26" s="31"/>
      <c r="S26" s="31"/>
      <c r="T26" s="31"/>
      <c r="U26" s="31"/>
      <c r="V26" s="31"/>
      <c r="W26" s="31"/>
    </row>
    <row r="27" spans="1:23" x14ac:dyDescent="0.45">
      <c r="A27" s="31"/>
      <c r="B27" s="31"/>
      <c r="C27" s="31"/>
      <c r="D27" s="31"/>
      <c r="E27" s="31"/>
      <c r="F27" s="31"/>
      <c r="G27" s="31"/>
      <c r="H27" s="31"/>
      <c r="I27" s="31"/>
      <c r="J27" s="31"/>
      <c r="K27" s="31"/>
      <c r="L27" s="31"/>
      <c r="M27" s="31"/>
      <c r="N27" s="31"/>
      <c r="O27" s="31"/>
      <c r="P27" s="31"/>
      <c r="Q27" s="31"/>
      <c r="R27" s="31"/>
      <c r="S27" s="31"/>
      <c r="T27" s="31"/>
      <c r="U27" s="31"/>
      <c r="V27" s="31"/>
      <c r="W27" s="31"/>
    </row>
    <row r="28" spans="1:23" x14ac:dyDescent="0.45">
      <c r="A28" s="31"/>
      <c r="B28" s="31"/>
      <c r="C28" s="31"/>
      <c r="D28" s="31"/>
      <c r="E28" s="31"/>
      <c r="F28" s="31"/>
      <c r="G28" s="31"/>
      <c r="H28" s="31"/>
      <c r="I28" s="31"/>
      <c r="J28" s="31"/>
      <c r="K28" s="31"/>
      <c r="L28" s="31"/>
      <c r="M28" s="31"/>
      <c r="N28" s="31"/>
      <c r="O28" s="31"/>
      <c r="P28" s="31"/>
      <c r="Q28" s="31"/>
      <c r="R28" s="31"/>
      <c r="S28" s="31"/>
      <c r="T28" s="31"/>
      <c r="U28" s="31"/>
      <c r="V28" s="31"/>
      <c r="W28" s="31"/>
    </row>
    <row r="29" spans="1:23" x14ac:dyDescent="0.45">
      <c r="A29" s="31"/>
      <c r="B29" s="31"/>
      <c r="C29" s="31"/>
      <c r="D29" s="31"/>
      <c r="E29" s="31"/>
      <c r="F29" s="31"/>
      <c r="G29" s="31"/>
      <c r="H29" s="31"/>
      <c r="I29" s="31"/>
      <c r="J29" s="31"/>
      <c r="K29" s="31"/>
      <c r="L29" s="31"/>
      <c r="M29" s="31"/>
      <c r="N29" s="31"/>
      <c r="O29" s="31"/>
      <c r="P29" s="31"/>
      <c r="Q29" s="31"/>
      <c r="R29" s="31"/>
      <c r="S29" s="31"/>
      <c r="T29" s="31"/>
      <c r="U29" s="31"/>
      <c r="V29" s="31"/>
      <c r="W29" s="31"/>
    </row>
    <row r="30" spans="1:23" x14ac:dyDescent="0.45">
      <c r="A30" s="31"/>
      <c r="B30" s="31"/>
      <c r="C30" s="31"/>
      <c r="D30" s="31"/>
      <c r="E30" s="31"/>
      <c r="F30" s="31"/>
      <c r="G30" s="31"/>
      <c r="H30" s="31"/>
      <c r="I30" s="31"/>
      <c r="J30" s="31"/>
      <c r="K30" s="31"/>
      <c r="L30" s="31"/>
      <c r="M30" s="31"/>
      <c r="N30" s="31"/>
      <c r="O30" s="31"/>
      <c r="P30" s="31"/>
      <c r="Q30" s="31"/>
      <c r="R30" s="31"/>
      <c r="S30" s="31"/>
      <c r="T30" s="31"/>
      <c r="U30" s="31"/>
      <c r="V30" s="31"/>
      <c r="W30" s="31"/>
    </row>
    <row r="31" spans="1:23" x14ac:dyDescent="0.45">
      <c r="A31" s="31"/>
      <c r="B31" s="31"/>
      <c r="C31" s="31"/>
      <c r="D31" s="31"/>
      <c r="E31" s="31"/>
      <c r="F31" s="31"/>
      <c r="G31" s="31"/>
      <c r="H31" s="31"/>
      <c r="I31" s="31"/>
      <c r="J31" s="31"/>
      <c r="K31" s="31"/>
      <c r="L31" s="31"/>
      <c r="M31" s="31"/>
      <c r="N31" s="31"/>
      <c r="O31" s="31"/>
      <c r="P31" s="31"/>
      <c r="Q31" s="31"/>
      <c r="R31" s="31"/>
      <c r="S31" s="31"/>
      <c r="T31" s="31"/>
      <c r="U31" s="31"/>
      <c r="V31" s="31"/>
      <c r="W31" s="31"/>
    </row>
    <row r="32" spans="1:23" x14ac:dyDescent="0.45">
      <c r="A32" s="31"/>
      <c r="B32" s="31"/>
      <c r="C32" s="31"/>
      <c r="D32" s="31"/>
      <c r="E32" s="31"/>
      <c r="F32" s="31"/>
      <c r="G32" s="31"/>
      <c r="H32" s="31"/>
      <c r="I32" s="31"/>
      <c r="J32" s="31"/>
      <c r="K32" s="31"/>
      <c r="L32" s="31"/>
      <c r="M32" s="31"/>
      <c r="N32" s="31"/>
      <c r="O32" s="31"/>
      <c r="P32" s="31"/>
      <c r="Q32" s="31"/>
      <c r="R32" s="31"/>
      <c r="S32" s="31"/>
      <c r="T32" s="31"/>
      <c r="U32" s="31"/>
      <c r="V32" s="31"/>
      <c r="W32" s="31"/>
    </row>
    <row r="33" spans="1:23" x14ac:dyDescent="0.45">
      <c r="A33" s="31"/>
      <c r="B33" s="31"/>
      <c r="C33" s="31"/>
      <c r="D33" s="31"/>
      <c r="E33" s="31"/>
      <c r="F33" s="31"/>
      <c r="G33" s="31"/>
      <c r="H33" s="31"/>
      <c r="I33" s="31"/>
      <c r="J33" s="31"/>
      <c r="K33" s="31"/>
      <c r="L33" s="31"/>
      <c r="M33" s="31"/>
      <c r="N33" s="31"/>
      <c r="O33" s="31"/>
      <c r="P33" s="31"/>
      <c r="Q33" s="31"/>
      <c r="R33" s="31"/>
      <c r="S33" s="31"/>
      <c r="T33" s="31"/>
      <c r="U33" s="31"/>
      <c r="V33" s="31"/>
      <c r="W33" s="31"/>
    </row>
    <row r="34" spans="1:23" x14ac:dyDescent="0.45">
      <c r="A34" s="31"/>
      <c r="B34" s="31"/>
      <c r="C34" s="31"/>
      <c r="D34" s="31"/>
      <c r="E34" s="31"/>
      <c r="F34" s="31"/>
      <c r="G34" s="31"/>
      <c r="H34" s="31"/>
      <c r="I34" s="31"/>
      <c r="J34" s="31"/>
      <c r="K34" s="31"/>
      <c r="L34" s="31"/>
      <c r="M34" s="31"/>
      <c r="N34" s="31"/>
      <c r="O34" s="31"/>
      <c r="P34" s="31"/>
      <c r="Q34" s="31"/>
      <c r="R34" s="31"/>
      <c r="S34" s="31"/>
      <c r="T34" s="31"/>
      <c r="U34" s="31"/>
      <c r="V34" s="31"/>
      <c r="W34" s="31"/>
    </row>
    <row r="35" spans="1:23" x14ac:dyDescent="0.45">
      <c r="A35" s="31"/>
      <c r="B35" s="31"/>
      <c r="C35" s="31"/>
      <c r="D35" s="31"/>
      <c r="E35" s="31"/>
      <c r="F35" s="31"/>
      <c r="G35" s="31"/>
      <c r="H35" s="31"/>
      <c r="I35" s="31"/>
      <c r="J35" s="31"/>
      <c r="K35" s="31"/>
      <c r="L35" s="31"/>
      <c r="M35" s="31"/>
      <c r="N35" s="31"/>
      <c r="O35" s="31"/>
      <c r="P35" s="31"/>
      <c r="Q35" s="31"/>
      <c r="R35" s="31"/>
      <c r="S35" s="31"/>
      <c r="T35" s="31"/>
      <c r="U35" s="31"/>
      <c r="V35" s="31"/>
      <c r="W35" s="31"/>
    </row>
    <row r="36" spans="1:23" x14ac:dyDescent="0.45">
      <c r="A36" s="31"/>
      <c r="B36" s="31"/>
      <c r="C36" s="31"/>
      <c r="D36" s="31"/>
      <c r="E36" s="31"/>
      <c r="F36" s="31"/>
      <c r="G36" s="31"/>
      <c r="H36" s="31"/>
      <c r="I36" s="31"/>
      <c r="J36" s="31"/>
      <c r="K36" s="31"/>
      <c r="L36" s="31"/>
      <c r="M36" s="31"/>
      <c r="N36" s="31"/>
      <c r="O36" s="31"/>
      <c r="P36" s="31"/>
      <c r="Q36" s="31"/>
      <c r="R36" s="31"/>
      <c r="S36" s="31"/>
      <c r="T36" s="31"/>
      <c r="U36" s="31"/>
      <c r="V36" s="31"/>
      <c r="W36" s="31"/>
    </row>
    <row r="37" spans="1:23" x14ac:dyDescent="0.45">
      <c r="A37" s="31"/>
      <c r="B37" s="31"/>
      <c r="C37" s="31"/>
      <c r="D37" s="31"/>
      <c r="E37" s="31"/>
      <c r="F37" s="31"/>
      <c r="G37" s="31"/>
      <c r="H37" s="31"/>
      <c r="I37" s="31"/>
      <c r="J37" s="31"/>
      <c r="K37" s="31"/>
      <c r="L37" s="31"/>
      <c r="M37" s="31"/>
      <c r="N37" s="31"/>
      <c r="O37" s="31"/>
      <c r="P37" s="31"/>
      <c r="Q37" s="31"/>
      <c r="R37" s="31"/>
      <c r="S37" s="31"/>
      <c r="T37" s="31"/>
      <c r="U37" s="31"/>
      <c r="V37" s="31"/>
      <c r="W37" s="31"/>
    </row>
    <row r="38" spans="1:23" x14ac:dyDescent="0.45">
      <c r="A38" s="31"/>
      <c r="B38" s="31"/>
      <c r="C38" s="31"/>
      <c r="D38" s="31"/>
      <c r="E38" s="31"/>
      <c r="F38" s="31"/>
      <c r="G38" s="31"/>
      <c r="H38" s="31"/>
      <c r="I38" s="31"/>
      <c r="J38" s="31"/>
      <c r="K38" s="31"/>
      <c r="L38" s="31"/>
      <c r="M38" s="31"/>
      <c r="N38" s="31"/>
      <c r="O38" s="31"/>
      <c r="P38" s="31"/>
      <c r="Q38" s="31"/>
      <c r="R38" s="31"/>
      <c r="S38" s="31"/>
      <c r="T38" s="31"/>
      <c r="U38" s="31"/>
      <c r="V38" s="31"/>
      <c r="W38" s="31"/>
    </row>
    <row r="39" spans="1:23" x14ac:dyDescent="0.45">
      <c r="A39" s="31"/>
      <c r="B39" s="31"/>
      <c r="C39" s="31"/>
      <c r="D39" s="31"/>
      <c r="E39" s="31"/>
      <c r="F39" s="31"/>
      <c r="G39" s="31"/>
      <c r="H39" s="31"/>
      <c r="I39" s="31"/>
      <c r="J39" s="31"/>
      <c r="K39" s="31"/>
      <c r="L39" s="31"/>
      <c r="M39" s="31"/>
      <c r="N39" s="31"/>
      <c r="O39" s="31"/>
      <c r="P39" s="31"/>
      <c r="Q39" s="31"/>
      <c r="R39" s="31"/>
      <c r="S39" s="31"/>
      <c r="T39" s="31"/>
      <c r="U39" s="31"/>
      <c r="V39" s="31"/>
      <c r="W39" s="31"/>
    </row>
    <row r="40" spans="1:23" x14ac:dyDescent="0.45">
      <c r="A40" s="31"/>
      <c r="B40" s="31"/>
      <c r="C40" s="31"/>
      <c r="D40" s="31"/>
      <c r="E40" s="31"/>
      <c r="F40" s="31"/>
      <c r="G40" s="31"/>
      <c r="H40" s="31"/>
      <c r="I40" s="31"/>
      <c r="J40" s="31"/>
      <c r="K40" s="31"/>
      <c r="L40" s="31"/>
      <c r="M40" s="31"/>
      <c r="N40" s="31"/>
      <c r="O40" s="31"/>
      <c r="P40" s="31"/>
      <c r="Q40" s="31"/>
      <c r="R40" s="31"/>
      <c r="S40" s="31"/>
      <c r="T40" s="31"/>
      <c r="U40" s="31"/>
      <c r="V40" s="31"/>
      <c r="W40" s="31"/>
    </row>
    <row r="41" spans="1:23" x14ac:dyDescent="0.45">
      <c r="A41" s="31"/>
      <c r="B41" s="31"/>
      <c r="C41" s="31"/>
      <c r="D41" s="31"/>
      <c r="E41" s="31"/>
      <c r="F41" s="31"/>
      <c r="G41" s="31"/>
      <c r="H41" s="31"/>
      <c r="I41" s="31"/>
      <c r="J41" s="31"/>
      <c r="K41" s="31"/>
      <c r="L41" s="31"/>
      <c r="M41" s="31"/>
      <c r="N41" s="31"/>
      <c r="O41" s="31"/>
      <c r="P41" s="31"/>
      <c r="Q41" s="31"/>
      <c r="R41" s="31"/>
      <c r="S41" s="31"/>
      <c r="T41" s="31"/>
      <c r="U41" s="31"/>
      <c r="V41" s="31"/>
      <c r="W41" s="31"/>
    </row>
    <row r="42" spans="1:23" x14ac:dyDescent="0.45">
      <c r="A42" s="31"/>
      <c r="B42" s="31"/>
      <c r="C42" s="31"/>
      <c r="D42" s="31"/>
      <c r="E42" s="31"/>
      <c r="F42" s="31"/>
      <c r="G42" s="31"/>
      <c r="H42" s="31"/>
      <c r="I42" s="31"/>
      <c r="J42" s="31"/>
      <c r="K42" s="31"/>
      <c r="L42" s="31"/>
      <c r="M42" s="31"/>
      <c r="N42" s="31"/>
      <c r="O42" s="31"/>
      <c r="P42" s="31"/>
      <c r="Q42" s="31"/>
      <c r="R42" s="31"/>
      <c r="S42" s="31"/>
      <c r="T42" s="31"/>
      <c r="U42" s="31"/>
      <c r="V42" s="31"/>
      <c r="W42" s="31"/>
    </row>
    <row r="43" spans="1:23" x14ac:dyDescent="0.45">
      <c r="A43" s="31"/>
      <c r="B43" s="31"/>
      <c r="C43" s="31"/>
      <c r="D43" s="31"/>
      <c r="E43" s="31"/>
      <c r="F43" s="31"/>
      <c r="G43" s="31"/>
      <c r="H43" s="31"/>
      <c r="I43" s="31"/>
      <c r="J43" s="31"/>
      <c r="K43" s="31"/>
      <c r="L43" s="31"/>
      <c r="M43" s="31"/>
      <c r="N43" s="31"/>
      <c r="O43" s="31"/>
      <c r="P43" s="31"/>
      <c r="Q43" s="31"/>
      <c r="R43" s="31"/>
      <c r="S43" s="31"/>
      <c r="T43" s="31"/>
      <c r="U43" s="31"/>
      <c r="V43" s="31"/>
      <c r="W43" s="31"/>
    </row>
    <row r="44" spans="1:23" x14ac:dyDescent="0.45">
      <c r="A44" s="31"/>
      <c r="B44" s="31"/>
      <c r="C44" s="31"/>
      <c r="D44" s="31"/>
      <c r="E44" s="31"/>
      <c r="F44" s="31"/>
      <c r="G44" s="31"/>
      <c r="H44" s="31"/>
      <c r="I44" s="31"/>
      <c r="J44" s="31"/>
      <c r="K44" s="31"/>
      <c r="L44" s="31"/>
      <c r="M44" s="31"/>
      <c r="N44" s="31"/>
      <c r="O44" s="31"/>
      <c r="P44" s="31"/>
      <c r="Q44" s="31"/>
      <c r="R44" s="31"/>
      <c r="S44" s="31"/>
      <c r="T44" s="31"/>
      <c r="U44" s="31"/>
      <c r="V44" s="31"/>
      <c r="W44" s="31"/>
    </row>
    <row r="45" spans="1:23" x14ac:dyDescent="0.45">
      <c r="A45" s="31"/>
      <c r="B45" s="31"/>
      <c r="C45" s="31"/>
      <c r="D45" s="31"/>
      <c r="E45" s="31"/>
      <c r="F45" s="31"/>
      <c r="G45" s="31"/>
      <c r="H45" s="31"/>
      <c r="I45" s="31"/>
      <c r="J45" s="31"/>
      <c r="K45" s="31"/>
      <c r="L45" s="31"/>
      <c r="M45" s="31"/>
      <c r="N45" s="31"/>
      <c r="O45" s="31"/>
      <c r="P45" s="31"/>
      <c r="Q45" s="31"/>
      <c r="R45" s="31"/>
      <c r="S45" s="31"/>
      <c r="T45" s="31"/>
      <c r="U45" s="31"/>
      <c r="V45" s="31"/>
      <c r="W45" s="31"/>
    </row>
    <row r="46" spans="1:23" x14ac:dyDescent="0.45">
      <c r="A46" s="31"/>
      <c r="B46" s="31"/>
      <c r="C46" s="31"/>
      <c r="D46" s="31"/>
      <c r="E46" s="31"/>
      <c r="F46" s="31"/>
      <c r="G46" s="31"/>
      <c r="H46" s="31"/>
      <c r="I46" s="31"/>
      <c r="J46" s="31"/>
      <c r="K46" s="31"/>
      <c r="L46" s="31"/>
      <c r="M46" s="31"/>
      <c r="N46" s="31"/>
      <c r="O46" s="31"/>
      <c r="P46" s="31"/>
      <c r="Q46" s="31"/>
      <c r="R46" s="31"/>
      <c r="S46" s="31"/>
      <c r="T46" s="31"/>
      <c r="U46" s="31"/>
      <c r="V46" s="31"/>
      <c r="W46" s="31"/>
    </row>
    <row r="47" spans="1:23" x14ac:dyDescent="0.45">
      <c r="A47" s="31"/>
      <c r="B47" s="31"/>
      <c r="C47" s="31"/>
      <c r="D47" s="31"/>
      <c r="E47" s="31"/>
      <c r="F47" s="31"/>
      <c r="G47" s="31"/>
      <c r="H47" s="31"/>
      <c r="I47" s="31"/>
      <c r="J47" s="31"/>
      <c r="K47" s="31"/>
      <c r="L47" s="31"/>
      <c r="M47" s="31"/>
      <c r="N47" s="31"/>
      <c r="O47" s="31"/>
      <c r="P47" s="31"/>
      <c r="Q47" s="31"/>
      <c r="R47" s="31"/>
      <c r="S47" s="31"/>
      <c r="T47" s="31"/>
      <c r="U47" s="31"/>
      <c r="V47" s="31"/>
      <c r="W47" s="31"/>
    </row>
    <row r="48" spans="1:23" x14ac:dyDescent="0.45">
      <c r="A48" s="31"/>
      <c r="B48" s="31"/>
      <c r="C48" s="31"/>
      <c r="D48" s="31"/>
      <c r="E48" s="31"/>
      <c r="F48" s="31"/>
      <c r="G48" s="31"/>
      <c r="H48" s="31"/>
      <c r="I48" s="31"/>
      <c r="J48" s="31"/>
      <c r="K48" s="31"/>
      <c r="L48" s="31"/>
      <c r="M48" s="31"/>
      <c r="N48" s="31"/>
      <c r="O48" s="31"/>
      <c r="P48" s="31"/>
      <c r="Q48" s="31"/>
      <c r="R48" s="31"/>
      <c r="S48" s="31"/>
      <c r="T48" s="31"/>
      <c r="U48" s="31"/>
      <c r="V48" s="31"/>
      <c r="W48" s="31"/>
    </row>
    <row r="49" spans="1:23" x14ac:dyDescent="0.45">
      <c r="A49" s="31"/>
      <c r="B49" s="31"/>
      <c r="C49" s="31"/>
      <c r="D49" s="31"/>
      <c r="E49" s="31"/>
      <c r="F49" s="31"/>
      <c r="G49" s="31"/>
      <c r="H49" s="31"/>
      <c r="I49" s="31"/>
      <c r="J49" s="31"/>
      <c r="K49" s="31"/>
      <c r="L49" s="31"/>
      <c r="M49" s="31"/>
      <c r="N49" s="31"/>
      <c r="O49" s="31"/>
      <c r="P49" s="31"/>
      <c r="Q49" s="31"/>
      <c r="R49" s="31"/>
      <c r="S49" s="31"/>
      <c r="T49" s="31"/>
      <c r="U49" s="31"/>
      <c r="V49" s="31"/>
      <c r="W49" s="31"/>
    </row>
    <row r="50" spans="1:23" x14ac:dyDescent="0.45">
      <c r="A50" s="31"/>
      <c r="B50" s="31"/>
      <c r="C50" s="31"/>
      <c r="D50" s="31"/>
      <c r="E50" s="31"/>
      <c r="F50" s="31"/>
      <c r="G50" s="31"/>
      <c r="H50" s="31"/>
      <c r="I50" s="31"/>
      <c r="J50" s="31"/>
      <c r="K50" s="31"/>
      <c r="L50" s="31"/>
      <c r="M50" s="31"/>
      <c r="N50" s="31"/>
      <c r="O50" s="31"/>
      <c r="P50" s="31"/>
      <c r="Q50" s="31"/>
      <c r="R50" s="31"/>
      <c r="S50" s="31"/>
      <c r="T50" s="31"/>
      <c r="U50" s="31"/>
      <c r="V50" s="31"/>
      <c r="W50" s="31"/>
    </row>
    <row r="51" spans="1:23" x14ac:dyDescent="0.45">
      <c r="A51" s="31"/>
      <c r="B51" s="31"/>
      <c r="C51" s="31"/>
      <c r="D51" s="31"/>
      <c r="E51" s="31"/>
      <c r="F51" s="31"/>
      <c r="G51" s="31"/>
      <c r="H51" s="31"/>
      <c r="I51" s="31"/>
      <c r="J51" s="31"/>
      <c r="K51" s="31"/>
      <c r="L51" s="31"/>
      <c r="M51" s="31"/>
      <c r="N51" s="31"/>
      <c r="O51" s="31"/>
      <c r="P51" s="31"/>
      <c r="Q51" s="31"/>
      <c r="R51" s="31"/>
      <c r="S51" s="31"/>
      <c r="T51" s="31"/>
      <c r="U51" s="31"/>
      <c r="V51" s="31"/>
      <c r="W51" s="31"/>
    </row>
    <row r="52" spans="1:23" x14ac:dyDescent="0.45">
      <c r="A52" s="31"/>
      <c r="B52" s="31"/>
      <c r="C52" s="31"/>
      <c r="D52" s="31"/>
      <c r="E52" s="31"/>
      <c r="F52" s="31"/>
      <c r="G52" s="31"/>
      <c r="H52" s="31"/>
      <c r="I52" s="31"/>
      <c r="J52" s="31"/>
      <c r="K52" s="31"/>
      <c r="L52" s="31"/>
      <c r="M52" s="31"/>
      <c r="N52" s="31"/>
      <c r="O52" s="31"/>
      <c r="P52" s="31"/>
      <c r="Q52" s="31"/>
      <c r="R52" s="31"/>
      <c r="S52" s="31"/>
      <c r="T52" s="31"/>
      <c r="U52" s="31"/>
      <c r="V52" s="31"/>
      <c r="W52" s="31"/>
    </row>
    <row r="53" spans="1:23" x14ac:dyDescent="0.45">
      <c r="A53" s="31"/>
      <c r="B53" s="31"/>
      <c r="C53" s="31"/>
      <c r="D53" s="31"/>
      <c r="E53" s="31"/>
      <c r="F53" s="31"/>
      <c r="G53" s="31"/>
      <c r="H53" s="31"/>
      <c r="I53" s="31"/>
      <c r="J53" s="31"/>
      <c r="K53" s="31"/>
      <c r="L53" s="31"/>
      <c r="M53" s="31"/>
      <c r="N53" s="31"/>
      <c r="O53" s="31"/>
      <c r="P53" s="31"/>
      <c r="Q53" s="31"/>
      <c r="R53" s="31"/>
      <c r="S53" s="31"/>
      <c r="T53" s="31"/>
      <c r="U53" s="31"/>
      <c r="V53" s="31"/>
      <c r="W53" s="31"/>
    </row>
    <row r="54" spans="1:23" x14ac:dyDescent="0.45">
      <c r="A54" s="31"/>
      <c r="B54" s="31"/>
      <c r="C54" s="31"/>
      <c r="D54" s="31"/>
      <c r="E54" s="31"/>
      <c r="F54" s="31"/>
      <c r="G54" s="31"/>
      <c r="H54" s="31"/>
      <c r="I54" s="31"/>
      <c r="J54" s="31"/>
      <c r="K54" s="31"/>
      <c r="L54" s="31"/>
      <c r="M54" s="31"/>
      <c r="N54" s="31"/>
      <c r="O54" s="31"/>
      <c r="P54" s="31"/>
      <c r="Q54" s="31"/>
      <c r="R54" s="31"/>
      <c r="S54" s="31"/>
      <c r="T54" s="31"/>
      <c r="U54" s="31"/>
      <c r="V54" s="31"/>
      <c r="W54" s="31"/>
    </row>
    <row r="55" spans="1:23" x14ac:dyDescent="0.45">
      <c r="A55" s="31"/>
      <c r="B55" s="31"/>
      <c r="C55" s="31"/>
      <c r="D55" s="31"/>
      <c r="E55" s="31"/>
      <c r="F55" s="31"/>
      <c r="G55" s="31"/>
      <c r="H55" s="31"/>
      <c r="I55" s="31"/>
      <c r="J55" s="31"/>
      <c r="K55" s="31"/>
      <c r="L55" s="31"/>
      <c r="M55" s="31"/>
      <c r="N55" s="31"/>
      <c r="O55" s="31"/>
      <c r="P55" s="31"/>
      <c r="Q55" s="31"/>
      <c r="R55" s="31"/>
      <c r="S55" s="31"/>
      <c r="T55" s="31"/>
      <c r="U55" s="31"/>
      <c r="V55" s="31"/>
      <c r="W55" s="31"/>
    </row>
    <row r="56" spans="1:23" x14ac:dyDescent="0.45">
      <c r="A56" s="31"/>
      <c r="B56" s="31"/>
      <c r="C56" s="31"/>
      <c r="D56" s="31"/>
      <c r="E56" s="31"/>
      <c r="F56" s="31"/>
      <c r="G56" s="31"/>
      <c r="H56" s="31"/>
      <c r="I56" s="31"/>
      <c r="J56" s="31"/>
      <c r="K56" s="31"/>
      <c r="L56" s="31"/>
      <c r="M56" s="31"/>
      <c r="N56" s="31"/>
      <c r="O56" s="31"/>
      <c r="P56" s="31"/>
      <c r="Q56" s="31"/>
      <c r="R56" s="31"/>
      <c r="S56" s="31"/>
      <c r="T56" s="31"/>
      <c r="U56" s="31"/>
      <c r="V56" s="31"/>
      <c r="W56" s="31"/>
    </row>
    <row r="57" spans="1:23" x14ac:dyDescent="0.45">
      <c r="A57" s="31"/>
      <c r="B57" s="31"/>
      <c r="C57" s="31"/>
      <c r="D57" s="31"/>
      <c r="E57" s="31"/>
      <c r="F57" s="31"/>
      <c r="G57" s="31"/>
      <c r="H57" s="31"/>
      <c r="I57" s="31"/>
      <c r="J57" s="31"/>
      <c r="K57" s="31"/>
      <c r="L57" s="31"/>
      <c r="M57" s="31"/>
      <c r="N57" s="31"/>
      <c r="O57" s="31"/>
      <c r="P57" s="31"/>
      <c r="Q57" s="31"/>
      <c r="R57" s="31"/>
      <c r="S57" s="31"/>
      <c r="T57" s="31"/>
      <c r="U57" s="31"/>
      <c r="V57" s="31"/>
      <c r="W57" s="31"/>
    </row>
    <row r="58" spans="1:23" x14ac:dyDescent="0.45">
      <c r="A58" s="31"/>
      <c r="B58" s="31"/>
      <c r="C58" s="31"/>
      <c r="D58" s="31"/>
      <c r="E58" s="31"/>
      <c r="F58" s="31"/>
      <c r="G58" s="31"/>
      <c r="H58" s="31"/>
      <c r="I58" s="31"/>
      <c r="J58" s="31"/>
      <c r="K58" s="31"/>
      <c r="L58" s="31"/>
      <c r="M58" s="31"/>
      <c r="N58" s="31"/>
      <c r="O58" s="31"/>
      <c r="P58" s="31"/>
      <c r="Q58" s="31"/>
      <c r="R58" s="31"/>
      <c r="S58" s="31"/>
      <c r="T58" s="31"/>
      <c r="U58" s="31"/>
      <c r="V58" s="31"/>
      <c r="W58" s="31"/>
    </row>
    <row r="59" spans="1:23" x14ac:dyDescent="0.45">
      <c r="A59" s="31"/>
      <c r="B59" s="31"/>
      <c r="C59" s="31"/>
      <c r="D59" s="31"/>
      <c r="E59" s="31"/>
      <c r="F59" s="31"/>
      <c r="G59" s="31"/>
      <c r="H59" s="31"/>
      <c r="I59" s="31"/>
      <c r="J59" s="31"/>
      <c r="K59" s="31"/>
      <c r="L59" s="31"/>
      <c r="M59" s="31"/>
      <c r="N59" s="31"/>
      <c r="O59" s="31"/>
      <c r="P59" s="31"/>
      <c r="Q59" s="31"/>
      <c r="R59" s="31"/>
      <c r="S59" s="31"/>
      <c r="T59" s="31"/>
      <c r="U59" s="31"/>
      <c r="V59" s="31"/>
      <c r="W59" s="31"/>
    </row>
    <row r="60" spans="1:23" x14ac:dyDescent="0.45">
      <c r="A60" s="31"/>
      <c r="B60" s="31"/>
      <c r="C60" s="31"/>
      <c r="D60" s="31"/>
      <c r="E60" s="31"/>
      <c r="F60" s="31"/>
      <c r="G60" s="31"/>
      <c r="H60" s="31"/>
      <c r="I60" s="31"/>
      <c r="J60" s="31"/>
      <c r="K60" s="31"/>
      <c r="L60" s="31"/>
      <c r="M60" s="31"/>
      <c r="N60" s="31"/>
      <c r="O60" s="31"/>
      <c r="P60" s="31"/>
      <c r="Q60" s="31"/>
      <c r="R60" s="31"/>
      <c r="S60" s="31"/>
      <c r="T60" s="31"/>
      <c r="U60" s="31"/>
      <c r="V60" s="31"/>
      <c r="W60" s="31"/>
    </row>
    <row r="61" spans="1:23" x14ac:dyDescent="0.45">
      <c r="A61" s="31"/>
      <c r="B61" s="31"/>
      <c r="C61" s="31"/>
      <c r="D61" s="31"/>
      <c r="E61" s="31"/>
      <c r="F61" s="31"/>
      <c r="G61" s="31"/>
      <c r="H61" s="31"/>
      <c r="I61" s="31"/>
      <c r="J61" s="31"/>
      <c r="K61" s="31"/>
      <c r="L61" s="31"/>
      <c r="M61" s="31"/>
      <c r="N61" s="31"/>
      <c r="O61" s="31"/>
      <c r="P61" s="31"/>
      <c r="Q61" s="31"/>
      <c r="R61" s="31"/>
      <c r="S61" s="31"/>
      <c r="T61" s="31"/>
      <c r="U61" s="31"/>
      <c r="V61" s="31"/>
      <c r="W61" s="31"/>
    </row>
    <row r="62" spans="1:23" x14ac:dyDescent="0.45">
      <c r="A62" s="31"/>
      <c r="B62" s="31"/>
      <c r="C62" s="31"/>
      <c r="D62" s="31"/>
      <c r="E62" s="31"/>
      <c r="F62" s="31"/>
      <c r="G62" s="31"/>
      <c r="H62" s="31"/>
      <c r="I62" s="31"/>
      <c r="J62" s="31"/>
      <c r="K62" s="31"/>
      <c r="L62" s="31"/>
      <c r="M62" s="31"/>
      <c r="N62" s="31"/>
      <c r="O62" s="31"/>
      <c r="P62" s="31"/>
      <c r="Q62" s="31"/>
      <c r="R62" s="31"/>
      <c r="S62" s="31"/>
      <c r="T62" s="31"/>
      <c r="U62" s="31"/>
      <c r="V62" s="31"/>
      <c r="W62" s="31"/>
    </row>
    <row r="63" spans="1:23" x14ac:dyDescent="0.45">
      <c r="A63" s="31"/>
      <c r="B63" s="31"/>
      <c r="C63" s="31"/>
      <c r="D63" s="31"/>
      <c r="E63" s="31"/>
      <c r="F63" s="31"/>
      <c r="G63" s="31"/>
      <c r="H63" s="31"/>
      <c r="I63" s="31"/>
      <c r="J63" s="31"/>
      <c r="K63" s="31"/>
      <c r="L63" s="31"/>
      <c r="M63" s="31"/>
      <c r="N63" s="31"/>
      <c r="O63" s="31"/>
      <c r="P63" s="31"/>
      <c r="Q63" s="31"/>
      <c r="R63" s="31"/>
      <c r="S63" s="31"/>
      <c r="T63" s="31"/>
      <c r="U63" s="31"/>
      <c r="V63" s="31"/>
      <c r="W63" s="31"/>
    </row>
    <row r="64" spans="1:23" x14ac:dyDescent="0.45">
      <c r="A64" s="31"/>
      <c r="B64" s="31"/>
      <c r="C64" s="31"/>
      <c r="D64" s="31"/>
      <c r="E64" s="31"/>
      <c r="F64" s="31"/>
      <c r="G64" s="31"/>
      <c r="H64" s="31"/>
      <c r="I64" s="31"/>
      <c r="J64" s="31"/>
      <c r="K64" s="31"/>
      <c r="L64" s="31"/>
      <c r="M64" s="31"/>
      <c r="N64" s="31"/>
      <c r="O64" s="31"/>
      <c r="P64" s="31"/>
      <c r="Q64" s="31"/>
      <c r="R64" s="31"/>
      <c r="S64" s="31"/>
      <c r="T64" s="31"/>
      <c r="U64" s="31"/>
      <c r="V64" s="31"/>
      <c r="W64" s="31"/>
    </row>
    <row r="65" spans="1:23" x14ac:dyDescent="0.45">
      <c r="A65" s="31"/>
      <c r="B65" s="31"/>
      <c r="C65" s="31"/>
      <c r="D65" s="31"/>
      <c r="E65" s="31"/>
      <c r="F65" s="31"/>
      <c r="G65" s="31"/>
      <c r="H65" s="31"/>
      <c r="I65" s="31"/>
      <c r="J65" s="31"/>
      <c r="K65" s="31"/>
      <c r="L65" s="31"/>
      <c r="M65" s="31"/>
      <c r="N65" s="31"/>
      <c r="O65" s="31"/>
      <c r="P65" s="31"/>
      <c r="Q65" s="31"/>
      <c r="R65" s="31"/>
      <c r="S65" s="31"/>
      <c r="T65" s="31"/>
      <c r="U65" s="31"/>
      <c r="V65" s="31"/>
      <c r="W65" s="31"/>
    </row>
    <row r="66" spans="1:23" x14ac:dyDescent="0.45">
      <c r="A66" s="31"/>
      <c r="B66" s="31"/>
      <c r="C66" s="31"/>
      <c r="D66" s="31"/>
      <c r="E66" s="31"/>
      <c r="F66" s="31"/>
      <c r="G66" s="31"/>
      <c r="H66" s="31"/>
      <c r="I66" s="31"/>
      <c r="J66" s="31"/>
      <c r="K66" s="31"/>
      <c r="L66" s="31"/>
      <c r="M66" s="31"/>
      <c r="N66" s="31"/>
      <c r="O66" s="31"/>
      <c r="P66" s="31"/>
      <c r="Q66" s="31"/>
      <c r="R66" s="31"/>
      <c r="S66" s="31"/>
      <c r="T66" s="31"/>
      <c r="U66" s="31"/>
      <c r="V66" s="31"/>
      <c r="W66" s="31"/>
    </row>
    <row r="67" spans="1:23" x14ac:dyDescent="0.45">
      <c r="A67" s="31"/>
      <c r="B67" s="31"/>
      <c r="C67" s="31"/>
      <c r="D67" s="31"/>
      <c r="E67" s="31"/>
      <c r="F67" s="31"/>
      <c r="G67" s="31"/>
      <c r="H67" s="31"/>
      <c r="I67" s="31"/>
      <c r="J67" s="31"/>
      <c r="K67" s="31"/>
      <c r="L67" s="31"/>
      <c r="M67" s="31"/>
      <c r="N67" s="31"/>
      <c r="O67" s="31"/>
      <c r="P67" s="31"/>
      <c r="Q67" s="31"/>
      <c r="R67" s="31"/>
      <c r="S67" s="31"/>
      <c r="T67" s="31"/>
      <c r="U67" s="31"/>
      <c r="V67" s="31"/>
      <c r="W67" s="31"/>
    </row>
    <row r="68" spans="1:23" x14ac:dyDescent="0.45">
      <c r="A68" s="31"/>
      <c r="B68" s="31"/>
      <c r="C68" s="31"/>
      <c r="D68" s="31"/>
      <c r="E68" s="31"/>
      <c r="F68" s="31"/>
      <c r="G68" s="31"/>
      <c r="H68" s="31"/>
      <c r="I68" s="31"/>
      <c r="J68" s="31"/>
      <c r="K68" s="31"/>
      <c r="L68" s="31"/>
      <c r="M68" s="31"/>
      <c r="N68" s="31"/>
      <c r="O68" s="31"/>
      <c r="P68" s="31"/>
      <c r="Q68" s="31"/>
      <c r="R68" s="31"/>
      <c r="S68" s="31"/>
      <c r="T68" s="31"/>
      <c r="U68" s="31"/>
      <c r="V68" s="31"/>
      <c r="W68" s="31"/>
    </row>
    <row r="69" spans="1:23" x14ac:dyDescent="0.45">
      <c r="A69" s="31"/>
      <c r="B69" s="31"/>
      <c r="C69" s="31"/>
      <c r="D69" s="31"/>
      <c r="E69" s="31"/>
      <c r="F69" s="31"/>
      <c r="G69" s="31"/>
      <c r="H69" s="31"/>
      <c r="I69" s="31"/>
      <c r="J69" s="31"/>
      <c r="K69" s="31"/>
      <c r="L69" s="31"/>
      <c r="M69" s="31"/>
      <c r="N69" s="31"/>
      <c r="O69" s="31"/>
      <c r="P69" s="31"/>
      <c r="Q69" s="31"/>
      <c r="R69" s="31"/>
      <c r="S69" s="31"/>
      <c r="T69" s="31"/>
      <c r="U69" s="31"/>
      <c r="V69" s="31"/>
      <c r="W69" s="31"/>
    </row>
    <row r="70" spans="1:23" x14ac:dyDescent="0.45">
      <c r="A70" s="31"/>
      <c r="B70" s="31"/>
      <c r="C70" s="31"/>
      <c r="D70" s="31"/>
      <c r="E70" s="31"/>
      <c r="F70" s="31"/>
      <c r="G70" s="31"/>
      <c r="H70" s="31"/>
      <c r="I70" s="31"/>
      <c r="J70" s="31"/>
      <c r="K70" s="31"/>
      <c r="L70" s="31"/>
      <c r="M70" s="31"/>
      <c r="N70" s="31"/>
      <c r="O70" s="31"/>
      <c r="P70" s="31"/>
      <c r="Q70" s="31"/>
      <c r="R70" s="31"/>
      <c r="S70" s="31"/>
      <c r="T70" s="31"/>
      <c r="U70" s="31"/>
      <c r="V70" s="31"/>
      <c r="W70" s="31"/>
    </row>
    <row r="71" spans="1:23" x14ac:dyDescent="0.45">
      <c r="A71" s="31"/>
      <c r="B71" s="31"/>
      <c r="C71" s="31"/>
      <c r="D71" s="31"/>
      <c r="E71" s="31"/>
      <c r="F71" s="31"/>
      <c r="G71" s="31"/>
      <c r="H71" s="31"/>
      <c r="I71" s="31"/>
      <c r="J71" s="31"/>
      <c r="K71" s="31"/>
      <c r="L71" s="31"/>
      <c r="M71" s="31"/>
      <c r="N71" s="31"/>
      <c r="O71" s="31"/>
      <c r="P71" s="31"/>
      <c r="Q71" s="31"/>
      <c r="R71" s="31"/>
      <c r="S71" s="31"/>
      <c r="T71" s="31"/>
      <c r="U71" s="31"/>
      <c r="V71" s="31"/>
      <c r="W71" s="31"/>
    </row>
    <row r="72" spans="1:23" x14ac:dyDescent="0.45">
      <c r="A72" s="31"/>
      <c r="B72" s="31"/>
      <c r="C72" s="31"/>
      <c r="D72" s="31"/>
      <c r="E72" s="31"/>
      <c r="F72" s="31"/>
      <c r="G72" s="31"/>
      <c r="H72" s="31"/>
      <c r="I72" s="31"/>
      <c r="J72" s="31"/>
      <c r="K72" s="31"/>
      <c r="L72" s="31"/>
      <c r="M72" s="31"/>
      <c r="N72" s="31"/>
      <c r="O72" s="31"/>
      <c r="P72" s="31"/>
      <c r="Q72" s="31"/>
      <c r="R72" s="31"/>
      <c r="S72" s="31"/>
      <c r="T72" s="31"/>
      <c r="U72" s="31"/>
      <c r="V72" s="31"/>
      <c r="W72" s="31"/>
    </row>
    <row r="73" spans="1:23" x14ac:dyDescent="0.45">
      <c r="A73" s="31"/>
      <c r="B73" s="31"/>
      <c r="C73" s="31"/>
      <c r="D73" s="31"/>
      <c r="E73" s="31"/>
      <c r="F73" s="31"/>
      <c r="G73" s="31"/>
      <c r="H73" s="31"/>
      <c r="I73" s="31"/>
      <c r="J73" s="31"/>
      <c r="K73" s="31"/>
      <c r="L73" s="31"/>
      <c r="M73" s="31"/>
      <c r="N73" s="31"/>
      <c r="O73" s="31"/>
      <c r="P73" s="31"/>
      <c r="Q73" s="31"/>
      <c r="R73" s="31"/>
      <c r="S73" s="31"/>
      <c r="T73" s="31"/>
      <c r="U73" s="31"/>
      <c r="V73" s="31"/>
      <c r="W73" s="31"/>
    </row>
    <row r="74" spans="1:23" x14ac:dyDescent="0.45">
      <c r="A74" s="31"/>
      <c r="B74" s="31"/>
      <c r="C74" s="31"/>
      <c r="D74" s="31"/>
      <c r="E74" s="31"/>
      <c r="F74" s="31"/>
      <c r="G74" s="31"/>
      <c r="H74" s="31"/>
      <c r="I74" s="31"/>
      <c r="J74" s="31"/>
      <c r="K74" s="31"/>
      <c r="L74" s="31"/>
      <c r="M74" s="31"/>
      <c r="N74" s="31"/>
      <c r="O74" s="31"/>
      <c r="P74" s="31"/>
      <c r="Q74" s="31"/>
      <c r="R74" s="31"/>
      <c r="S74" s="31"/>
      <c r="T74" s="31"/>
      <c r="U74" s="31"/>
      <c r="V74" s="31"/>
      <c r="W74" s="31"/>
    </row>
    <row r="75" spans="1:23" x14ac:dyDescent="0.45">
      <c r="A75" s="31"/>
      <c r="B75" s="31"/>
      <c r="C75" s="31"/>
      <c r="D75" s="31"/>
      <c r="E75" s="31"/>
      <c r="F75" s="31"/>
      <c r="G75" s="31"/>
      <c r="H75" s="31"/>
      <c r="I75" s="31"/>
      <c r="J75" s="31"/>
      <c r="K75" s="31"/>
      <c r="L75" s="31"/>
      <c r="M75" s="31"/>
      <c r="N75" s="31"/>
      <c r="O75" s="31"/>
      <c r="P75" s="31"/>
      <c r="Q75" s="31"/>
      <c r="R75" s="31"/>
      <c r="S75" s="31"/>
      <c r="T75" s="31"/>
      <c r="U75" s="31"/>
      <c r="V75" s="31"/>
      <c r="W75" s="31"/>
    </row>
    <row r="76" spans="1:23" x14ac:dyDescent="0.45">
      <c r="A76" s="31"/>
      <c r="B76" s="31"/>
      <c r="C76" s="31"/>
      <c r="D76" s="31"/>
      <c r="E76" s="31"/>
      <c r="F76" s="31"/>
      <c r="G76" s="31"/>
      <c r="H76" s="31"/>
      <c r="I76" s="31"/>
      <c r="J76" s="31"/>
      <c r="K76" s="31"/>
      <c r="L76" s="31"/>
      <c r="M76" s="31"/>
      <c r="N76" s="31"/>
      <c r="O76" s="31"/>
      <c r="P76" s="31"/>
      <c r="Q76" s="31"/>
      <c r="R76" s="31"/>
      <c r="S76" s="31"/>
      <c r="T76" s="31"/>
      <c r="U76" s="31"/>
      <c r="V76" s="31"/>
      <c r="W76" s="31"/>
    </row>
    <row r="77" spans="1:23" x14ac:dyDescent="0.45">
      <c r="A77" s="31"/>
      <c r="B77" s="31"/>
      <c r="C77" s="31"/>
      <c r="D77" s="31"/>
      <c r="E77" s="31"/>
      <c r="F77" s="31"/>
      <c r="G77" s="31"/>
      <c r="H77" s="31"/>
      <c r="I77" s="31"/>
      <c r="J77" s="31"/>
      <c r="K77" s="31"/>
      <c r="L77" s="31"/>
      <c r="M77" s="31"/>
      <c r="N77" s="31"/>
      <c r="O77" s="31"/>
      <c r="P77" s="31"/>
      <c r="Q77" s="31"/>
      <c r="R77" s="31"/>
      <c r="S77" s="31"/>
      <c r="T77" s="31"/>
      <c r="U77" s="31"/>
      <c r="V77" s="31"/>
      <c r="W77" s="31"/>
    </row>
    <row r="78" spans="1:23" x14ac:dyDescent="0.45">
      <c r="A78" s="31"/>
      <c r="B78" s="31"/>
      <c r="C78" s="31"/>
      <c r="D78" s="31"/>
      <c r="E78" s="31"/>
      <c r="F78" s="31"/>
      <c r="G78" s="31"/>
      <c r="H78" s="31"/>
      <c r="I78" s="31"/>
      <c r="J78" s="31"/>
      <c r="K78" s="31"/>
      <c r="L78" s="31"/>
      <c r="M78" s="31"/>
      <c r="N78" s="31"/>
      <c r="O78" s="31"/>
      <c r="P78" s="31"/>
      <c r="Q78" s="31"/>
      <c r="R78" s="31"/>
      <c r="S78" s="31"/>
      <c r="T78" s="31"/>
      <c r="U78" s="31"/>
      <c r="V78" s="31"/>
      <c r="W78" s="31"/>
    </row>
    <row r="79" spans="1:23" x14ac:dyDescent="0.45">
      <c r="A79" s="31"/>
      <c r="B79" s="31"/>
      <c r="C79" s="31"/>
      <c r="D79" s="31"/>
      <c r="E79" s="31"/>
      <c r="F79" s="31"/>
      <c r="G79" s="31"/>
      <c r="H79" s="31"/>
      <c r="I79" s="31"/>
      <c r="J79" s="31"/>
      <c r="K79" s="31"/>
      <c r="L79" s="31"/>
      <c r="M79" s="31"/>
      <c r="N79" s="31"/>
      <c r="O79" s="31"/>
      <c r="P79" s="31"/>
      <c r="Q79" s="31"/>
      <c r="R79" s="31"/>
      <c r="S79" s="31"/>
      <c r="T79" s="31"/>
      <c r="U79" s="31"/>
      <c r="V79" s="31"/>
      <c r="W79" s="31"/>
    </row>
    <row r="80" spans="1:23" x14ac:dyDescent="0.45">
      <c r="A80" s="31"/>
      <c r="B80" s="31"/>
      <c r="C80" s="31"/>
      <c r="D80" s="31"/>
      <c r="E80" s="31"/>
      <c r="F80" s="31"/>
      <c r="G80" s="31"/>
      <c r="H80" s="31"/>
      <c r="I80" s="31"/>
      <c r="J80" s="31"/>
      <c r="K80" s="31"/>
      <c r="L80" s="31"/>
      <c r="M80" s="31"/>
      <c r="N80" s="31"/>
      <c r="O80" s="31"/>
      <c r="P80" s="31"/>
      <c r="Q80" s="31"/>
      <c r="R80" s="31"/>
      <c r="S80" s="31"/>
      <c r="T80" s="31"/>
      <c r="U80" s="31"/>
      <c r="V80" s="31"/>
      <c r="W80" s="31"/>
    </row>
    <row r="81" spans="1:23" x14ac:dyDescent="0.45">
      <c r="A81" s="31"/>
      <c r="B81" s="31"/>
      <c r="C81" s="31"/>
      <c r="D81" s="31"/>
      <c r="E81" s="31"/>
      <c r="F81" s="31"/>
      <c r="G81" s="31"/>
      <c r="H81" s="31"/>
      <c r="I81" s="31"/>
      <c r="J81" s="31"/>
      <c r="K81" s="31"/>
      <c r="L81" s="31"/>
      <c r="M81" s="31"/>
      <c r="N81" s="31"/>
      <c r="O81" s="31"/>
      <c r="P81" s="31"/>
      <c r="Q81" s="31"/>
      <c r="R81" s="31"/>
      <c r="S81" s="31"/>
      <c r="T81" s="31"/>
      <c r="U81" s="31"/>
      <c r="V81" s="31"/>
      <c r="W81" s="31"/>
    </row>
    <row r="82" spans="1:23" x14ac:dyDescent="0.45">
      <c r="A82" s="31"/>
      <c r="B82" s="31"/>
      <c r="C82" s="31"/>
      <c r="D82" s="31"/>
      <c r="E82" s="31"/>
      <c r="F82" s="31"/>
      <c r="G82" s="31"/>
      <c r="H82" s="31"/>
      <c r="I82" s="31"/>
      <c r="J82" s="31"/>
      <c r="K82" s="31"/>
      <c r="L82" s="31"/>
      <c r="M82" s="31"/>
      <c r="N82" s="31"/>
      <c r="O82" s="31"/>
      <c r="P82" s="31"/>
      <c r="Q82" s="31"/>
      <c r="R82" s="31"/>
      <c r="S82" s="31"/>
      <c r="T82" s="31"/>
      <c r="U82" s="31"/>
      <c r="V82" s="31"/>
      <c r="W82" s="31"/>
    </row>
    <row r="83" spans="1:23" x14ac:dyDescent="0.45">
      <c r="A83" s="31"/>
      <c r="B83" s="31"/>
      <c r="C83" s="31"/>
      <c r="D83" s="31"/>
      <c r="E83" s="31"/>
      <c r="F83" s="31"/>
      <c r="G83" s="31"/>
      <c r="H83" s="31"/>
      <c r="I83" s="31"/>
      <c r="J83" s="31"/>
      <c r="K83" s="31"/>
      <c r="L83" s="31"/>
      <c r="M83" s="31"/>
      <c r="N83" s="31"/>
      <c r="O83" s="31"/>
      <c r="P83" s="31"/>
      <c r="Q83" s="31"/>
      <c r="R83" s="31"/>
      <c r="S83" s="31"/>
      <c r="T83" s="31"/>
      <c r="U83" s="31"/>
      <c r="V83" s="31"/>
      <c r="W83" s="31"/>
    </row>
    <row r="84" spans="1:23" x14ac:dyDescent="0.45">
      <c r="A84" s="31"/>
      <c r="B84" s="31"/>
      <c r="C84" s="31"/>
      <c r="D84" s="31"/>
      <c r="E84" s="31"/>
      <c r="F84" s="31"/>
      <c r="G84" s="31"/>
      <c r="H84" s="31"/>
      <c r="I84" s="31"/>
      <c r="J84" s="31"/>
      <c r="K84" s="31"/>
      <c r="L84" s="31"/>
      <c r="M84" s="31"/>
      <c r="N84" s="31"/>
      <c r="O84" s="31"/>
      <c r="P84" s="31"/>
      <c r="Q84" s="31"/>
      <c r="R84" s="31"/>
      <c r="S84" s="31"/>
      <c r="T84" s="31"/>
      <c r="U84" s="31"/>
      <c r="V84" s="31"/>
      <c r="W84" s="31"/>
    </row>
    <row r="85" spans="1:23" x14ac:dyDescent="0.45">
      <c r="A85" s="31"/>
      <c r="B85" s="31"/>
      <c r="C85" s="31"/>
      <c r="D85" s="31"/>
      <c r="E85" s="31"/>
      <c r="F85" s="31"/>
      <c r="G85" s="31"/>
      <c r="H85" s="31"/>
      <c r="I85" s="31"/>
      <c r="J85" s="31"/>
      <c r="K85" s="31"/>
      <c r="L85" s="31"/>
      <c r="M85" s="31"/>
      <c r="N85" s="31"/>
      <c r="O85" s="31"/>
      <c r="P85" s="31"/>
      <c r="Q85" s="31"/>
      <c r="R85" s="31"/>
      <c r="S85" s="31"/>
      <c r="T85" s="31"/>
      <c r="U85" s="31"/>
      <c r="V85" s="31"/>
      <c r="W85" s="31"/>
    </row>
    <row r="86" spans="1:23" x14ac:dyDescent="0.45">
      <c r="A86" s="31"/>
      <c r="B86" s="31"/>
      <c r="C86" s="31"/>
      <c r="D86" s="31"/>
      <c r="E86" s="31"/>
      <c r="F86" s="31"/>
      <c r="G86" s="31"/>
      <c r="H86" s="31"/>
      <c r="I86" s="31"/>
      <c r="J86" s="31"/>
      <c r="K86" s="31"/>
      <c r="L86" s="31"/>
      <c r="M86" s="31"/>
      <c r="N86" s="31"/>
      <c r="O86" s="31"/>
      <c r="P86" s="31"/>
      <c r="Q86" s="31"/>
      <c r="R86" s="31"/>
      <c r="S86" s="31"/>
      <c r="T86" s="31"/>
      <c r="U86" s="31"/>
      <c r="V86" s="31"/>
      <c r="W86" s="31"/>
    </row>
    <row r="87" spans="1:23" x14ac:dyDescent="0.45">
      <c r="A87" s="31"/>
      <c r="B87" s="31"/>
      <c r="C87" s="31"/>
      <c r="D87" s="31"/>
      <c r="E87" s="31"/>
      <c r="F87" s="31"/>
      <c r="G87" s="31"/>
      <c r="H87" s="31"/>
      <c r="I87" s="31"/>
      <c r="J87" s="31"/>
      <c r="K87" s="31"/>
      <c r="L87" s="31"/>
      <c r="M87" s="31"/>
      <c r="N87" s="31"/>
      <c r="O87" s="31"/>
      <c r="P87" s="31"/>
      <c r="Q87" s="31"/>
      <c r="R87" s="31"/>
      <c r="S87" s="31"/>
      <c r="T87" s="31"/>
      <c r="U87" s="31"/>
      <c r="V87" s="31"/>
      <c r="W87" s="31"/>
    </row>
    <row r="88" spans="1:23" x14ac:dyDescent="0.45">
      <c r="A88" s="31"/>
      <c r="B88" s="31"/>
      <c r="C88" s="31"/>
      <c r="D88" s="31"/>
      <c r="E88" s="31"/>
      <c r="F88" s="31"/>
      <c r="G88" s="31"/>
      <c r="H88" s="31"/>
      <c r="I88" s="31"/>
      <c r="J88" s="31"/>
      <c r="K88" s="31"/>
      <c r="L88" s="31"/>
      <c r="M88" s="31"/>
      <c r="N88" s="31"/>
      <c r="O88" s="31"/>
      <c r="P88" s="31"/>
      <c r="Q88" s="31"/>
      <c r="R88" s="31"/>
      <c r="S88" s="31"/>
      <c r="T88" s="31"/>
      <c r="U88" s="31"/>
      <c r="V88" s="31"/>
      <c r="W88" s="31"/>
    </row>
    <row r="89" spans="1:23" x14ac:dyDescent="0.45">
      <c r="A89" s="31"/>
      <c r="B89" s="31"/>
      <c r="C89" s="31"/>
      <c r="D89" s="31"/>
      <c r="E89" s="31"/>
      <c r="F89" s="31"/>
      <c r="G89" s="31"/>
      <c r="H89" s="31"/>
      <c r="I89" s="31"/>
      <c r="J89" s="31"/>
      <c r="K89" s="31"/>
      <c r="L89" s="31"/>
      <c r="M89" s="31"/>
      <c r="N89" s="31"/>
      <c r="O89" s="31"/>
      <c r="P89" s="31"/>
      <c r="Q89" s="31"/>
      <c r="R89" s="31"/>
      <c r="S89" s="31"/>
      <c r="T89" s="31"/>
      <c r="U89" s="31"/>
      <c r="V89" s="31"/>
      <c r="W89" s="31"/>
    </row>
    <row r="90" spans="1:23" x14ac:dyDescent="0.45">
      <c r="A90" s="31"/>
      <c r="B90" s="31"/>
      <c r="C90" s="31"/>
      <c r="D90" s="31"/>
      <c r="E90" s="31"/>
      <c r="F90" s="31"/>
      <c r="G90" s="31"/>
      <c r="H90" s="31"/>
      <c r="I90" s="31"/>
      <c r="J90" s="31"/>
      <c r="K90" s="31"/>
      <c r="L90" s="31"/>
      <c r="M90" s="31"/>
      <c r="N90" s="31"/>
      <c r="O90" s="31"/>
      <c r="P90" s="31"/>
      <c r="Q90" s="31"/>
      <c r="R90" s="31"/>
      <c r="S90" s="31"/>
      <c r="T90" s="31"/>
      <c r="U90" s="31"/>
      <c r="V90" s="31"/>
      <c r="W90" s="31"/>
    </row>
    <row r="91" spans="1:23" x14ac:dyDescent="0.45">
      <c r="A91" s="31"/>
      <c r="B91" s="31"/>
      <c r="C91" s="31"/>
      <c r="D91" s="31"/>
      <c r="E91" s="31"/>
      <c r="F91" s="31"/>
      <c r="G91" s="31"/>
      <c r="H91" s="31"/>
      <c r="I91" s="31"/>
      <c r="J91" s="31"/>
      <c r="K91" s="31"/>
      <c r="L91" s="31"/>
      <c r="M91" s="31"/>
      <c r="N91" s="31"/>
      <c r="O91" s="31"/>
      <c r="P91" s="31"/>
      <c r="Q91" s="31"/>
      <c r="R91" s="31"/>
      <c r="S91" s="31"/>
      <c r="T91" s="31"/>
      <c r="U91" s="31"/>
      <c r="V91" s="31"/>
      <c r="W91" s="31"/>
    </row>
    <row r="92" spans="1:23" x14ac:dyDescent="0.45">
      <c r="A92" s="31"/>
      <c r="B92" s="31"/>
      <c r="C92" s="31"/>
      <c r="D92" s="31"/>
      <c r="E92" s="31"/>
      <c r="F92" s="31"/>
      <c r="G92" s="31"/>
      <c r="H92" s="31"/>
      <c r="I92" s="31"/>
      <c r="J92" s="31"/>
      <c r="K92" s="31"/>
      <c r="L92" s="31"/>
      <c r="M92" s="31"/>
      <c r="N92" s="31"/>
      <c r="O92" s="31"/>
      <c r="P92" s="31"/>
      <c r="Q92" s="31"/>
      <c r="R92" s="31"/>
      <c r="S92" s="31"/>
      <c r="T92" s="31"/>
      <c r="U92" s="31"/>
      <c r="V92" s="31"/>
      <c r="W92" s="31"/>
    </row>
    <row r="93" spans="1:23" x14ac:dyDescent="0.45">
      <c r="A93" s="31"/>
      <c r="B93" s="31"/>
      <c r="C93" s="31"/>
      <c r="D93" s="31"/>
      <c r="E93" s="31"/>
      <c r="F93" s="31"/>
      <c r="G93" s="31"/>
      <c r="H93" s="31"/>
      <c r="I93" s="31"/>
      <c r="J93" s="31"/>
      <c r="K93" s="31"/>
      <c r="L93" s="31"/>
      <c r="M93" s="31"/>
      <c r="N93" s="31"/>
      <c r="O93" s="31"/>
      <c r="P93" s="31"/>
      <c r="Q93" s="31"/>
      <c r="R93" s="31"/>
      <c r="S93" s="31"/>
      <c r="T93" s="31"/>
      <c r="U93" s="31"/>
      <c r="V93" s="31"/>
      <c r="W93" s="31"/>
    </row>
    <row r="94" spans="1:23" x14ac:dyDescent="0.45">
      <c r="A94" s="31"/>
      <c r="B94" s="31"/>
      <c r="C94" s="31"/>
      <c r="D94" s="31"/>
      <c r="E94" s="31"/>
      <c r="F94" s="31"/>
      <c r="G94" s="31"/>
      <c r="H94" s="31"/>
      <c r="I94" s="31"/>
      <c r="J94" s="31"/>
      <c r="K94" s="31"/>
      <c r="L94" s="31"/>
      <c r="M94" s="31"/>
      <c r="N94" s="31"/>
      <c r="O94" s="31"/>
      <c r="P94" s="31"/>
      <c r="Q94" s="31"/>
      <c r="R94" s="31"/>
      <c r="S94" s="31"/>
      <c r="T94" s="31"/>
      <c r="U94" s="31"/>
      <c r="V94" s="31"/>
      <c r="W94" s="31"/>
    </row>
    <row r="95" spans="1:23" x14ac:dyDescent="0.45">
      <c r="A95" s="31"/>
      <c r="B95" s="31"/>
      <c r="C95" s="31"/>
      <c r="D95" s="31"/>
      <c r="E95" s="31"/>
      <c r="F95" s="31"/>
      <c r="G95" s="31"/>
      <c r="H95" s="31"/>
      <c r="I95" s="31"/>
      <c r="J95" s="31"/>
      <c r="K95" s="31"/>
      <c r="L95" s="31"/>
      <c r="M95" s="31"/>
      <c r="N95" s="31"/>
      <c r="O95" s="31"/>
      <c r="P95" s="31"/>
      <c r="Q95" s="31"/>
      <c r="R95" s="31"/>
      <c r="S95" s="31"/>
      <c r="T95" s="31"/>
      <c r="U95" s="31"/>
      <c r="V95" s="31"/>
      <c r="W95" s="31"/>
    </row>
    <row r="96" spans="1:23" x14ac:dyDescent="0.45">
      <c r="A96" s="31"/>
      <c r="B96" s="31"/>
      <c r="C96" s="31"/>
      <c r="D96" s="31"/>
      <c r="E96" s="31"/>
      <c r="F96" s="31"/>
      <c r="G96" s="31"/>
      <c r="H96" s="31"/>
      <c r="I96" s="31"/>
      <c r="J96" s="31"/>
      <c r="K96" s="31"/>
      <c r="L96" s="31"/>
      <c r="M96" s="31"/>
      <c r="N96" s="31"/>
      <c r="O96" s="31"/>
      <c r="P96" s="31"/>
      <c r="Q96" s="31"/>
      <c r="R96" s="31"/>
      <c r="S96" s="31"/>
      <c r="T96" s="31"/>
      <c r="U96" s="31"/>
      <c r="V96" s="31"/>
      <c r="W96" s="31"/>
    </row>
    <row r="97" spans="1:23" x14ac:dyDescent="0.45">
      <c r="A97" s="31"/>
      <c r="B97" s="31"/>
      <c r="C97" s="31"/>
      <c r="D97" s="31"/>
      <c r="E97" s="31"/>
      <c r="F97" s="31"/>
      <c r="G97" s="31"/>
      <c r="H97" s="31"/>
      <c r="I97" s="31"/>
      <c r="J97" s="31"/>
      <c r="K97" s="31"/>
      <c r="L97" s="31"/>
      <c r="M97" s="31"/>
      <c r="N97" s="31"/>
      <c r="O97" s="31"/>
      <c r="P97" s="31"/>
      <c r="Q97" s="31"/>
      <c r="R97" s="31"/>
      <c r="S97" s="31"/>
      <c r="T97" s="31"/>
      <c r="U97" s="31"/>
      <c r="V97" s="31"/>
      <c r="W97" s="31"/>
    </row>
    <row r="98" spans="1:23" x14ac:dyDescent="0.45">
      <c r="A98" s="31"/>
      <c r="B98" s="31"/>
      <c r="C98" s="31"/>
      <c r="D98" s="31"/>
      <c r="E98" s="31"/>
      <c r="F98" s="31"/>
      <c r="G98" s="31"/>
      <c r="H98" s="31"/>
      <c r="I98" s="31"/>
      <c r="J98" s="31"/>
      <c r="K98" s="31"/>
      <c r="L98" s="31"/>
      <c r="M98" s="31"/>
      <c r="N98" s="31"/>
      <c r="O98" s="31"/>
      <c r="P98" s="31"/>
      <c r="Q98" s="31"/>
      <c r="R98" s="31"/>
      <c r="S98" s="31"/>
      <c r="T98" s="31"/>
      <c r="U98" s="31"/>
      <c r="V98" s="31"/>
      <c r="W98" s="31"/>
    </row>
    <row r="99" spans="1:23" x14ac:dyDescent="0.45">
      <c r="A99" s="31"/>
      <c r="B99" s="31"/>
      <c r="C99" s="31"/>
      <c r="D99" s="31"/>
      <c r="E99" s="31"/>
      <c r="F99" s="31"/>
      <c r="G99" s="31"/>
      <c r="H99" s="31"/>
      <c r="I99" s="31"/>
      <c r="J99" s="31"/>
      <c r="K99" s="31"/>
      <c r="L99" s="31"/>
      <c r="M99" s="31"/>
      <c r="N99" s="31"/>
      <c r="O99" s="31"/>
      <c r="P99" s="31"/>
      <c r="Q99" s="31"/>
      <c r="R99" s="31"/>
      <c r="S99" s="31"/>
      <c r="T99" s="31"/>
      <c r="U99" s="31"/>
      <c r="V99" s="31"/>
      <c r="W99" s="31"/>
    </row>
    <row r="100" spans="1:23"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row>
    <row r="101" spans="1:23"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row>
    <row r="102" spans="1:23"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row>
    <row r="103" spans="1:23"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row>
    <row r="104" spans="1:23"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row>
    <row r="105" spans="1:23"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row>
    <row r="106" spans="1:23"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row>
    <row r="107" spans="1:23"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row>
    <row r="108" spans="1:23"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row>
    <row r="109" spans="1:23"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row>
    <row r="110" spans="1:23"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row>
    <row r="111" spans="1:23"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row>
    <row r="112" spans="1:23"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row>
    <row r="113" spans="1:23"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row>
    <row r="114" spans="1:23"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row>
    <row r="115" spans="1:23"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row>
    <row r="116" spans="1:23"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row>
    <row r="117" spans="1:23"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row>
    <row r="118" spans="1:23"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row>
    <row r="119" spans="1:23"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row>
    <row r="120" spans="1:23"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row>
    <row r="121" spans="1:23"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row>
    <row r="122" spans="1:23"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row>
    <row r="123" spans="1:23"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row>
    <row r="124" spans="1:23"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row>
    <row r="125" spans="1:23"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row>
    <row r="126" spans="1:23"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row>
    <row r="127" spans="1:23"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row>
    <row r="128" spans="1:23"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row>
    <row r="129" spans="1:23"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row>
    <row r="130" spans="1:23"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row>
    <row r="131" spans="1:23"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row>
    <row r="132" spans="1:23"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row>
    <row r="133" spans="1:23"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row>
    <row r="134" spans="1:23"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row>
    <row r="135" spans="1:23"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row>
    <row r="136" spans="1:23"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row>
    <row r="137" spans="1:23"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row>
    <row r="138" spans="1:23"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row>
    <row r="139" spans="1:23"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row>
    <row r="140" spans="1:23"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row>
    <row r="141" spans="1:23"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row>
    <row r="142" spans="1:23"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row>
    <row r="143" spans="1:23"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row>
    <row r="144" spans="1:23"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row>
    <row r="145" spans="1:23"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row>
    <row r="146" spans="1:23"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row>
    <row r="147" spans="1:23"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row>
    <row r="148" spans="1:23"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row>
    <row r="149" spans="1:23"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row>
    <row r="150" spans="1:23"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row>
    <row r="151" spans="1:23"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row>
    <row r="152" spans="1:23"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row>
    <row r="153" spans="1:23"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row>
    <row r="154" spans="1:23"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row>
    <row r="155" spans="1:23"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row>
    <row r="156" spans="1:23"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row>
    <row r="157" spans="1:23"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row>
    <row r="158" spans="1:23"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row>
    <row r="159" spans="1:23"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row>
    <row r="160" spans="1:23"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row>
    <row r="161" spans="1:23"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row>
    <row r="162" spans="1:23"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row>
    <row r="163" spans="1:23"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row>
    <row r="164" spans="1:23"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row>
    <row r="165" spans="1:23"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row>
    <row r="166" spans="1:23"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row>
    <row r="167" spans="1:23"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row>
    <row r="168" spans="1:23"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row>
    <row r="169" spans="1:23"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row>
    <row r="170" spans="1:23"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row>
    <row r="171" spans="1:23"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row>
    <row r="172" spans="1:23"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row>
    <row r="173" spans="1:23"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row>
    <row r="174" spans="1:23"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row>
    <row r="175" spans="1:23"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row>
    <row r="176" spans="1:23"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row>
    <row r="177" spans="1:23"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row>
    <row r="178" spans="1:23"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row>
    <row r="179" spans="1:23"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row>
    <row r="180" spans="1:23"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row>
    <row r="181" spans="1:23"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row>
    <row r="182" spans="1:23"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row>
    <row r="183" spans="1:23"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row>
    <row r="184" spans="1:23"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row>
    <row r="185" spans="1:23"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row>
    <row r="186" spans="1:23"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row>
    <row r="187" spans="1:23"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row>
    <row r="188" spans="1:23"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row>
    <row r="189" spans="1:23"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row>
    <row r="190" spans="1:23"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row>
    <row r="191" spans="1:23"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row>
    <row r="192" spans="1:23"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row>
    <row r="193" spans="1:23"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row>
    <row r="194" spans="1:23"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row>
    <row r="195" spans="1:23"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row>
    <row r="196" spans="1:23"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row>
    <row r="197" spans="1:23"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row>
    <row r="198" spans="1:23"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row>
    <row r="199" spans="1:23"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row>
    <row r="200" spans="1:23"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row>
    <row r="201" spans="1:23"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row>
    <row r="202" spans="1:23"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row>
    <row r="203" spans="1:23"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row>
    <row r="204" spans="1:23"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row>
    <row r="205" spans="1:23"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row>
    <row r="206" spans="1:23"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row>
    <row r="207" spans="1:23"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row>
    <row r="208" spans="1:23"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row>
    <row r="209" spans="1:23"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row>
    <row r="210" spans="1:23"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row>
    <row r="211" spans="1:23"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row>
    <row r="212" spans="1:23"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row>
    <row r="213" spans="1:23"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row>
    <row r="214" spans="1:23"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row>
    <row r="215" spans="1:23"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row>
    <row r="216" spans="1:23"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row>
    <row r="217" spans="1:23"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row>
    <row r="218" spans="1:23"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row>
    <row r="219" spans="1:23"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row>
    <row r="220" spans="1:23"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row>
    <row r="221" spans="1:23"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row>
    <row r="222" spans="1:23"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row>
    <row r="223" spans="1:23"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row>
    <row r="224" spans="1:23"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row>
    <row r="225" spans="1:23"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row>
    <row r="226" spans="1:23"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row>
    <row r="227" spans="1:23"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row>
    <row r="228" spans="1:23"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row>
    <row r="229" spans="1:23"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row>
    <row r="230" spans="1:23"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row>
    <row r="231" spans="1:23"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row>
    <row r="232" spans="1:23" x14ac:dyDescent="0.45">
      <c r="A232" s="31"/>
      <c r="B232" s="31"/>
      <c r="C232" s="31"/>
      <c r="D232" s="31"/>
      <c r="E232" s="31"/>
      <c r="F232" s="31"/>
      <c r="G232" s="31"/>
      <c r="H232" s="31"/>
      <c r="I232" s="31"/>
      <c r="J232" s="31"/>
      <c r="K232" s="31"/>
      <c r="L232" s="31"/>
      <c r="M232" s="31"/>
      <c r="N232" s="31"/>
      <c r="O232" s="31"/>
      <c r="P232" s="31"/>
      <c r="Q232" s="31"/>
      <c r="R232" s="31"/>
      <c r="S232" s="31"/>
      <c r="T232" s="31"/>
      <c r="U232" s="31"/>
      <c r="V232" s="31"/>
      <c r="W232" s="31"/>
    </row>
    <row r="233" spans="1:23" x14ac:dyDescent="0.45">
      <c r="A233" s="31"/>
      <c r="B233" s="31"/>
      <c r="C233" s="31"/>
      <c r="D233" s="31"/>
      <c r="E233" s="31"/>
      <c r="F233" s="31"/>
      <c r="G233" s="31"/>
      <c r="H233" s="31"/>
      <c r="I233" s="31"/>
      <c r="J233" s="31"/>
      <c r="K233" s="31"/>
      <c r="L233" s="31"/>
      <c r="M233" s="31"/>
      <c r="N233" s="31"/>
      <c r="O233" s="31"/>
      <c r="P233" s="31"/>
      <c r="Q233" s="31"/>
      <c r="R233" s="31"/>
      <c r="S233" s="31"/>
      <c r="T233" s="31"/>
      <c r="U233" s="31"/>
      <c r="V233" s="31"/>
      <c r="W233" s="31"/>
    </row>
    <row r="234" spans="1:23" x14ac:dyDescent="0.45">
      <c r="A234" s="31"/>
      <c r="B234" s="31"/>
      <c r="C234" s="31"/>
      <c r="D234" s="31"/>
      <c r="E234" s="31"/>
      <c r="F234" s="31"/>
      <c r="G234" s="31"/>
      <c r="H234" s="31"/>
      <c r="I234" s="31"/>
      <c r="J234" s="31"/>
      <c r="K234" s="31"/>
      <c r="L234" s="31"/>
      <c r="M234" s="31"/>
      <c r="N234" s="31"/>
      <c r="O234" s="31"/>
      <c r="P234" s="31"/>
      <c r="Q234" s="31"/>
      <c r="R234" s="31"/>
      <c r="S234" s="31"/>
      <c r="T234" s="31"/>
      <c r="U234" s="31"/>
      <c r="V234" s="31"/>
      <c r="W234" s="31"/>
    </row>
    <row r="235" spans="1:23" x14ac:dyDescent="0.45">
      <c r="A235" s="31"/>
      <c r="B235" s="31"/>
      <c r="C235" s="31"/>
      <c r="D235" s="31"/>
      <c r="E235" s="31"/>
      <c r="F235" s="31"/>
      <c r="G235" s="31"/>
      <c r="H235" s="31"/>
      <c r="I235" s="31"/>
      <c r="J235" s="31"/>
      <c r="K235" s="31"/>
      <c r="L235" s="31"/>
      <c r="M235" s="31"/>
      <c r="N235" s="31"/>
      <c r="O235" s="31"/>
      <c r="P235" s="31"/>
      <c r="Q235" s="31"/>
      <c r="R235" s="31"/>
      <c r="S235" s="31"/>
      <c r="T235" s="31"/>
      <c r="U235" s="31"/>
      <c r="V235" s="31"/>
      <c r="W235" s="31"/>
    </row>
    <row r="236" spans="1:23" x14ac:dyDescent="0.45">
      <c r="A236" s="31"/>
      <c r="B236" s="31"/>
      <c r="C236" s="31"/>
      <c r="D236" s="31"/>
      <c r="E236" s="31"/>
      <c r="F236" s="31"/>
      <c r="G236" s="31"/>
      <c r="H236" s="31"/>
      <c r="I236" s="31"/>
      <c r="J236" s="31"/>
      <c r="K236" s="31"/>
      <c r="L236" s="31"/>
      <c r="M236" s="31"/>
      <c r="N236" s="31"/>
      <c r="O236" s="31"/>
      <c r="P236" s="31"/>
      <c r="Q236" s="31"/>
      <c r="R236" s="31"/>
      <c r="S236" s="31"/>
      <c r="T236" s="31"/>
      <c r="U236" s="31"/>
      <c r="V236" s="31"/>
      <c r="W236" s="31"/>
    </row>
    <row r="237" spans="1:23" x14ac:dyDescent="0.45">
      <c r="A237" s="31"/>
      <c r="B237" s="31"/>
      <c r="C237" s="31"/>
      <c r="D237" s="31"/>
      <c r="E237" s="31"/>
      <c r="F237" s="31"/>
      <c r="G237" s="31"/>
      <c r="H237" s="31"/>
      <c r="I237" s="31"/>
      <c r="J237" s="31"/>
      <c r="K237" s="31"/>
      <c r="L237" s="31"/>
      <c r="M237" s="31"/>
      <c r="N237" s="31"/>
      <c r="O237" s="31"/>
      <c r="P237" s="31"/>
      <c r="Q237" s="31"/>
      <c r="R237" s="31"/>
      <c r="S237" s="31"/>
      <c r="T237" s="31"/>
      <c r="U237" s="31"/>
      <c r="V237" s="31"/>
      <c r="W237" s="31"/>
    </row>
    <row r="238" spans="1:23" x14ac:dyDescent="0.45">
      <c r="A238" s="31"/>
      <c r="B238" s="31"/>
      <c r="C238" s="31"/>
      <c r="D238" s="31"/>
      <c r="E238" s="31"/>
      <c r="F238" s="31"/>
      <c r="G238" s="31"/>
      <c r="H238" s="31"/>
      <c r="I238" s="31"/>
      <c r="J238" s="31"/>
      <c r="K238" s="31"/>
      <c r="L238" s="31"/>
      <c r="M238" s="31"/>
      <c r="N238" s="31"/>
      <c r="O238" s="31"/>
      <c r="P238" s="31"/>
      <c r="Q238" s="31"/>
      <c r="R238" s="31"/>
      <c r="S238" s="31"/>
      <c r="T238" s="31"/>
      <c r="U238" s="31"/>
      <c r="V238" s="31"/>
      <c r="W238" s="31"/>
    </row>
    <row r="239" spans="1:23" x14ac:dyDescent="0.45">
      <c r="A239" s="31"/>
      <c r="B239" s="31"/>
      <c r="C239" s="31"/>
      <c r="D239" s="31"/>
      <c r="E239" s="31"/>
      <c r="F239" s="31"/>
      <c r="G239" s="31"/>
      <c r="H239" s="31"/>
      <c r="I239" s="31"/>
      <c r="J239" s="31"/>
      <c r="K239" s="31"/>
      <c r="L239" s="31"/>
      <c r="M239" s="31"/>
      <c r="N239" s="31"/>
      <c r="O239" s="31"/>
      <c r="P239" s="31"/>
      <c r="Q239" s="31"/>
      <c r="R239" s="31"/>
      <c r="S239" s="31"/>
      <c r="T239" s="31"/>
      <c r="U239" s="31"/>
      <c r="V239" s="31"/>
      <c r="W239" s="31"/>
    </row>
    <row r="240" spans="1:23" x14ac:dyDescent="0.45">
      <c r="A240" s="31"/>
      <c r="B240" s="31"/>
      <c r="C240" s="31"/>
      <c r="D240" s="31"/>
      <c r="E240" s="31"/>
      <c r="F240" s="31"/>
      <c r="G240" s="31"/>
      <c r="H240" s="31"/>
      <c r="I240" s="31"/>
      <c r="J240" s="31"/>
      <c r="K240" s="31"/>
      <c r="L240" s="31"/>
      <c r="M240" s="31"/>
      <c r="N240" s="31"/>
      <c r="O240" s="31"/>
      <c r="P240" s="31"/>
      <c r="Q240" s="31"/>
      <c r="R240" s="31"/>
      <c r="S240" s="31"/>
      <c r="T240" s="31"/>
      <c r="U240" s="31"/>
      <c r="V240" s="31"/>
      <c r="W240" s="31"/>
    </row>
    <row r="241" spans="1:23" x14ac:dyDescent="0.45">
      <c r="A241" s="31"/>
      <c r="B241" s="31"/>
      <c r="C241" s="31"/>
      <c r="D241" s="31"/>
      <c r="E241" s="31"/>
      <c r="F241" s="31"/>
      <c r="G241" s="31"/>
      <c r="H241" s="31"/>
      <c r="I241" s="31"/>
      <c r="J241" s="31"/>
      <c r="K241" s="31"/>
      <c r="L241" s="31"/>
      <c r="M241" s="31"/>
      <c r="N241" s="31"/>
      <c r="O241" s="31"/>
      <c r="P241" s="31"/>
      <c r="Q241" s="31"/>
      <c r="R241" s="31"/>
      <c r="S241" s="31"/>
      <c r="T241" s="31"/>
      <c r="U241" s="31"/>
      <c r="V241" s="31"/>
      <c r="W241" s="31"/>
    </row>
    <row r="242" spans="1:23" x14ac:dyDescent="0.45">
      <c r="A242" s="31"/>
      <c r="B242" s="31"/>
      <c r="C242" s="31"/>
      <c r="D242" s="31"/>
      <c r="E242" s="31"/>
      <c r="F242" s="31"/>
      <c r="G242" s="31"/>
      <c r="H242" s="31"/>
      <c r="I242" s="31"/>
      <c r="J242" s="31"/>
      <c r="K242" s="31"/>
      <c r="L242" s="31"/>
      <c r="M242" s="31"/>
      <c r="N242" s="31"/>
      <c r="O242" s="31"/>
      <c r="P242" s="31"/>
      <c r="Q242" s="31"/>
      <c r="R242" s="31"/>
      <c r="S242" s="31"/>
      <c r="T242" s="31"/>
      <c r="U242" s="31"/>
      <c r="V242" s="31"/>
      <c r="W242" s="31"/>
    </row>
    <row r="243" spans="1:23" x14ac:dyDescent="0.45">
      <c r="A243" s="31"/>
      <c r="B243" s="31"/>
      <c r="C243" s="31"/>
      <c r="D243" s="31"/>
      <c r="E243" s="31"/>
      <c r="F243" s="31"/>
      <c r="G243" s="31"/>
      <c r="H243" s="31"/>
      <c r="I243" s="31"/>
      <c r="J243" s="31"/>
      <c r="K243" s="31"/>
      <c r="L243" s="31"/>
      <c r="M243" s="31"/>
      <c r="N243" s="31"/>
      <c r="O243" s="31"/>
      <c r="P243" s="31"/>
      <c r="Q243" s="31"/>
      <c r="R243" s="31"/>
      <c r="S243" s="31"/>
      <c r="T243" s="31"/>
      <c r="U243" s="31"/>
      <c r="V243" s="31"/>
      <c r="W243" s="31"/>
    </row>
    <row r="244" spans="1:23" x14ac:dyDescent="0.45">
      <c r="A244" s="31"/>
      <c r="B244" s="31"/>
      <c r="C244" s="31"/>
      <c r="D244" s="31"/>
      <c r="E244" s="31"/>
      <c r="F244" s="31"/>
      <c r="G244" s="31"/>
      <c r="H244" s="31"/>
      <c r="I244" s="31"/>
      <c r="J244" s="31"/>
      <c r="K244" s="31"/>
      <c r="L244" s="31"/>
      <c r="M244" s="31"/>
      <c r="N244" s="31"/>
      <c r="O244" s="31"/>
      <c r="P244" s="31"/>
      <c r="Q244" s="31"/>
      <c r="R244" s="31"/>
      <c r="S244" s="31"/>
      <c r="T244" s="31"/>
      <c r="U244" s="31"/>
      <c r="V244" s="31"/>
      <c r="W244" s="31"/>
    </row>
    <row r="245" spans="1:23" x14ac:dyDescent="0.45">
      <c r="A245" s="31"/>
      <c r="B245" s="31"/>
      <c r="C245" s="31"/>
      <c r="D245" s="31"/>
      <c r="E245" s="31"/>
      <c r="F245" s="31"/>
      <c r="G245" s="31"/>
      <c r="H245" s="31"/>
      <c r="I245" s="31"/>
      <c r="J245" s="31"/>
      <c r="K245" s="31"/>
      <c r="L245" s="31"/>
      <c r="M245" s="31"/>
      <c r="N245" s="31"/>
      <c r="O245" s="31"/>
      <c r="P245" s="31"/>
      <c r="Q245" s="31"/>
      <c r="R245" s="31"/>
      <c r="S245" s="31"/>
      <c r="T245" s="31"/>
      <c r="U245" s="31"/>
      <c r="V245" s="31"/>
      <c r="W245" s="31"/>
    </row>
    <row r="246" spans="1:23" x14ac:dyDescent="0.45">
      <c r="A246" s="31"/>
      <c r="B246" s="31"/>
      <c r="C246" s="31"/>
      <c r="D246" s="31"/>
      <c r="E246" s="31"/>
      <c r="F246" s="31"/>
      <c r="G246" s="31"/>
      <c r="H246" s="31"/>
      <c r="I246" s="31"/>
      <c r="J246" s="31"/>
      <c r="K246" s="31"/>
      <c r="L246" s="31"/>
      <c r="M246" s="31"/>
      <c r="N246" s="31"/>
      <c r="O246" s="31"/>
      <c r="P246" s="31"/>
      <c r="Q246" s="31"/>
      <c r="R246" s="31"/>
      <c r="S246" s="31"/>
      <c r="T246" s="31"/>
      <c r="U246" s="31"/>
      <c r="V246" s="31"/>
      <c r="W246" s="31"/>
    </row>
    <row r="247" spans="1:23" x14ac:dyDescent="0.45">
      <c r="A247" s="31"/>
      <c r="B247" s="31"/>
      <c r="C247" s="31"/>
      <c r="D247" s="31"/>
      <c r="E247" s="31"/>
      <c r="F247" s="31"/>
      <c r="G247" s="31"/>
      <c r="H247" s="31"/>
      <c r="I247" s="31"/>
      <c r="J247" s="31"/>
      <c r="K247" s="31"/>
      <c r="L247" s="31"/>
      <c r="M247" s="31"/>
      <c r="N247" s="31"/>
      <c r="O247" s="31"/>
      <c r="P247" s="31"/>
      <c r="Q247" s="31"/>
      <c r="R247" s="31"/>
      <c r="S247" s="31"/>
      <c r="T247" s="31"/>
      <c r="U247" s="31"/>
      <c r="V247" s="31"/>
      <c r="W247" s="31"/>
    </row>
    <row r="248" spans="1:23" x14ac:dyDescent="0.45">
      <c r="A248" s="31"/>
      <c r="B248" s="31"/>
      <c r="C248" s="31"/>
      <c r="D248" s="31"/>
      <c r="E248" s="31"/>
      <c r="F248" s="31"/>
      <c r="G248" s="31"/>
      <c r="H248" s="31"/>
      <c r="I248" s="31"/>
      <c r="J248" s="31"/>
      <c r="K248" s="31"/>
      <c r="L248" s="31"/>
      <c r="M248" s="31"/>
      <c r="N248" s="31"/>
      <c r="O248" s="31"/>
      <c r="P248" s="31"/>
      <c r="Q248" s="31"/>
      <c r="R248" s="31"/>
      <c r="S248" s="31"/>
      <c r="T248" s="31"/>
      <c r="U248" s="31"/>
      <c r="V248" s="31"/>
      <c r="W248" s="31"/>
    </row>
    <row r="249" spans="1:23" x14ac:dyDescent="0.45">
      <c r="A249" s="31"/>
      <c r="B249" s="31"/>
      <c r="C249" s="31"/>
      <c r="D249" s="31"/>
      <c r="E249" s="31"/>
      <c r="F249" s="31"/>
      <c r="G249" s="31"/>
      <c r="H249" s="31"/>
      <c r="I249" s="31"/>
      <c r="J249" s="31"/>
      <c r="K249" s="31"/>
      <c r="L249" s="31"/>
      <c r="M249" s="31"/>
      <c r="N249" s="31"/>
      <c r="O249" s="31"/>
      <c r="P249" s="31"/>
      <c r="Q249" s="31"/>
      <c r="R249" s="31"/>
      <c r="S249" s="31"/>
      <c r="T249" s="31"/>
      <c r="U249" s="31"/>
      <c r="V249" s="31"/>
      <c r="W249" s="31"/>
    </row>
    <row r="250" spans="1:23" x14ac:dyDescent="0.45">
      <c r="A250" s="31"/>
      <c r="B250" s="31"/>
      <c r="C250" s="31"/>
      <c r="D250" s="31"/>
      <c r="E250" s="31"/>
      <c r="F250" s="31"/>
      <c r="G250" s="31"/>
      <c r="H250" s="31"/>
      <c r="I250" s="31"/>
      <c r="J250" s="31"/>
      <c r="K250" s="31"/>
      <c r="L250" s="31"/>
      <c r="M250" s="31"/>
      <c r="N250" s="31"/>
      <c r="O250" s="31"/>
      <c r="P250" s="31"/>
      <c r="Q250" s="31"/>
      <c r="R250" s="31"/>
      <c r="S250" s="31"/>
      <c r="T250" s="31"/>
      <c r="U250" s="31"/>
      <c r="V250" s="31"/>
      <c r="W250" s="31"/>
    </row>
    <row r="251" spans="1:23" x14ac:dyDescent="0.45">
      <c r="A251" s="31"/>
      <c r="B251" s="31"/>
      <c r="C251" s="31"/>
      <c r="D251" s="31"/>
      <c r="E251" s="31"/>
      <c r="F251" s="31"/>
      <c r="G251" s="31"/>
      <c r="H251" s="31"/>
      <c r="I251" s="31"/>
      <c r="J251" s="31"/>
      <c r="K251" s="31"/>
      <c r="L251" s="31"/>
      <c r="M251" s="31"/>
      <c r="N251" s="31"/>
      <c r="O251" s="31"/>
      <c r="P251" s="31"/>
      <c r="Q251" s="31"/>
      <c r="R251" s="31"/>
      <c r="S251" s="31"/>
      <c r="T251" s="31"/>
      <c r="U251" s="31"/>
      <c r="V251" s="31"/>
      <c r="W251" s="31"/>
    </row>
    <row r="252" spans="1:23" x14ac:dyDescent="0.45">
      <c r="A252" s="31"/>
      <c r="B252" s="31"/>
      <c r="C252" s="31"/>
      <c r="D252" s="31"/>
      <c r="E252" s="31"/>
      <c r="F252" s="31"/>
      <c r="G252" s="31"/>
      <c r="H252" s="31"/>
      <c r="I252" s="31"/>
      <c r="J252" s="31"/>
      <c r="K252" s="31"/>
      <c r="L252" s="31"/>
      <c r="M252" s="31"/>
      <c r="N252" s="31"/>
      <c r="O252" s="31"/>
      <c r="P252" s="31"/>
      <c r="Q252" s="31"/>
      <c r="R252" s="31"/>
      <c r="S252" s="31"/>
      <c r="T252" s="31"/>
      <c r="U252" s="31"/>
      <c r="V252" s="31"/>
      <c r="W252" s="31"/>
    </row>
    <row r="253" spans="1:23" x14ac:dyDescent="0.45">
      <c r="A253" s="31"/>
      <c r="B253" s="31"/>
      <c r="C253" s="31"/>
      <c r="D253" s="31"/>
      <c r="E253" s="31"/>
      <c r="F253" s="31"/>
      <c r="G253" s="31"/>
      <c r="H253" s="31"/>
      <c r="I253" s="31"/>
      <c r="J253" s="31"/>
      <c r="K253" s="31"/>
      <c r="L253" s="31"/>
      <c r="M253" s="31"/>
      <c r="N253" s="31"/>
      <c r="O253" s="31"/>
      <c r="P253" s="31"/>
      <c r="Q253" s="31"/>
      <c r="R253" s="31"/>
      <c r="S253" s="31"/>
      <c r="T253" s="31"/>
      <c r="U253" s="31"/>
      <c r="V253" s="31"/>
      <c r="W253" s="31"/>
    </row>
    <row r="254" spans="1:23" x14ac:dyDescent="0.45">
      <c r="A254" s="31"/>
      <c r="B254" s="31"/>
      <c r="C254" s="31"/>
      <c r="D254" s="31"/>
      <c r="E254" s="31"/>
      <c r="F254" s="31"/>
      <c r="G254" s="31"/>
      <c r="H254" s="31"/>
      <c r="I254" s="31"/>
      <c r="J254" s="31"/>
      <c r="K254" s="31"/>
      <c r="L254" s="31"/>
      <c r="M254" s="31"/>
      <c r="N254" s="31"/>
      <c r="O254" s="31"/>
      <c r="P254" s="31"/>
      <c r="Q254" s="31"/>
      <c r="R254" s="31"/>
      <c r="S254" s="31"/>
      <c r="T254" s="31"/>
      <c r="U254" s="31"/>
      <c r="V254" s="31"/>
      <c r="W254" s="31"/>
    </row>
    <row r="255" spans="1:23" x14ac:dyDescent="0.45">
      <c r="A255" s="31"/>
      <c r="B255" s="31"/>
      <c r="C255" s="31"/>
      <c r="D255" s="31"/>
      <c r="E255" s="31"/>
      <c r="F255" s="31"/>
      <c r="G255" s="31"/>
      <c r="H255" s="31"/>
      <c r="I255" s="31"/>
      <c r="J255" s="31"/>
      <c r="K255" s="31"/>
      <c r="L255" s="31"/>
      <c r="M255" s="31"/>
      <c r="N255" s="31"/>
      <c r="O255" s="31"/>
      <c r="P255" s="31"/>
      <c r="Q255" s="31"/>
      <c r="R255" s="31"/>
      <c r="S255" s="31"/>
      <c r="T255" s="31"/>
      <c r="U255" s="31"/>
      <c r="V255" s="31"/>
      <c r="W255" s="31"/>
    </row>
    <row r="256" spans="1:23" x14ac:dyDescent="0.45">
      <c r="A256" s="31"/>
      <c r="B256" s="31"/>
      <c r="C256" s="31"/>
      <c r="D256" s="31"/>
      <c r="E256" s="31"/>
      <c r="F256" s="31"/>
      <c r="G256" s="31"/>
      <c r="H256" s="31"/>
      <c r="I256" s="31"/>
      <c r="J256" s="31"/>
      <c r="K256" s="31"/>
      <c r="L256" s="31"/>
      <c r="M256" s="31"/>
      <c r="N256" s="31"/>
      <c r="O256" s="31"/>
      <c r="P256" s="31"/>
      <c r="Q256" s="31"/>
      <c r="R256" s="31"/>
      <c r="S256" s="31"/>
      <c r="T256" s="31"/>
      <c r="U256" s="31"/>
      <c r="V256" s="31"/>
      <c r="W256" s="31"/>
    </row>
    <row r="257" spans="1:23" x14ac:dyDescent="0.45">
      <c r="A257" s="31"/>
      <c r="B257" s="31"/>
      <c r="C257" s="31"/>
      <c r="D257" s="31"/>
      <c r="E257" s="31"/>
      <c r="F257" s="31"/>
      <c r="G257" s="31"/>
      <c r="H257" s="31"/>
      <c r="I257" s="31"/>
      <c r="J257" s="31"/>
      <c r="K257" s="31"/>
      <c r="L257" s="31"/>
      <c r="M257" s="31"/>
      <c r="N257" s="31"/>
      <c r="O257" s="31"/>
      <c r="P257" s="31"/>
      <c r="Q257" s="31"/>
      <c r="R257" s="31"/>
      <c r="S257" s="31"/>
      <c r="T257" s="31"/>
      <c r="U257" s="31"/>
      <c r="V257" s="31"/>
      <c r="W257" s="31"/>
    </row>
    <row r="258" spans="1:23" x14ac:dyDescent="0.45">
      <c r="A258" s="31"/>
      <c r="B258" s="31"/>
      <c r="C258" s="31"/>
      <c r="D258" s="31"/>
      <c r="E258" s="31"/>
      <c r="F258" s="31"/>
      <c r="G258" s="31"/>
      <c r="H258" s="31"/>
      <c r="I258" s="31"/>
      <c r="J258" s="31"/>
      <c r="K258" s="31"/>
      <c r="L258" s="31"/>
      <c r="M258" s="31"/>
      <c r="N258" s="31"/>
      <c r="O258" s="31"/>
      <c r="P258" s="31"/>
      <c r="Q258" s="31"/>
      <c r="R258" s="31"/>
      <c r="S258" s="31"/>
      <c r="T258" s="31"/>
      <c r="U258" s="31"/>
      <c r="V258" s="31"/>
      <c r="W258" s="31"/>
    </row>
    <row r="259" spans="1:23" x14ac:dyDescent="0.45">
      <c r="A259" s="31"/>
      <c r="B259" s="31"/>
      <c r="C259" s="31"/>
      <c r="D259" s="31"/>
      <c r="E259" s="31"/>
      <c r="F259" s="31"/>
      <c r="G259" s="31"/>
      <c r="H259" s="31"/>
      <c r="I259" s="31"/>
      <c r="J259" s="31"/>
      <c r="K259" s="31"/>
      <c r="L259" s="31"/>
      <c r="M259" s="31"/>
      <c r="N259" s="31"/>
      <c r="O259" s="31"/>
      <c r="P259" s="31"/>
      <c r="Q259" s="31"/>
      <c r="R259" s="31"/>
      <c r="S259" s="31"/>
      <c r="T259" s="31"/>
      <c r="U259" s="31"/>
      <c r="V259" s="31"/>
      <c r="W259" s="31"/>
    </row>
    <row r="260" spans="1:23" x14ac:dyDescent="0.45">
      <c r="A260" s="31"/>
      <c r="B260" s="31"/>
      <c r="C260" s="31"/>
      <c r="D260" s="31"/>
      <c r="E260" s="31"/>
      <c r="F260" s="31"/>
      <c r="G260" s="31"/>
      <c r="H260" s="31"/>
      <c r="I260" s="31"/>
      <c r="J260" s="31"/>
      <c r="K260" s="31"/>
      <c r="L260" s="31"/>
      <c r="M260" s="31"/>
      <c r="N260" s="31"/>
      <c r="O260" s="31"/>
      <c r="P260" s="31"/>
      <c r="Q260" s="31"/>
      <c r="R260" s="31"/>
      <c r="S260" s="31"/>
      <c r="T260" s="31"/>
      <c r="U260" s="31"/>
      <c r="V260" s="31"/>
      <c r="W260" s="31"/>
    </row>
    <row r="261" spans="1:23" x14ac:dyDescent="0.45">
      <c r="A261" s="31"/>
      <c r="B261" s="31"/>
      <c r="C261" s="31"/>
      <c r="D261" s="31"/>
      <c r="E261" s="31"/>
      <c r="F261" s="31"/>
      <c r="G261" s="31"/>
      <c r="H261" s="31"/>
      <c r="I261" s="31"/>
      <c r="J261" s="31"/>
      <c r="K261" s="31"/>
      <c r="L261" s="31"/>
      <c r="M261" s="31"/>
      <c r="N261" s="31"/>
      <c r="O261" s="31"/>
      <c r="P261" s="31"/>
      <c r="Q261" s="31"/>
      <c r="R261" s="31"/>
      <c r="S261" s="31"/>
      <c r="T261" s="31"/>
      <c r="U261" s="31"/>
      <c r="V261" s="31"/>
      <c r="W261" s="31"/>
    </row>
    <row r="262" spans="1:23" x14ac:dyDescent="0.45">
      <c r="A262" s="31"/>
      <c r="B262" s="31"/>
      <c r="C262" s="31"/>
      <c r="D262" s="31"/>
      <c r="E262" s="31"/>
      <c r="F262" s="31"/>
      <c r="G262" s="31"/>
      <c r="H262" s="31"/>
      <c r="I262" s="31"/>
      <c r="J262" s="31"/>
      <c r="K262" s="31"/>
      <c r="L262" s="31"/>
      <c r="M262" s="31"/>
      <c r="N262" s="31"/>
      <c r="O262" s="31"/>
      <c r="P262" s="31"/>
      <c r="Q262" s="31"/>
      <c r="R262" s="31"/>
      <c r="S262" s="31"/>
      <c r="T262" s="31"/>
      <c r="U262" s="31"/>
      <c r="V262" s="31"/>
      <c r="W262" s="31"/>
    </row>
    <row r="263" spans="1:23" x14ac:dyDescent="0.45">
      <c r="A263" s="31"/>
      <c r="B263" s="31"/>
      <c r="C263" s="31"/>
      <c r="D263" s="31"/>
      <c r="E263" s="31"/>
      <c r="F263" s="31"/>
      <c r="G263" s="31"/>
      <c r="H263" s="31"/>
      <c r="I263" s="31"/>
      <c r="J263" s="31"/>
      <c r="K263" s="31"/>
      <c r="L263" s="31"/>
      <c r="M263" s="31"/>
      <c r="N263" s="31"/>
      <c r="O263" s="31"/>
      <c r="P263" s="31"/>
      <c r="Q263" s="31"/>
      <c r="R263" s="31"/>
      <c r="S263" s="31"/>
      <c r="T263" s="31"/>
      <c r="U263" s="31"/>
      <c r="V263" s="31"/>
      <c r="W263" s="31"/>
    </row>
    <row r="264" spans="1:23" x14ac:dyDescent="0.45">
      <c r="A264" s="31"/>
      <c r="B264" s="31"/>
      <c r="C264" s="31"/>
      <c r="D264" s="31"/>
      <c r="E264" s="31"/>
      <c r="F264" s="31"/>
      <c r="G264" s="31"/>
      <c r="H264" s="31"/>
      <c r="I264" s="31"/>
      <c r="J264" s="31"/>
      <c r="K264" s="31"/>
      <c r="L264" s="31"/>
      <c r="M264" s="31"/>
      <c r="N264" s="31"/>
      <c r="O264" s="31"/>
      <c r="P264" s="31"/>
      <c r="Q264" s="31"/>
      <c r="R264" s="31"/>
      <c r="S264" s="31"/>
      <c r="T264" s="31"/>
      <c r="U264" s="31"/>
      <c r="V264" s="31"/>
      <c r="W264" s="31"/>
    </row>
    <row r="265" spans="1:23" x14ac:dyDescent="0.45">
      <c r="A265" s="31"/>
      <c r="B265" s="31"/>
      <c r="C265" s="31"/>
      <c r="D265" s="31"/>
      <c r="E265" s="31"/>
      <c r="F265" s="31"/>
      <c r="G265" s="31"/>
      <c r="H265" s="31"/>
      <c r="I265" s="31"/>
      <c r="J265" s="31"/>
      <c r="K265" s="31"/>
      <c r="L265" s="31"/>
      <c r="M265" s="31"/>
      <c r="N265" s="31"/>
      <c r="O265" s="31"/>
      <c r="P265" s="31"/>
      <c r="Q265" s="31"/>
      <c r="R265" s="31"/>
      <c r="S265" s="31"/>
      <c r="T265" s="31"/>
      <c r="U265" s="31"/>
      <c r="V265" s="31"/>
      <c r="W265" s="31"/>
    </row>
    <row r="266" spans="1:23" x14ac:dyDescent="0.45">
      <c r="A266" s="31"/>
      <c r="B266" s="31"/>
      <c r="C266" s="31"/>
      <c r="D266" s="31"/>
      <c r="E266" s="31"/>
      <c r="F266" s="31"/>
      <c r="G266" s="31"/>
      <c r="H266" s="31"/>
      <c r="I266" s="31"/>
      <c r="J266" s="31"/>
      <c r="K266" s="31"/>
      <c r="L266" s="31"/>
      <c r="M266" s="31"/>
      <c r="N266" s="31"/>
      <c r="O266" s="31"/>
      <c r="P266" s="31"/>
      <c r="Q266" s="31"/>
      <c r="R266" s="31"/>
      <c r="S266" s="31"/>
      <c r="T266" s="31"/>
      <c r="U266" s="31"/>
      <c r="V266" s="31"/>
      <c r="W266" s="31"/>
    </row>
    <row r="267" spans="1:23" x14ac:dyDescent="0.45">
      <c r="A267" s="31"/>
      <c r="B267" s="31"/>
      <c r="C267" s="31"/>
      <c r="D267" s="31"/>
      <c r="E267" s="31"/>
      <c r="F267" s="31"/>
      <c r="G267" s="31"/>
      <c r="H267" s="31"/>
      <c r="I267" s="31"/>
      <c r="J267" s="31"/>
      <c r="K267" s="31"/>
      <c r="L267" s="31"/>
      <c r="M267" s="31"/>
      <c r="N267" s="31"/>
      <c r="O267" s="31"/>
      <c r="P267" s="31"/>
      <c r="Q267" s="31"/>
      <c r="R267" s="31"/>
      <c r="S267" s="31"/>
      <c r="T267" s="31"/>
      <c r="U267" s="31"/>
      <c r="V267" s="31"/>
      <c r="W267" s="31"/>
    </row>
    <row r="268" spans="1:23" x14ac:dyDescent="0.45">
      <c r="A268" s="31"/>
      <c r="B268" s="31"/>
      <c r="C268" s="31"/>
      <c r="D268" s="31"/>
      <c r="E268" s="31"/>
      <c r="F268" s="31"/>
      <c r="G268" s="31"/>
      <c r="H268" s="31"/>
      <c r="I268" s="31"/>
      <c r="J268" s="31"/>
      <c r="K268" s="31"/>
      <c r="L268" s="31"/>
      <c r="M268" s="31"/>
      <c r="N268" s="31"/>
      <c r="O268" s="31"/>
      <c r="P268" s="31"/>
      <c r="Q268" s="31"/>
      <c r="R268" s="31"/>
      <c r="S268" s="31"/>
      <c r="T268" s="31"/>
      <c r="U268" s="31"/>
      <c r="V268" s="31"/>
      <c r="W268" s="31"/>
    </row>
    <row r="269" spans="1:23" x14ac:dyDescent="0.45">
      <c r="A269" s="31"/>
      <c r="B269" s="31"/>
      <c r="C269" s="31"/>
      <c r="D269" s="31"/>
      <c r="E269" s="31"/>
      <c r="F269" s="31"/>
      <c r="G269" s="31"/>
      <c r="H269" s="31"/>
      <c r="I269" s="31"/>
      <c r="J269" s="31"/>
      <c r="K269" s="31"/>
      <c r="L269" s="31"/>
      <c r="M269" s="31"/>
      <c r="N269" s="31"/>
      <c r="O269" s="31"/>
      <c r="P269" s="31"/>
      <c r="Q269" s="31"/>
      <c r="R269" s="31"/>
      <c r="S269" s="31"/>
      <c r="T269" s="31"/>
      <c r="U269" s="31"/>
      <c r="V269" s="31"/>
      <c r="W269" s="31"/>
    </row>
    <row r="270" spans="1:23" x14ac:dyDescent="0.45">
      <c r="A270" s="31"/>
      <c r="B270" s="31"/>
      <c r="C270" s="31"/>
      <c r="D270" s="31"/>
      <c r="E270" s="31"/>
      <c r="F270" s="31"/>
      <c r="G270" s="31"/>
      <c r="H270" s="31"/>
      <c r="I270" s="31"/>
      <c r="J270" s="31"/>
      <c r="K270" s="31"/>
      <c r="L270" s="31"/>
      <c r="M270" s="31"/>
      <c r="N270" s="31"/>
      <c r="O270" s="31"/>
      <c r="P270" s="31"/>
      <c r="Q270" s="31"/>
      <c r="R270" s="31"/>
      <c r="S270" s="31"/>
      <c r="T270" s="31"/>
      <c r="U270" s="31"/>
      <c r="V270" s="31"/>
      <c r="W270" s="31"/>
    </row>
    <row r="271" spans="1:23" x14ac:dyDescent="0.45">
      <c r="A271" s="31"/>
      <c r="B271" s="31"/>
      <c r="C271" s="31"/>
      <c r="D271" s="31"/>
      <c r="E271" s="31"/>
      <c r="F271" s="31"/>
      <c r="G271" s="31"/>
      <c r="H271" s="31"/>
      <c r="I271" s="31"/>
      <c r="J271" s="31"/>
      <c r="K271" s="31"/>
      <c r="L271" s="31"/>
      <c r="M271" s="31"/>
      <c r="N271" s="31"/>
      <c r="O271" s="31"/>
      <c r="P271" s="31"/>
      <c r="Q271" s="31"/>
      <c r="R271" s="31"/>
      <c r="S271" s="31"/>
      <c r="T271" s="31"/>
      <c r="U271" s="31"/>
      <c r="V271" s="31"/>
      <c r="W271" s="31"/>
    </row>
    <row r="272" spans="1:23" x14ac:dyDescent="0.45">
      <c r="A272" s="31"/>
      <c r="B272" s="31"/>
      <c r="C272" s="31"/>
      <c r="D272" s="31"/>
      <c r="E272" s="31"/>
      <c r="F272" s="31"/>
      <c r="G272" s="31"/>
      <c r="H272" s="31"/>
      <c r="I272" s="31"/>
      <c r="J272" s="31"/>
      <c r="K272" s="31"/>
      <c r="L272" s="31"/>
      <c r="M272" s="31"/>
      <c r="N272" s="31"/>
      <c r="O272" s="31"/>
      <c r="P272" s="31"/>
      <c r="Q272" s="31"/>
      <c r="R272" s="31"/>
      <c r="S272" s="31"/>
      <c r="T272" s="31"/>
      <c r="U272" s="31"/>
      <c r="V272" s="31"/>
      <c r="W272" s="31"/>
    </row>
    <row r="273" spans="1:23" x14ac:dyDescent="0.45">
      <c r="A273" s="31"/>
      <c r="B273" s="31"/>
      <c r="C273" s="31"/>
      <c r="D273" s="31"/>
      <c r="E273" s="31"/>
      <c r="F273" s="31"/>
      <c r="G273" s="31"/>
      <c r="H273" s="31"/>
      <c r="I273" s="31"/>
      <c r="J273" s="31"/>
      <c r="K273" s="31"/>
      <c r="L273" s="31"/>
      <c r="M273" s="31"/>
      <c r="N273" s="31"/>
      <c r="O273" s="31"/>
      <c r="P273" s="31"/>
      <c r="Q273" s="31"/>
      <c r="R273" s="31"/>
      <c r="S273" s="31"/>
      <c r="T273" s="31"/>
      <c r="U273" s="31"/>
      <c r="V273" s="31"/>
      <c r="W273" s="31"/>
    </row>
    <row r="274" spans="1:23" x14ac:dyDescent="0.45">
      <c r="A274" s="31"/>
      <c r="B274" s="31"/>
      <c r="C274" s="31"/>
      <c r="D274" s="31"/>
      <c r="E274" s="31"/>
      <c r="F274" s="31"/>
      <c r="G274" s="31"/>
      <c r="H274" s="31"/>
      <c r="I274" s="31"/>
      <c r="J274" s="31"/>
      <c r="K274" s="31"/>
      <c r="L274" s="31"/>
      <c r="M274" s="31"/>
      <c r="N274" s="31"/>
      <c r="O274" s="31"/>
      <c r="P274" s="31"/>
      <c r="Q274" s="31"/>
      <c r="R274" s="31"/>
      <c r="S274" s="31"/>
      <c r="T274" s="31"/>
      <c r="U274" s="31"/>
      <c r="V274" s="31"/>
      <c r="W274" s="31"/>
    </row>
    <row r="275" spans="1:23" x14ac:dyDescent="0.45">
      <c r="A275" s="31"/>
      <c r="B275" s="31"/>
      <c r="C275" s="31"/>
      <c r="D275" s="31"/>
      <c r="E275" s="31"/>
      <c r="F275" s="31"/>
      <c r="G275" s="31"/>
      <c r="H275" s="31"/>
      <c r="I275" s="31"/>
      <c r="J275" s="31"/>
      <c r="K275" s="31"/>
      <c r="L275" s="31"/>
      <c r="M275" s="31"/>
      <c r="N275" s="31"/>
      <c r="O275" s="31"/>
      <c r="P275" s="31"/>
      <c r="Q275" s="31"/>
      <c r="R275" s="31"/>
      <c r="S275" s="31"/>
      <c r="T275" s="31"/>
      <c r="U275" s="31"/>
      <c r="V275" s="31"/>
      <c r="W275" s="31"/>
    </row>
    <row r="276" spans="1:23" x14ac:dyDescent="0.45">
      <c r="A276" s="31"/>
      <c r="B276" s="31"/>
      <c r="C276" s="31"/>
      <c r="D276" s="31"/>
      <c r="E276" s="31"/>
      <c r="F276" s="31"/>
      <c r="G276" s="31"/>
      <c r="H276" s="31"/>
      <c r="I276" s="31"/>
      <c r="J276" s="31"/>
      <c r="K276" s="31"/>
      <c r="L276" s="31"/>
      <c r="M276" s="31"/>
      <c r="N276" s="31"/>
      <c r="O276" s="31"/>
      <c r="P276" s="31"/>
      <c r="Q276" s="31"/>
      <c r="R276" s="31"/>
      <c r="S276" s="31"/>
      <c r="T276" s="31"/>
      <c r="U276" s="31"/>
      <c r="V276" s="31"/>
      <c r="W276" s="31"/>
    </row>
    <row r="277" spans="1:23" x14ac:dyDescent="0.45">
      <c r="A277" s="31"/>
      <c r="B277" s="31"/>
      <c r="C277" s="31"/>
      <c r="D277" s="31"/>
      <c r="E277" s="31"/>
      <c r="F277" s="31"/>
      <c r="G277" s="31"/>
      <c r="H277" s="31"/>
      <c r="I277" s="31"/>
      <c r="J277" s="31"/>
      <c r="K277" s="31"/>
      <c r="L277" s="31"/>
      <c r="M277" s="31"/>
      <c r="N277" s="31"/>
      <c r="O277" s="31"/>
      <c r="P277" s="31"/>
      <c r="Q277" s="31"/>
      <c r="R277" s="31"/>
      <c r="S277" s="31"/>
      <c r="T277" s="31"/>
      <c r="U277" s="31"/>
      <c r="V277" s="31"/>
      <c r="W277" s="31"/>
    </row>
    <row r="278" spans="1:23" x14ac:dyDescent="0.45">
      <c r="A278" s="31"/>
      <c r="B278" s="31"/>
      <c r="C278" s="31"/>
      <c r="D278" s="31"/>
      <c r="E278" s="31"/>
      <c r="F278" s="31"/>
      <c r="G278" s="31"/>
      <c r="H278" s="31"/>
      <c r="I278" s="31"/>
      <c r="J278" s="31"/>
      <c r="K278" s="31"/>
      <c r="L278" s="31"/>
      <c r="M278" s="31"/>
      <c r="N278" s="31"/>
      <c r="O278" s="31"/>
      <c r="P278" s="31"/>
      <c r="Q278" s="31"/>
      <c r="R278" s="31"/>
      <c r="S278" s="31"/>
      <c r="T278" s="31"/>
      <c r="U278" s="31"/>
      <c r="V278" s="31"/>
      <c r="W278" s="31"/>
    </row>
    <row r="279" spans="1:23" x14ac:dyDescent="0.45">
      <c r="A279" s="31"/>
      <c r="B279" s="31"/>
      <c r="C279" s="31"/>
      <c r="D279" s="31"/>
      <c r="E279" s="31"/>
      <c r="F279" s="31"/>
      <c r="G279" s="31"/>
      <c r="H279" s="31"/>
      <c r="I279" s="31"/>
      <c r="J279" s="31"/>
      <c r="K279" s="31"/>
      <c r="L279" s="31"/>
      <c r="M279" s="31"/>
      <c r="N279" s="31"/>
      <c r="O279" s="31"/>
      <c r="P279" s="31"/>
      <c r="Q279" s="31"/>
      <c r="R279" s="31"/>
      <c r="S279" s="31"/>
      <c r="T279" s="31"/>
      <c r="U279" s="31"/>
      <c r="V279" s="31"/>
      <c r="W279" s="31"/>
    </row>
    <row r="280" spans="1:23" x14ac:dyDescent="0.45">
      <c r="A280" s="31"/>
      <c r="B280" s="31"/>
      <c r="C280" s="31"/>
      <c r="D280" s="31"/>
      <c r="E280" s="31"/>
      <c r="F280" s="31"/>
      <c r="G280" s="31"/>
      <c r="H280" s="31"/>
      <c r="I280" s="31"/>
      <c r="J280" s="31"/>
      <c r="K280" s="31"/>
      <c r="L280" s="31"/>
      <c r="M280" s="31"/>
      <c r="N280" s="31"/>
      <c r="O280" s="31"/>
      <c r="P280" s="31"/>
      <c r="Q280" s="31"/>
      <c r="R280" s="31"/>
      <c r="S280" s="31"/>
      <c r="T280" s="31"/>
      <c r="U280" s="31"/>
      <c r="V280" s="31"/>
      <c r="W280" s="31"/>
    </row>
    <row r="281" spans="1:23" x14ac:dyDescent="0.45">
      <c r="A281" s="31"/>
      <c r="B281" s="31"/>
      <c r="C281" s="31"/>
      <c r="D281" s="31"/>
      <c r="E281" s="31"/>
      <c r="F281" s="31"/>
      <c r="G281" s="31"/>
      <c r="H281" s="31"/>
      <c r="I281" s="31"/>
      <c r="J281" s="31"/>
      <c r="K281" s="31"/>
      <c r="L281" s="31"/>
      <c r="M281" s="31"/>
      <c r="N281" s="31"/>
      <c r="O281" s="31"/>
      <c r="P281" s="31"/>
      <c r="Q281" s="31"/>
      <c r="R281" s="31"/>
      <c r="S281" s="31"/>
      <c r="T281" s="31"/>
      <c r="U281" s="31"/>
      <c r="V281" s="31"/>
      <c r="W281" s="31"/>
    </row>
    <row r="282" spans="1:23" x14ac:dyDescent="0.45">
      <c r="A282" s="31"/>
      <c r="B282" s="31"/>
      <c r="C282" s="31"/>
      <c r="D282" s="31"/>
      <c r="E282" s="31"/>
      <c r="F282" s="31"/>
      <c r="G282" s="31"/>
      <c r="H282" s="31"/>
      <c r="I282" s="31"/>
      <c r="J282" s="31"/>
      <c r="K282" s="31"/>
      <c r="L282" s="31"/>
      <c r="M282" s="31"/>
      <c r="N282" s="31"/>
      <c r="O282" s="31"/>
      <c r="P282" s="31"/>
      <c r="Q282" s="31"/>
      <c r="R282" s="31"/>
      <c r="S282" s="31"/>
      <c r="T282" s="31"/>
      <c r="U282" s="31"/>
      <c r="V282" s="31"/>
      <c r="W282" s="31"/>
    </row>
    <row r="283" spans="1:23" x14ac:dyDescent="0.45">
      <c r="A283" s="31"/>
      <c r="B283" s="31"/>
      <c r="C283" s="31"/>
      <c r="D283" s="31"/>
      <c r="E283" s="31"/>
      <c r="F283" s="31"/>
      <c r="G283" s="31"/>
      <c r="H283" s="31"/>
      <c r="I283" s="31"/>
      <c r="J283" s="31"/>
      <c r="K283" s="31"/>
      <c r="L283" s="31"/>
      <c r="M283" s="31"/>
      <c r="N283" s="31"/>
      <c r="O283" s="31"/>
      <c r="P283" s="31"/>
      <c r="Q283" s="31"/>
      <c r="R283" s="31"/>
      <c r="S283" s="31"/>
      <c r="T283" s="31"/>
      <c r="U283" s="31"/>
      <c r="V283" s="31"/>
      <c r="W283" s="31"/>
    </row>
    <row r="284" spans="1:23" x14ac:dyDescent="0.45">
      <c r="A284" s="31"/>
      <c r="B284" s="31"/>
      <c r="C284" s="31"/>
      <c r="D284" s="31"/>
      <c r="E284" s="31"/>
      <c r="F284" s="31"/>
      <c r="G284" s="31"/>
      <c r="H284" s="31"/>
      <c r="I284" s="31"/>
      <c r="J284" s="31"/>
      <c r="K284" s="31"/>
      <c r="L284" s="31"/>
      <c r="M284" s="31"/>
      <c r="N284" s="31"/>
      <c r="O284" s="31"/>
      <c r="P284" s="31"/>
      <c r="Q284" s="31"/>
      <c r="R284" s="31"/>
      <c r="S284" s="31"/>
      <c r="T284" s="31"/>
      <c r="U284" s="31"/>
      <c r="V284" s="31"/>
      <c r="W284" s="31"/>
    </row>
    <row r="285" spans="1:23" x14ac:dyDescent="0.45">
      <c r="A285" s="31"/>
      <c r="B285" s="31"/>
      <c r="C285" s="31"/>
      <c r="D285" s="31"/>
      <c r="E285" s="31"/>
      <c r="F285" s="31"/>
      <c r="G285" s="31"/>
      <c r="H285" s="31"/>
      <c r="I285" s="31"/>
      <c r="J285" s="31"/>
      <c r="K285" s="31"/>
      <c r="L285" s="31"/>
      <c r="M285" s="31"/>
      <c r="N285" s="31"/>
      <c r="O285" s="31"/>
      <c r="P285" s="31"/>
      <c r="Q285" s="31"/>
      <c r="R285" s="31"/>
      <c r="S285" s="31"/>
      <c r="T285" s="31"/>
      <c r="U285" s="31"/>
      <c r="V285" s="31"/>
      <c r="W285" s="31"/>
    </row>
    <row r="286" spans="1:23"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row>
    <row r="287" spans="1:23" x14ac:dyDescent="0.45">
      <c r="A287" s="31"/>
      <c r="B287" s="31"/>
      <c r="C287" s="31"/>
      <c r="D287" s="31"/>
      <c r="E287" s="31"/>
      <c r="F287" s="31"/>
      <c r="G287" s="31"/>
      <c r="H287" s="31"/>
      <c r="I287" s="31"/>
      <c r="J287" s="31"/>
      <c r="K287" s="31"/>
      <c r="L287" s="31"/>
      <c r="M287" s="31"/>
      <c r="N287" s="31"/>
      <c r="O287" s="31"/>
      <c r="P287" s="31"/>
      <c r="Q287" s="31"/>
      <c r="R287" s="31"/>
      <c r="S287" s="31"/>
      <c r="T287" s="31"/>
      <c r="U287" s="31"/>
      <c r="V287" s="31"/>
      <c r="W287" s="31"/>
    </row>
    <row r="288" spans="1:23" x14ac:dyDescent="0.45">
      <c r="A288" s="31"/>
      <c r="B288" s="31"/>
      <c r="C288" s="31"/>
      <c r="D288" s="31"/>
      <c r="E288" s="31"/>
      <c r="F288" s="31"/>
      <c r="G288" s="31"/>
      <c r="H288" s="31"/>
      <c r="I288" s="31"/>
      <c r="J288" s="31"/>
      <c r="K288" s="31"/>
      <c r="L288" s="31"/>
      <c r="M288" s="31"/>
      <c r="N288" s="31"/>
      <c r="O288" s="31"/>
      <c r="P288" s="31"/>
      <c r="Q288" s="31"/>
      <c r="R288" s="31"/>
      <c r="S288" s="31"/>
      <c r="T288" s="31"/>
      <c r="U288" s="31"/>
      <c r="V288" s="31"/>
      <c r="W288" s="31"/>
    </row>
    <row r="289" spans="1:23"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row>
    <row r="290" spans="1:23"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row>
    <row r="291" spans="1:23" x14ac:dyDescent="0.45">
      <c r="A291" s="31"/>
      <c r="B291" s="31"/>
      <c r="C291" s="31"/>
      <c r="D291" s="31"/>
      <c r="E291" s="31"/>
      <c r="F291" s="31"/>
      <c r="G291" s="31"/>
      <c r="H291" s="31"/>
      <c r="I291" s="31"/>
      <c r="J291" s="31"/>
      <c r="K291" s="31"/>
      <c r="L291" s="31"/>
      <c r="M291" s="31"/>
      <c r="N291" s="31"/>
      <c r="O291" s="31"/>
      <c r="P291" s="31"/>
      <c r="Q291" s="31"/>
      <c r="R291" s="31"/>
      <c r="S291" s="31"/>
      <c r="T291" s="31"/>
      <c r="U291" s="31"/>
      <c r="V291" s="31"/>
      <c r="W291" s="31"/>
    </row>
    <row r="292" spans="1:23" x14ac:dyDescent="0.45">
      <c r="A292" s="31"/>
      <c r="B292" s="31"/>
      <c r="C292" s="31"/>
      <c r="D292" s="31"/>
      <c r="E292" s="31"/>
      <c r="F292" s="31"/>
      <c r="G292" s="31"/>
      <c r="H292" s="31"/>
      <c r="I292" s="31"/>
      <c r="J292" s="31"/>
      <c r="K292" s="31"/>
      <c r="L292" s="31"/>
      <c r="M292" s="31"/>
      <c r="N292" s="31"/>
      <c r="O292" s="31"/>
      <c r="P292" s="31"/>
      <c r="Q292" s="31"/>
      <c r="R292" s="31"/>
      <c r="S292" s="31"/>
      <c r="T292" s="31"/>
      <c r="U292" s="31"/>
      <c r="V292" s="31"/>
      <c r="W292" s="31"/>
    </row>
    <row r="293" spans="1:23" x14ac:dyDescent="0.45">
      <c r="A293" s="31"/>
      <c r="B293" s="31"/>
      <c r="C293" s="31"/>
      <c r="D293" s="31"/>
      <c r="E293" s="31"/>
      <c r="F293" s="31"/>
      <c r="G293" s="31"/>
      <c r="H293" s="31"/>
      <c r="I293" s="31"/>
      <c r="J293" s="31"/>
      <c r="K293" s="31"/>
      <c r="L293" s="31"/>
      <c r="M293" s="31"/>
      <c r="N293" s="31"/>
      <c r="O293" s="31"/>
      <c r="P293" s="31"/>
      <c r="Q293" s="31"/>
      <c r="R293" s="31"/>
      <c r="S293" s="31"/>
      <c r="T293" s="31"/>
      <c r="U293" s="31"/>
      <c r="V293" s="31"/>
      <c r="W293" s="31"/>
    </row>
    <row r="294" spans="1:23" x14ac:dyDescent="0.45">
      <c r="A294" s="31"/>
      <c r="B294" s="31"/>
      <c r="C294" s="31"/>
      <c r="D294" s="31"/>
      <c r="E294" s="31"/>
      <c r="F294" s="31"/>
      <c r="G294" s="31"/>
      <c r="H294" s="31"/>
      <c r="I294" s="31"/>
      <c r="J294" s="31"/>
      <c r="K294" s="31"/>
      <c r="L294" s="31"/>
      <c r="M294" s="31"/>
      <c r="N294" s="31"/>
      <c r="O294" s="31"/>
      <c r="P294" s="31"/>
      <c r="Q294" s="31"/>
      <c r="R294" s="31"/>
      <c r="S294" s="31"/>
      <c r="T294" s="31"/>
      <c r="U294" s="31"/>
      <c r="V294" s="31"/>
      <c r="W294" s="31"/>
    </row>
    <row r="295" spans="1:23" x14ac:dyDescent="0.45">
      <c r="A295" s="31"/>
      <c r="B295" s="31"/>
      <c r="C295" s="31"/>
      <c r="D295" s="31"/>
      <c r="E295" s="31"/>
      <c r="F295" s="31"/>
      <c r="G295" s="31"/>
      <c r="H295" s="31"/>
      <c r="I295" s="31"/>
      <c r="J295" s="31"/>
      <c r="K295" s="31"/>
      <c r="L295" s="31"/>
      <c r="M295" s="31"/>
      <c r="N295" s="31"/>
      <c r="O295" s="31"/>
      <c r="P295" s="31"/>
      <c r="Q295" s="31"/>
      <c r="R295" s="31"/>
      <c r="S295" s="31"/>
      <c r="T295" s="31"/>
      <c r="U295" s="31"/>
      <c r="V295" s="31"/>
      <c r="W295" s="31"/>
    </row>
    <row r="296" spans="1:23" x14ac:dyDescent="0.45">
      <c r="A296" s="31"/>
      <c r="B296" s="31"/>
      <c r="C296" s="31"/>
      <c r="D296" s="31"/>
      <c r="E296" s="31"/>
      <c r="F296" s="31"/>
      <c r="G296" s="31"/>
      <c r="H296" s="31"/>
      <c r="I296" s="31"/>
      <c r="J296" s="31"/>
      <c r="K296" s="31"/>
      <c r="L296" s="31"/>
      <c r="M296" s="31"/>
      <c r="N296" s="31"/>
      <c r="O296" s="31"/>
      <c r="P296" s="31"/>
      <c r="Q296" s="31"/>
      <c r="R296" s="31"/>
      <c r="S296" s="31"/>
      <c r="T296" s="31"/>
      <c r="U296" s="31"/>
      <c r="V296" s="31"/>
      <c r="W296" s="31"/>
    </row>
    <row r="297" spans="1:23" x14ac:dyDescent="0.45">
      <c r="A297" s="31"/>
      <c r="B297" s="31"/>
      <c r="C297" s="31"/>
      <c r="D297" s="31"/>
      <c r="E297" s="31"/>
      <c r="F297" s="31"/>
      <c r="G297" s="31"/>
      <c r="H297" s="31"/>
      <c r="I297" s="31"/>
      <c r="J297" s="31"/>
      <c r="K297" s="31"/>
      <c r="L297" s="31"/>
      <c r="M297" s="31"/>
      <c r="N297" s="31"/>
      <c r="O297" s="31"/>
      <c r="P297" s="31"/>
      <c r="Q297" s="31"/>
      <c r="R297" s="31"/>
      <c r="S297" s="31"/>
      <c r="T297" s="31"/>
      <c r="U297" s="31"/>
      <c r="V297" s="31"/>
      <c r="W297" s="31"/>
    </row>
    <row r="298" spans="1:23" x14ac:dyDescent="0.45">
      <c r="A298" s="31"/>
      <c r="B298" s="31"/>
      <c r="C298" s="31"/>
      <c r="D298" s="31"/>
      <c r="E298" s="31"/>
      <c r="F298" s="31"/>
      <c r="G298" s="31"/>
      <c r="H298" s="31"/>
      <c r="I298" s="31"/>
      <c r="J298" s="31"/>
      <c r="K298" s="31"/>
      <c r="L298" s="31"/>
      <c r="M298" s="31"/>
      <c r="N298" s="31"/>
      <c r="O298" s="31"/>
      <c r="P298" s="31"/>
      <c r="Q298" s="31"/>
      <c r="R298" s="31"/>
      <c r="S298" s="31"/>
      <c r="T298" s="31"/>
      <c r="U298" s="31"/>
      <c r="V298" s="31"/>
      <c r="W298" s="31"/>
    </row>
    <row r="299" spans="1:23" x14ac:dyDescent="0.45">
      <c r="A299" s="31"/>
      <c r="B299" s="31"/>
      <c r="C299" s="31"/>
      <c r="D299" s="31"/>
      <c r="E299" s="31"/>
      <c r="F299" s="31"/>
      <c r="G299" s="31"/>
      <c r="H299" s="31"/>
      <c r="I299" s="31"/>
      <c r="J299" s="31"/>
      <c r="K299" s="31"/>
      <c r="L299" s="31"/>
      <c r="M299" s="31"/>
      <c r="N299" s="31"/>
      <c r="O299" s="31"/>
      <c r="P299" s="31"/>
      <c r="Q299" s="31"/>
      <c r="R299" s="31"/>
      <c r="S299" s="31"/>
      <c r="T299" s="31"/>
      <c r="U299" s="31"/>
      <c r="V299" s="31"/>
      <c r="W299" s="31"/>
    </row>
    <row r="300" spans="1:23" x14ac:dyDescent="0.45">
      <c r="A300" s="31"/>
      <c r="B300" s="31"/>
      <c r="C300" s="31"/>
      <c r="D300" s="31"/>
      <c r="E300" s="31"/>
      <c r="F300" s="31"/>
      <c r="G300" s="31"/>
      <c r="H300" s="31"/>
      <c r="I300" s="31"/>
      <c r="J300" s="31"/>
      <c r="K300" s="31"/>
      <c r="L300" s="31"/>
      <c r="M300" s="31"/>
      <c r="N300" s="31"/>
      <c r="O300" s="31"/>
      <c r="P300" s="31"/>
      <c r="Q300" s="31"/>
      <c r="R300" s="31"/>
      <c r="S300" s="31"/>
      <c r="T300" s="31"/>
      <c r="U300" s="31"/>
      <c r="V300" s="31"/>
      <c r="W300" s="31"/>
    </row>
    <row r="301" spans="1:23" x14ac:dyDescent="0.45">
      <c r="A301" s="31"/>
      <c r="B301" s="31"/>
      <c r="C301" s="31"/>
      <c r="D301" s="31"/>
      <c r="E301" s="31"/>
      <c r="F301" s="31"/>
      <c r="G301" s="31"/>
      <c r="H301" s="31"/>
      <c r="I301" s="31"/>
      <c r="J301" s="31"/>
      <c r="K301" s="31"/>
      <c r="L301" s="31"/>
      <c r="M301" s="31"/>
      <c r="N301" s="31"/>
      <c r="O301" s="31"/>
      <c r="P301" s="31"/>
      <c r="Q301" s="31"/>
      <c r="R301" s="31"/>
      <c r="S301" s="31"/>
      <c r="T301" s="31"/>
      <c r="U301" s="31"/>
      <c r="V301" s="31"/>
      <c r="W301" s="31"/>
    </row>
    <row r="302" spans="1:23" x14ac:dyDescent="0.45">
      <c r="A302" s="31"/>
      <c r="B302" s="31"/>
      <c r="C302" s="31"/>
      <c r="D302" s="31"/>
      <c r="E302" s="31"/>
      <c r="F302" s="31"/>
      <c r="G302" s="31"/>
      <c r="H302" s="31"/>
      <c r="I302" s="31"/>
      <c r="J302" s="31"/>
      <c r="K302" s="31"/>
      <c r="L302" s="31"/>
      <c r="M302" s="31"/>
      <c r="N302" s="31"/>
      <c r="O302" s="31"/>
      <c r="P302" s="31"/>
      <c r="Q302" s="31"/>
      <c r="R302" s="31"/>
      <c r="S302" s="31"/>
      <c r="T302" s="31"/>
      <c r="U302" s="31"/>
      <c r="V302" s="31"/>
      <c r="W302" s="31"/>
    </row>
    <row r="303" spans="1:23" x14ac:dyDescent="0.45">
      <c r="A303" s="31"/>
      <c r="B303" s="31"/>
      <c r="C303" s="31"/>
      <c r="D303" s="31"/>
      <c r="E303" s="31"/>
      <c r="F303" s="31"/>
      <c r="G303" s="31"/>
      <c r="H303" s="31"/>
      <c r="I303" s="31"/>
      <c r="J303" s="31"/>
      <c r="K303" s="31"/>
      <c r="L303" s="31"/>
      <c r="M303" s="31"/>
      <c r="N303" s="31"/>
      <c r="O303" s="31"/>
      <c r="P303" s="31"/>
      <c r="Q303" s="31"/>
      <c r="R303" s="31"/>
      <c r="S303" s="31"/>
      <c r="T303" s="31"/>
      <c r="U303" s="31"/>
      <c r="V303" s="31"/>
      <c r="W303" s="31"/>
    </row>
    <row r="304" spans="1:23" x14ac:dyDescent="0.45">
      <c r="A304" s="31"/>
      <c r="B304" s="31"/>
      <c r="C304" s="31"/>
      <c r="D304" s="31"/>
      <c r="E304" s="31"/>
      <c r="F304" s="31"/>
      <c r="G304" s="31"/>
      <c r="H304" s="31"/>
      <c r="I304" s="31"/>
      <c r="J304" s="31"/>
      <c r="K304" s="31"/>
      <c r="L304" s="31"/>
      <c r="M304" s="31"/>
      <c r="N304" s="31"/>
      <c r="O304" s="31"/>
      <c r="P304" s="31"/>
      <c r="Q304" s="31"/>
      <c r="R304" s="31"/>
      <c r="S304" s="31"/>
      <c r="T304" s="31"/>
      <c r="U304" s="31"/>
      <c r="V304" s="31"/>
      <c r="W304" s="31"/>
    </row>
    <row r="305" spans="1:23" x14ac:dyDescent="0.45">
      <c r="A305" s="31"/>
      <c r="B305" s="31"/>
      <c r="C305" s="31"/>
      <c r="D305" s="31"/>
      <c r="E305" s="31"/>
      <c r="F305" s="31"/>
      <c r="G305" s="31"/>
      <c r="H305" s="31"/>
      <c r="I305" s="31"/>
      <c r="J305" s="31"/>
      <c r="K305" s="31"/>
      <c r="L305" s="31"/>
      <c r="M305" s="31"/>
      <c r="N305" s="31"/>
      <c r="O305" s="31"/>
      <c r="P305" s="31"/>
      <c r="Q305" s="31"/>
      <c r="R305" s="31"/>
      <c r="S305" s="31"/>
      <c r="T305" s="31"/>
      <c r="U305" s="31"/>
      <c r="V305" s="31"/>
      <c r="W305" s="31"/>
    </row>
    <row r="306" spans="1:23" x14ac:dyDescent="0.45">
      <c r="A306" s="31"/>
      <c r="B306" s="31"/>
      <c r="C306" s="31"/>
      <c r="D306" s="31"/>
      <c r="E306" s="31"/>
      <c r="F306" s="31"/>
      <c r="G306" s="31"/>
      <c r="H306" s="31"/>
      <c r="I306" s="31"/>
      <c r="J306" s="31"/>
      <c r="K306" s="31"/>
      <c r="L306" s="31"/>
      <c r="M306" s="31"/>
      <c r="N306" s="31"/>
      <c r="O306" s="31"/>
      <c r="P306" s="31"/>
      <c r="Q306" s="31"/>
      <c r="R306" s="31"/>
      <c r="S306" s="31"/>
      <c r="T306" s="31"/>
      <c r="U306" s="31"/>
      <c r="V306" s="31"/>
      <c r="W306" s="31"/>
    </row>
    <row r="307" spans="1:23" x14ac:dyDescent="0.45">
      <c r="A307" s="31"/>
      <c r="B307" s="31"/>
      <c r="C307" s="31"/>
      <c r="D307" s="31"/>
      <c r="E307" s="31"/>
      <c r="F307" s="31"/>
      <c r="G307" s="31"/>
      <c r="H307" s="31"/>
      <c r="I307" s="31"/>
      <c r="J307" s="31"/>
      <c r="K307" s="31"/>
      <c r="L307" s="31"/>
      <c r="M307" s="31"/>
      <c r="N307" s="31"/>
      <c r="O307" s="31"/>
      <c r="P307" s="31"/>
      <c r="Q307" s="31"/>
      <c r="R307" s="31"/>
      <c r="S307" s="31"/>
      <c r="T307" s="31"/>
      <c r="U307" s="31"/>
      <c r="V307" s="31"/>
      <c r="W307" s="31"/>
    </row>
    <row r="308" spans="1:23" x14ac:dyDescent="0.45">
      <c r="A308" s="31"/>
      <c r="B308" s="31"/>
      <c r="C308" s="31"/>
      <c r="D308" s="31"/>
      <c r="E308" s="31"/>
      <c r="F308" s="31"/>
      <c r="G308" s="31"/>
      <c r="H308" s="31"/>
      <c r="I308" s="31"/>
      <c r="J308" s="31"/>
      <c r="K308" s="31"/>
      <c r="L308" s="31"/>
      <c r="M308" s="31"/>
      <c r="N308" s="31"/>
      <c r="O308" s="31"/>
      <c r="P308" s="31"/>
      <c r="Q308" s="31"/>
      <c r="R308" s="31"/>
      <c r="S308" s="31"/>
      <c r="T308" s="31"/>
      <c r="U308" s="31"/>
      <c r="V308" s="31"/>
      <c r="W308" s="31"/>
    </row>
    <row r="309" spans="1:23" x14ac:dyDescent="0.45">
      <c r="A309" s="31"/>
      <c r="B309" s="31"/>
      <c r="C309" s="31"/>
      <c r="D309" s="31"/>
      <c r="E309" s="31"/>
      <c r="F309" s="31"/>
      <c r="G309" s="31"/>
      <c r="H309" s="31"/>
      <c r="I309" s="31"/>
      <c r="J309" s="31"/>
      <c r="K309" s="31"/>
      <c r="L309" s="31"/>
      <c r="M309" s="31"/>
      <c r="N309" s="31"/>
      <c r="O309" s="31"/>
      <c r="P309" s="31"/>
      <c r="Q309" s="31"/>
      <c r="R309" s="31"/>
      <c r="S309" s="31"/>
      <c r="T309" s="31"/>
      <c r="U309" s="31"/>
      <c r="V309" s="31"/>
      <c r="W309" s="31"/>
    </row>
    <row r="310" spans="1:23" x14ac:dyDescent="0.45">
      <c r="A310" s="31"/>
      <c r="B310" s="31"/>
      <c r="C310" s="31"/>
      <c r="D310" s="31"/>
      <c r="E310" s="31"/>
      <c r="F310" s="31"/>
      <c r="G310" s="31"/>
      <c r="H310" s="31"/>
      <c r="I310" s="31"/>
      <c r="J310" s="31"/>
      <c r="K310" s="31"/>
      <c r="L310" s="31"/>
      <c r="M310" s="31"/>
      <c r="N310" s="31"/>
      <c r="O310" s="31"/>
      <c r="P310" s="31"/>
      <c r="Q310" s="31"/>
      <c r="R310" s="31"/>
      <c r="S310" s="31"/>
      <c r="T310" s="31"/>
      <c r="U310" s="31"/>
      <c r="V310" s="31"/>
      <c r="W310" s="31"/>
    </row>
    <row r="311" spans="1:23" x14ac:dyDescent="0.45">
      <c r="A311" s="31"/>
      <c r="B311" s="31"/>
      <c r="C311" s="31"/>
      <c r="D311" s="31"/>
      <c r="E311" s="31"/>
      <c r="F311" s="31"/>
      <c r="G311" s="31"/>
      <c r="H311" s="31"/>
      <c r="I311" s="31"/>
      <c r="J311" s="31"/>
      <c r="K311" s="31"/>
      <c r="L311" s="31"/>
      <c r="M311" s="31"/>
      <c r="N311" s="31"/>
      <c r="O311" s="31"/>
      <c r="P311" s="31"/>
      <c r="Q311" s="31"/>
      <c r="R311" s="31"/>
      <c r="S311" s="31"/>
      <c r="T311" s="31"/>
      <c r="U311" s="31"/>
      <c r="V311" s="31"/>
      <c r="W311" s="31"/>
    </row>
    <row r="312" spans="1:23" x14ac:dyDescent="0.45">
      <c r="A312" s="31"/>
      <c r="B312" s="31"/>
      <c r="C312" s="31"/>
      <c r="D312" s="31"/>
      <c r="E312" s="31"/>
      <c r="F312" s="31"/>
      <c r="G312" s="31"/>
      <c r="H312" s="31"/>
      <c r="I312" s="31"/>
      <c r="J312" s="31"/>
      <c r="K312" s="31"/>
      <c r="L312" s="31"/>
      <c r="M312" s="31"/>
      <c r="N312" s="31"/>
      <c r="O312" s="31"/>
      <c r="P312" s="31"/>
      <c r="Q312" s="31"/>
      <c r="R312" s="31"/>
      <c r="S312" s="31"/>
      <c r="T312" s="31"/>
      <c r="U312" s="31"/>
      <c r="V312" s="31"/>
      <c r="W312" s="31"/>
    </row>
    <row r="313" spans="1:23" x14ac:dyDescent="0.45">
      <c r="A313" s="31"/>
      <c r="B313" s="31"/>
      <c r="C313" s="31"/>
      <c r="D313" s="31"/>
      <c r="E313" s="31"/>
      <c r="F313" s="31"/>
      <c r="G313" s="31"/>
      <c r="H313" s="31"/>
      <c r="I313" s="31"/>
      <c r="J313" s="31"/>
      <c r="K313" s="31"/>
      <c r="L313" s="31"/>
      <c r="M313" s="31"/>
      <c r="N313" s="31"/>
      <c r="O313" s="31"/>
      <c r="P313" s="31"/>
      <c r="Q313" s="31"/>
      <c r="R313" s="31"/>
      <c r="S313" s="31"/>
      <c r="T313" s="31"/>
      <c r="U313" s="31"/>
      <c r="V313" s="31"/>
      <c r="W313" s="31"/>
    </row>
    <row r="314" spans="1:23" x14ac:dyDescent="0.45">
      <c r="A314" s="31"/>
      <c r="B314" s="31"/>
      <c r="C314" s="31"/>
      <c r="D314" s="31"/>
      <c r="E314" s="31"/>
      <c r="F314" s="31"/>
      <c r="G314" s="31"/>
      <c r="H314" s="31"/>
      <c r="I314" s="31"/>
      <c r="J314" s="31"/>
      <c r="K314" s="31"/>
      <c r="L314" s="31"/>
      <c r="M314" s="31"/>
      <c r="N314" s="31"/>
      <c r="O314" s="31"/>
      <c r="P314" s="31"/>
      <c r="Q314" s="31"/>
      <c r="R314" s="31"/>
      <c r="S314" s="31"/>
      <c r="T314" s="31"/>
      <c r="U314" s="31"/>
      <c r="V314" s="31"/>
      <c r="W314" s="31"/>
    </row>
    <row r="315" spans="1:23" x14ac:dyDescent="0.45">
      <c r="A315" s="31"/>
      <c r="B315" s="31"/>
      <c r="C315" s="31"/>
      <c r="D315" s="31"/>
      <c r="E315" s="31"/>
      <c r="F315" s="31"/>
      <c r="G315" s="31"/>
      <c r="H315" s="31"/>
      <c r="I315" s="31"/>
      <c r="J315" s="31"/>
      <c r="K315" s="31"/>
      <c r="L315" s="31"/>
      <c r="M315" s="31"/>
      <c r="N315" s="31"/>
      <c r="O315" s="31"/>
      <c r="P315" s="31"/>
      <c r="Q315" s="31"/>
      <c r="R315" s="31"/>
      <c r="S315" s="31"/>
      <c r="T315" s="31"/>
      <c r="U315" s="31"/>
      <c r="V315" s="31"/>
      <c r="W315" s="31"/>
    </row>
    <row r="316" spans="1:23" x14ac:dyDescent="0.45">
      <c r="A316" s="31"/>
      <c r="B316" s="31"/>
      <c r="C316" s="31"/>
      <c r="D316" s="31"/>
      <c r="E316" s="31"/>
      <c r="F316" s="31"/>
      <c r="G316" s="31"/>
      <c r="H316" s="31"/>
      <c r="I316" s="31"/>
      <c r="J316" s="31"/>
      <c r="K316" s="31"/>
      <c r="L316" s="31"/>
      <c r="M316" s="31"/>
      <c r="N316" s="31"/>
      <c r="O316" s="31"/>
      <c r="P316" s="31"/>
      <c r="Q316" s="31"/>
      <c r="R316" s="31"/>
      <c r="S316" s="31"/>
      <c r="T316" s="31"/>
      <c r="U316" s="31"/>
      <c r="V316" s="31"/>
      <c r="W316" s="31"/>
    </row>
    <row r="317" spans="1:23" x14ac:dyDescent="0.45">
      <c r="A317" s="31"/>
      <c r="B317" s="31"/>
      <c r="C317" s="31"/>
      <c r="D317" s="31"/>
      <c r="E317" s="31"/>
      <c r="F317" s="31"/>
      <c r="G317" s="31"/>
      <c r="H317" s="31"/>
      <c r="I317" s="31"/>
      <c r="J317" s="31"/>
      <c r="K317" s="31"/>
      <c r="L317" s="31"/>
      <c r="M317" s="31"/>
      <c r="N317" s="31"/>
      <c r="O317" s="31"/>
      <c r="P317" s="31"/>
      <c r="Q317" s="31"/>
      <c r="R317" s="31"/>
      <c r="S317" s="31"/>
      <c r="T317" s="31"/>
      <c r="U317" s="31"/>
      <c r="V317" s="31"/>
      <c r="W317" s="31"/>
    </row>
    <row r="318" spans="1:23" x14ac:dyDescent="0.45">
      <c r="A318" s="31"/>
      <c r="B318" s="31"/>
      <c r="C318" s="31"/>
      <c r="D318" s="31"/>
      <c r="E318" s="31"/>
      <c r="F318" s="31"/>
      <c r="G318" s="31"/>
      <c r="H318" s="31"/>
      <c r="I318" s="31"/>
      <c r="J318" s="31"/>
      <c r="K318" s="31"/>
      <c r="L318" s="31"/>
      <c r="M318" s="31"/>
      <c r="N318" s="31"/>
      <c r="O318" s="31"/>
      <c r="P318" s="31"/>
      <c r="Q318" s="31"/>
      <c r="R318" s="31"/>
      <c r="S318" s="31"/>
      <c r="T318" s="31"/>
      <c r="U318" s="31"/>
      <c r="V318" s="31"/>
      <c r="W318" s="31"/>
    </row>
    <row r="319" spans="1:23" x14ac:dyDescent="0.45">
      <c r="A319" s="31"/>
      <c r="B319" s="31"/>
      <c r="C319" s="31"/>
      <c r="D319" s="31"/>
      <c r="E319" s="31"/>
      <c r="F319" s="31"/>
      <c r="G319" s="31"/>
      <c r="H319" s="31"/>
      <c r="I319" s="31"/>
      <c r="J319" s="31"/>
      <c r="K319" s="31"/>
      <c r="L319" s="31"/>
      <c r="M319" s="31"/>
      <c r="N319" s="31"/>
      <c r="O319" s="31"/>
      <c r="P319" s="31"/>
      <c r="Q319" s="31"/>
      <c r="R319" s="31"/>
      <c r="S319" s="31"/>
      <c r="T319" s="31"/>
      <c r="U319" s="31"/>
      <c r="V319" s="31"/>
      <c r="W319" s="31"/>
    </row>
    <row r="320" spans="1:23" x14ac:dyDescent="0.45">
      <c r="A320" s="31"/>
      <c r="B320" s="31"/>
      <c r="C320" s="31"/>
      <c r="D320" s="31"/>
      <c r="E320" s="31"/>
      <c r="F320" s="31"/>
      <c r="G320" s="31"/>
      <c r="H320" s="31"/>
      <c r="I320" s="31"/>
      <c r="J320" s="31"/>
      <c r="K320" s="31"/>
      <c r="L320" s="31"/>
      <c r="M320" s="31"/>
      <c r="N320" s="31"/>
      <c r="O320" s="31"/>
      <c r="P320" s="31"/>
      <c r="Q320" s="31"/>
      <c r="R320" s="31"/>
      <c r="S320" s="31"/>
      <c r="T320" s="31"/>
      <c r="U320" s="31"/>
      <c r="V320" s="31"/>
      <c r="W320" s="31"/>
    </row>
    <row r="321" spans="1:23" x14ac:dyDescent="0.45">
      <c r="A321" s="31"/>
      <c r="B321" s="31"/>
      <c r="C321" s="31"/>
      <c r="D321" s="31"/>
      <c r="E321" s="31"/>
      <c r="F321" s="31"/>
      <c r="G321" s="31"/>
      <c r="H321" s="31"/>
      <c r="I321" s="31"/>
      <c r="J321" s="31"/>
      <c r="K321" s="31"/>
      <c r="L321" s="31"/>
      <c r="M321" s="31"/>
      <c r="N321" s="31"/>
      <c r="O321" s="31"/>
      <c r="P321" s="31"/>
      <c r="Q321" s="31"/>
      <c r="R321" s="31"/>
      <c r="S321" s="31"/>
      <c r="T321" s="31"/>
      <c r="U321" s="31"/>
      <c r="V321" s="31"/>
      <c r="W321" s="31"/>
    </row>
    <row r="322" spans="1:23" x14ac:dyDescent="0.45">
      <c r="A322" s="31"/>
      <c r="B322" s="31"/>
      <c r="C322" s="31"/>
      <c r="D322" s="31"/>
      <c r="E322" s="31"/>
      <c r="F322" s="31"/>
      <c r="G322" s="31"/>
      <c r="H322" s="31"/>
      <c r="I322" s="31"/>
      <c r="J322" s="31"/>
      <c r="K322" s="31"/>
      <c r="L322" s="31"/>
      <c r="M322" s="31"/>
      <c r="N322" s="31"/>
      <c r="O322" s="31"/>
      <c r="P322" s="31"/>
      <c r="Q322" s="31"/>
      <c r="R322" s="31"/>
      <c r="S322" s="31"/>
      <c r="T322" s="31"/>
      <c r="U322" s="31"/>
      <c r="V322" s="31"/>
      <c r="W322" s="31"/>
    </row>
    <row r="323" spans="1:23" x14ac:dyDescent="0.45">
      <c r="A323" s="31"/>
      <c r="B323" s="31"/>
      <c r="C323" s="31"/>
      <c r="D323" s="31"/>
      <c r="E323" s="31"/>
      <c r="F323" s="31"/>
      <c r="G323" s="31"/>
      <c r="H323" s="31"/>
      <c r="I323" s="31"/>
      <c r="J323" s="31"/>
      <c r="K323" s="31"/>
      <c r="L323" s="31"/>
      <c r="M323" s="31"/>
      <c r="N323" s="31"/>
      <c r="O323" s="31"/>
      <c r="P323" s="31"/>
      <c r="Q323" s="31"/>
      <c r="R323" s="31"/>
      <c r="S323" s="31"/>
      <c r="T323" s="31"/>
      <c r="U323" s="31"/>
      <c r="V323" s="31"/>
      <c r="W323" s="31"/>
    </row>
    <row r="324" spans="1:23" x14ac:dyDescent="0.45">
      <c r="A324" s="31"/>
      <c r="B324" s="31"/>
      <c r="C324" s="31"/>
      <c r="D324" s="31"/>
      <c r="E324" s="31"/>
      <c r="F324" s="31"/>
      <c r="G324" s="31"/>
      <c r="H324" s="31"/>
      <c r="I324" s="31"/>
      <c r="J324" s="31"/>
      <c r="K324" s="31"/>
      <c r="L324" s="31"/>
      <c r="M324" s="31"/>
      <c r="N324" s="31"/>
      <c r="O324" s="31"/>
      <c r="P324" s="31"/>
      <c r="Q324" s="31"/>
      <c r="R324" s="31"/>
      <c r="S324" s="31"/>
      <c r="T324" s="31"/>
      <c r="U324" s="31"/>
      <c r="V324" s="31"/>
      <c r="W324" s="31"/>
    </row>
    <row r="325" spans="1:23" x14ac:dyDescent="0.45">
      <c r="A325" s="31"/>
      <c r="B325" s="31"/>
      <c r="C325" s="31"/>
      <c r="D325" s="31"/>
      <c r="E325" s="31"/>
      <c r="F325" s="31"/>
      <c r="G325" s="31"/>
      <c r="H325" s="31"/>
      <c r="I325" s="31"/>
      <c r="J325" s="31"/>
      <c r="K325" s="31"/>
      <c r="L325" s="31"/>
      <c r="M325" s="31"/>
      <c r="N325" s="31"/>
      <c r="O325" s="31"/>
      <c r="P325" s="31"/>
      <c r="Q325" s="31"/>
      <c r="R325" s="31"/>
      <c r="S325" s="31"/>
      <c r="T325" s="31"/>
      <c r="U325" s="31"/>
      <c r="V325" s="31"/>
      <c r="W325" s="31"/>
    </row>
    <row r="326" spans="1:23" x14ac:dyDescent="0.45">
      <c r="A326" s="31"/>
      <c r="B326" s="31"/>
      <c r="C326" s="31"/>
      <c r="D326" s="31"/>
      <c r="E326" s="31"/>
      <c r="F326" s="31"/>
      <c r="G326" s="31"/>
      <c r="H326" s="31"/>
      <c r="I326" s="31"/>
      <c r="J326" s="31"/>
      <c r="K326" s="31"/>
      <c r="L326" s="31"/>
      <c r="M326" s="31"/>
      <c r="N326" s="31"/>
      <c r="O326" s="31"/>
      <c r="P326" s="31"/>
      <c r="Q326" s="31"/>
      <c r="R326" s="31"/>
      <c r="S326" s="31"/>
      <c r="T326" s="31"/>
      <c r="U326" s="31"/>
      <c r="V326" s="31"/>
      <c r="W326" s="31"/>
    </row>
    <row r="327" spans="1:23" x14ac:dyDescent="0.45">
      <c r="A327" s="31"/>
      <c r="B327" s="31"/>
      <c r="C327" s="31"/>
      <c r="D327" s="31"/>
      <c r="E327" s="31"/>
      <c r="F327" s="31"/>
      <c r="G327" s="31"/>
      <c r="H327" s="31"/>
      <c r="I327" s="31"/>
      <c r="J327" s="31"/>
      <c r="K327" s="31"/>
      <c r="L327" s="31"/>
      <c r="M327" s="31"/>
      <c r="N327" s="31"/>
      <c r="O327" s="31"/>
      <c r="P327" s="31"/>
      <c r="Q327" s="31"/>
      <c r="R327" s="31"/>
      <c r="S327" s="31"/>
      <c r="T327" s="31"/>
      <c r="U327" s="31"/>
      <c r="V327" s="31"/>
      <c r="W327" s="31"/>
    </row>
    <row r="328" spans="1:23" x14ac:dyDescent="0.45">
      <c r="A328" s="31"/>
      <c r="B328" s="31"/>
      <c r="C328" s="31"/>
      <c r="D328" s="31"/>
      <c r="E328" s="31"/>
      <c r="F328" s="31"/>
      <c r="G328" s="31"/>
      <c r="H328" s="31"/>
      <c r="I328" s="31"/>
      <c r="J328" s="31"/>
      <c r="K328" s="31"/>
      <c r="L328" s="31"/>
      <c r="M328" s="31"/>
      <c r="N328" s="31"/>
      <c r="O328" s="31"/>
      <c r="P328" s="31"/>
      <c r="Q328" s="31"/>
      <c r="R328" s="31"/>
      <c r="S328" s="31"/>
      <c r="T328" s="31"/>
      <c r="U328" s="31"/>
      <c r="V328" s="31"/>
      <c r="W328" s="31"/>
    </row>
    <row r="329" spans="1:23" x14ac:dyDescent="0.45">
      <c r="A329" s="31"/>
      <c r="B329" s="31"/>
      <c r="C329" s="31"/>
      <c r="D329" s="31"/>
      <c r="E329" s="31"/>
      <c r="F329" s="31"/>
      <c r="G329" s="31"/>
      <c r="H329" s="31"/>
      <c r="I329" s="31"/>
      <c r="J329" s="31"/>
      <c r="K329" s="31"/>
      <c r="L329" s="31"/>
      <c r="M329" s="31"/>
      <c r="N329" s="31"/>
      <c r="O329" s="31"/>
      <c r="P329" s="31"/>
      <c r="Q329" s="31"/>
      <c r="R329" s="31"/>
      <c r="S329" s="31"/>
      <c r="T329" s="31"/>
      <c r="U329" s="31"/>
      <c r="V329" s="31"/>
      <c r="W329" s="31"/>
    </row>
    <row r="330" spans="1:23" x14ac:dyDescent="0.45">
      <c r="A330" s="31"/>
      <c r="B330" s="31"/>
      <c r="C330" s="31"/>
      <c r="D330" s="31"/>
      <c r="E330" s="31"/>
      <c r="F330" s="31"/>
      <c r="G330" s="31"/>
      <c r="H330" s="31"/>
      <c r="I330" s="31"/>
      <c r="J330" s="31"/>
      <c r="K330" s="31"/>
      <c r="L330" s="31"/>
      <c r="M330" s="31"/>
      <c r="N330" s="31"/>
      <c r="O330" s="31"/>
      <c r="P330" s="31"/>
      <c r="Q330" s="31"/>
      <c r="R330" s="31"/>
      <c r="S330" s="31"/>
      <c r="T330" s="31"/>
      <c r="U330" s="31"/>
      <c r="V330" s="31"/>
      <c r="W330" s="31"/>
    </row>
    <row r="331" spans="1:23" x14ac:dyDescent="0.45">
      <c r="A331" s="31"/>
      <c r="B331" s="31"/>
      <c r="C331" s="31"/>
      <c r="D331" s="31"/>
      <c r="E331" s="31"/>
      <c r="F331" s="31"/>
      <c r="G331" s="31"/>
      <c r="H331" s="31"/>
      <c r="I331" s="31"/>
      <c r="J331" s="31"/>
      <c r="K331" s="31"/>
      <c r="L331" s="31"/>
      <c r="M331" s="31"/>
      <c r="N331" s="31"/>
      <c r="O331" s="31"/>
      <c r="P331" s="31"/>
      <c r="Q331" s="31"/>
      <c r="R331" s="31"/>
      <c r="S331" s="31"/>
      <c r="T331" s="31"/>
      <c r="U331" s="31"/>
      <c r="V331" s="31"/>
      <c r="W331" s="31"/>
    </row>
    <row r="332" spans="1:23" x14ac:dyDescent="0.45">
      <c r="A332" s="31"/>
      <c r="B332" s="31"/>
      <c r="C332" s="31"/>
      <c r="D332" s="31"/>
      <c r="E332" s="31"/>
      <c r="F332" s="31"/>
      <c r="G332" s="31"/>
      <c r="H332" s="31"/>
      <c r="I332" s="31"/>
      <c r="J332" s="31"/>
      <c r="K332" s="31"/>
      <c r="L332" s="31"/>
      <c r="M332" s="31"/>
      <c r="N332" s="31"/>
      <c r="O332" s="31"/>
      <c r="P332" s="31"/>
      <c r="Q332" s="31"/>
      <c r="R332" s="31"/>
      <c r="S332" s="31"/>
      <c r="T332" s="31"/>
      <c r="U332" s="31"/>
      <c r="V332" s="31"/>
      <c r="W332" s="31"/>
    </row>
    <row r="333" spans="1:23" x14ac:dyDescent="0.45">
      <c r="A333" s="31"/>
      <c r="B333" s="31"/>
      <c r="C333" s="31"/>
      <c r="D333" s="31"/>
      <c r="E333" s="31"/>
      <c r="F333" s="31"/>
      <c r="G333" s="31"/>
      <c r="H333" s="31"/>
      <c r="I333" s="31"/>
      <c r="J333" s="31"/>
      <c r="K333" s="31"/>
      <c r="L333" s="31"/>
      <c r="M333" s="31"/>
      <c r="N333" s="31"/>
      <c r="O333" s="31"/>
      <c r="P333" s="31"/>
      <c r="Q333" s="31"/>
      <c r="R333" s="31"/>
      <c r="S333" s="31"/>
      <c r="T333" s="31"/>
      <c r="U333" s="31"/>
      <c r="V333" s="31"/>
      <c r="W333" s="31"/>
    </row>
    <row r="334" spans="1:23" x14ac:dyDescent="0.45">
      <c r="A334" s="31"/>
      <c r="B334" s="31"/>
      <c r="C334" s="31"/>
      <c r="D334" s="31"/>
      <c r="E334" s="31"/>
      <c r="F334" s="31"/>
      <c r="G334" s="31"/>
      <c r="H334" s="31"/>
      <c r="I334" s="31"/>
      <c r="J334" s="31"/>
      <c r="K334" s="31"/>
      <c r="L334" s="31"/>
      <c r="M334" s="31"/>
      <c r="N334" s="31"/>
      <c r="O334" s="31"/>
      <c r="P334" s="31"/>
      <c r="Q334" s="31"/>
      <c r="R334" s="31"/>
      <c r="S334" s="31"/>
      <c r="T334" s="31"/>
      <c r="U334" s="31"/>
      <c r="V334" s="31"/>
      <c r="W334" s="31"/>
    </row>
    <row r="335" spans="1:23" x14ac:dyDescent="0.45">
      <c r="A335" s="31"/>
      <c r="B335" s="31"/>
      <c r="C335" s="31"/>
      <c r="D335" s="31"/>
      <c r="E335" s="31"/>
      <c r="F335" s="31"/>
      <c r="G335" s="31"/>
      <c r="H335" s="31"/>
      <c r="I335" s="31"/>
      <c r="J335" s="31"/>
      <c r="K335" s="31"/>
      <c r="L335" s="31"/>
      <c r="M335" s="31"/>
      <c r="N335" s="31"/>
      <c r="O335" s="31"/>
      <c r="P335" s="31"/>
      <c r="Q335" s="31"/>
      <c r="R335" s="31"/>
      <c r="S335" s="31"/>
      <c r="T335" s="31"/>
      <c r="U335" s="31"/>
      <c r="V335" s="31"/>
      <c r="W335" s="31"/>
    </row>
    <row r="336" spans="1:23" x14ac:dyDescent="0.45">
      <c r="A336" s="31"/>
      <c r="B336" s="31"/>
      <c r="C336" s="31"/>
      <c r="D336" s="31"/>
      <c r="E336" s="31"/>
      <c r="F336" s="31"/>
      <c r="G336" s="31"/>
      <c r="H336" s="31"/>
      <c r="I336" s="31"/>
      <c r="J336" s="31"/>
      <c r="K336" s="31"/>
      <c r="L336" s="31"/>
      <c r="M336" s="31"/>
      <c r="N336" s="31"/>
      <c r="O336" s="31"/>
      <c r="P336" s="31"/>
      <c r="Q336" s="31"/>
      <c r="R336" s="31"/>
      <c r="S336" s="31"/>
      <c r="T336" s="31"/>
      <c r="U336" s="31"/>
      <c r="V336" s="31"/>
      <c r="W336" s="31"/>
    </row>
    <row r="337" spans="1:23" x14ac:dyDescent="0.45">
      <c r="A337" s="31"/>
      <c r="B337" s="31"/>
      <c r="C337" s="31"/>
      <c r="D337" s="31"/>
      <c r="E337" s="31"/>
      <c r="F337" s="31"/>
      <c r="G337" s="31"/>
      <c r="H337" s="31"/>
      <c r="I337" s="31"/>
      <c r="J337" s="31"/>
      <c r="K337" s="31"/>
      <c r="L337" s="31"/>
      <c r="M337" s="31"/>
      <c r="N337" s="31"/>
      <c r="O337" s="31"/>
      <c r="P337" s="31"/>
      <c r="Q337" s="31"/>
      <c r="R337" s="31"/>
      <c r="S337" s="31"/>
      <c r="T337" s="31"/>
      <c r="U337" s="31"/>
      <c r="V337" s="31"/>
      <c r="W337" s="31"/>
    </row>
    <row r="338" spans="1:23" x14ac:dyDescent="0.45">
      <c r="A338" s="31"/>
      <c r="B338" s="31"/>
      <c r="C338" s="31"/>
      <c r="D338" s="31"/>
      <c r="E338" s="31"/>
      <c r="F338" s="31"/>
      <c r="G338" s="31"/>
      <c r="H338" s="31"/>
      <c r="I338" s="31"/>
      <c r="J338" s="31"/>
      <c r="K338" s="31"/>
      <c r="L338" s="31"/>
      <c r="M338" s="31"/>
      <c r="N338" s="31"/>
      <c r="O338" s="31"/>
      <c r="P338" s="31"/>
      <c r="Q338" s="31"/>
      <c r="R338" s="31"/>
      <c r="S338" s="31"/>
      <c r="T338" s="31"/>
      <c r="U338" s="31"/>
      <c r="V338" s="31"/>
      <c r="W338" s="31"/>
    </row>
    <row r="339" spans="1:23" x14ac:dyDescent="0.45">
      <c r="A339" s="31"/>
      <c r="B339" s="31"/>
      <c r="C339" s="31"/>
      <c r="D339" s="31"/>
      <c r="E339" s="31"/>
      <c r="F339" s="31"/>
      <c r="G339" s="31"/>
      <c r="H339" s="31"/>
      <c r="I339" s="31"/>
      <c r="J339" s="31"/>
      <c r="K339" s="31"/>
      <c r="L339" s="31"/>
      <c r="M339" s="31"/>
      <c r="N339" s="31"/>
      <c r="O339" s="31"/>
      <c r="P339" s="31"/>
      <c r="Q339" s="31"/>
      <c r="R339" s="31"/>
      <c r="S339" s="31"/>
      <c r="T339" s="31"/>
      <c r="U339" s="31"/>
      <c r="V339" s="31"/>
      <c r="W339" s="31"/>
    </row>
    <row r="340" spans="1:23" x14ac:dyDescent="0.45">
      <c r="A340" s="31"/>
      <c r="B340" s="31"/>
      <c r="C340" s="31"/>
      <c r="D340" s="31"/>
      <c r="E340" s="31"/>
      <c r="F340" s="31"/>
      <c r="G340" s="31"/>
      <c r="H340" s="31"/>
      <c r="I340" s="31"/>
      <c r="J340" s="31"/>
      <c r="K340" s="31"/>
      <c r="L340" s="31"/>
      <c r="M340" s="31"/>
      <c r="N340" s="31"/>
      <c r="O340" s="31"/>
      <c r="P340" s="31"/>
      <c r="Q340" s="31"/>
      <c r="R340" s="31"/>
      <c r="S340" s="31"/>
      <c r="T340" s="31"/>
      <c r="U340" s="31"/>
      <c r="V340" s="31"/>
      <c r="W340" s="31"/>
    </row>
    <row r="341" spans="1:23" x14ac:dyDescent="0.45">
      <c r="A341" s="31"/>
      <c r="B341" s="31"/>
      <c r="C341" s="31"/>
      <c r="D341" s="31"/>
      <c r="E341" s="31"/>
      <c r="F341" s="31"/>
      <c r="G341" s="31"/>
      <c r="H341" s="31"/>
      <c r="I341" s="31"/>
      <c r="J341" s="31"/>
      <c r="K341" s="31"/>
      <c r="L341" s="31"/>
      <c r="M341" s="31"/>
      <c r="N341" s="31"/>
      <c r="O341" s="31"/>
      <c r="P341" s="31"/>
      <c r="Q341" s="31"/>
      <c r="R341" s="31"/>
      <c r="S341" s="31"/>
      <c r="T341" s="31"/>
      <c r="U341" s="31"/>
      <c r="V341" s="31"/>
      <c r="W341" s="31"/>
    </row>
    <row r="342" spans="1:23" x14ac:dyDescent="0.45">
      <c r="A342" s="31"/>
      <c r="B342" s="31"/>
      <c r="C342" s="31"/>
      <c r="D342" s="31"/>
      <c r="E342" s="31"/>
      <c r="F342" s="31"/>
      <c r="G342" s="31"/>
      <c r="H342" s="31"/>
      <c r="I342" s="31"/>
      <c r="J342" s="31"/>
      <c r="K342" s="31"/>
      <c r="L342" s="31"/>
      <c r="M342" s="31"/>
      <c r="N342" s="31"/>
      <c r="O342" s="31"/>
      <c r="P342" s="31"/>
      <c r="Q342" s="31"/>
      <c r="R342" s="31"/>
      <c r="S342" s="31"/>
      <c r="T342" s="31"/>
      <c r="U342" s="31"/>
      <c r="V342" s="31"/>
      <c r="W342" s="31"/>
    </row>
    <row r="343" spans="1:23" x14ac:dyDescent="0.45">
      <c r="A343" s="31"/>
      <c r="B343" s="31"/>
      <c r="C343" s="31"/>
      <c r="D343" s="31"/>
      <c r="E343" s="31"/>
      <c r="F343" s="31"/>
      <c r="G343" s="31"/>
      <c r="H343" s="31"/>
      <c r="I343" s="31"/>
      <c r="J343" s="31"/>
      <c r="K343" s="31"/>
      <c r="L343" s="31"/>
      <c r="M343" s="31"/>
      <c r="N343" s="31"/>
      <c r="O343" s="31"/>
      <c r="P343" s="31"/>
      <c r="Q343" s="31"/>
      <c r="R343" s="31"/>
      <c r="S343" s="31"/>
      <c r="T343" s="31"/>
      <c r="U343" s="31"/>
      <c r="V343" s="31"/>
      <c r="W343" s="31"/>
    </row>
    <row r="344" spans="1:23" x14ac:dyDescent="0.45">
      <c r="A344" s="31"/>
      <c r="B344" s="31"/>
      <c r="C344" s="31"/>
      <c r="D344" s="31"/>
      <c r="E344" s="31"/>
      <c r="F344" s="31"/>
      <c r="G344" s="31"/>
      <c r="H344" s="31"/>
      <c r="I344" s="31"/>
      <c r="J344" s="31"/>
      <c r="K344" s="31"/>
      <c r="L344" s="31"/>
      <c r="M344" s="31"/>
      <c r="N344" s="31"/>
      <c r="O344" s="31"/>
      <c r="P344" s="31"/>
      <c r="Q344" s="31"/>
      <c r="R344" s="31"/>
      <c r="S344" s="31"/>
      <c r="T344" s="31"/>
      <c r="U344" s="31"/>
      <c r="V344" s="31"/>
      <c r="W344" s="31"/>
    </row>
    <row r="345" spans="1:23" x14ac:dyDescent="0.45">
      <c r="A345" s="31"/>
      <c r="B345" s="31"/>
      <c r="C345" s="31"/>
      <c r="D345" s="31"/>
      <c r="E345" s="31"/>
      <c r="F345" s="31"/>
      <c r="G345" s="31"/>
      <c r="H345" s="31"/>
      <c r="I345" s="31"/>
      <c r="J345" s="31"/>
      <c r="K345" s="31"/>
      <c r="L345" s="31"/>
      <c r="M345" s="31"/>
      <c r="N345" s="31"/>
      <c r="O345" s="31"/>
      <c r="P345" s="31"/>
      <c r="Q345" s="31"/>
      <c r="R345" s="31"/>
      <c r="S345" s="31"/>
      <c r="T345" s="31"/>
      <c r="U345" s="31"/>
      <c r="V345" s="31"/>
      <c r="W345" s="31"/>
    </row>
    <row r="346" spans="1:23" x14ac:dyDescent="0.45">
      <c r="A346" s="31"/>
      <c r="B346" s="31"/>
      <c r="C346" s="31"/>
      <c r="D346" s="31"/>
      <c r="E346" s="31"/>
      <c r="F346" s="31"/>
      <c r="G346" s="31"/>
      <c r="H346" s="31"/>
      <c r="I346" s="31"/>
      <c r="J346" s="31"/>
      <c r="K346" s="31"/>
      <c r="L346" s="31"/>
      <c r="M346" s="31"/>
      <c r="N346" s="31"/>
      <c r="O346" s="31"/>
      <c r="P346" s="31"/>
      <c r="Q346" s="31"/>
      <c r="R346" s="31"/>
      <c r="S346" s="31"/>
      <c r="T346" s="31"/>
      <c r="U346" s="31"/>
      <c r="V346" s="31"/>
      <c r="W346" s="31"/>
    </row>
    <row r="347" spans="1:23" x14ac:dyDescent="0.45">
      <c r="A347" s="31"/>
      <c r="B347" s="31"/>
      <c r="C347" s="31"/>
      <c r="D347" s="31"/>
      <c r="E347" s="31"/>
      <c r="F347" s="31"/>
      <c r="G347" s="31"/>
      <c r="H347" s="31"/>
      <c r="I347" s="31"/>
      <c r="J347" s="31"/>
      <c r="K347" s="31"/>
      <c r="L347" s="31"/>
      <c r="M347" s="31"/>
      <c r="N347" s="31"/>
      <c r="O347" s="31"/>
      <c r="P347" s="31"/>
      <c r="Q347" s="31"/>
      <c r="R347" s="31"/>
      <c r="S347" s="31"/>
      <c r="T347" s="31"/>
      <c r="U347" s="31"/>
      <c r="V347" s="31"/>
      <c r="W347" s="31"/>
    </row>
    <row r="348" spans="1:23" x14ac:dyDescent="0.45">
      <c r="A348" s="31"/>
      <c r="B348" s="31"/>
      <c r="C348" s="31"/>
      <c r="D348" s="31"/>
      <c r="E348" s="31"/>
      <c r="F348" s="31"/>
      <c r="G348" s="31"/>
      <c r="H348" s="31"/>
      <c r="I348" s="31"/>
      <c r="J348" s="31"/>
      <c r="K348" s="31"/>
      <c r="L348" s="31"/>
      <c r="M348" s="31"/>
      <c r="N348" s="31"/>
      <c r="O348" s="31"/>
      <c r="P348" s="31"/>
      <c r="Q348" s="31"/>
      <c r="R348" s="31"/>
      <c r="S348" s="31"/>
      <c r="T348" s="31"/>
      <c r="U348" s="31"/>
      <c r="V348" s="31"/>
      <c r="W348" s="31"/>
    </row>
    <row r="349" spans="1:23" x14ac:dyDescent="0.45">
      <c r="A349" s="31"/>
      <c r="B349" s="31"/>
      <c r="C349" s="31"/>
      <c r="D349" s="31"/>
      <c r="E349" s="31"/>
      <c r="F349" s="31"/>
      <c r="G349" s="31"/>
      <c r="H349" s="31"/>
      <c r="I349" s="31"/>
      <c r="J349" s="31"/>
      <c r="K349" s="31"/>
      <c r="L349" s="31"/>
      <c r="M349" s="31"/>
      <c r="N349" s="31"/>
      <c r="O349" s="31"/>
      <c r="P349" s="31"/>
      <c r="Q349" s="31"/>
      <c r="R349" s="31"/>
      <c r="S349" s="31"/>
      <c r="T349" s="31"/>
      <c r="U349" s="31"/>
      <c r="V349" s="31"/>
      <c r="W349" s="31"/>
    </row>
    <row r="350" spans="1:23" x14ac:dyDescent="0.45">
      <c r="A350" s="31"/>
      <c r="B350" s="31"/>
      <c r="C350" s="31"/>
      <c r="D350" s="31"/>
      <c r="E350" s="31"/>
      <c r="F350" s="31"/>
      <c r="G350" s="31"/>
      <c r="H350" s="31"/>
      <c r="I350" s="31"/>
      <c r="J350" s="31"/>
      <c r="K350" s="31"/>
      <c r="L350" s="31"/>
      <c r="M350" s="31"/>
      <c r="N350" s="31"/>
      <c r="O350" s="31"/>
      <c r="P350" s="31"/>
      <c r="Q350" s="31"/>
      <c r="R350" s="31"/>
      <c r="S350" s="31"/>
      <c r="T350" s="31"/>
      <c r="U350" s="31"/>
      <c r="V350" s="31"/>
      <c r="W350" s="31"/>
    </row>
    <row r="351" spans="1:23" x14ac:dyDescent="0.45">
      <c r="A351" s="31"/>
      <c r="B351" s="31"/>
      <c r="C351" s="31"/>
      <c r="D351" s="31"/>
      <c r="E351" s="31"/>
      <c r="F351" s="31"/>
      <c r="G351" s="31"/>
      <c r="H351" s="31"/>
      <c r="I351" s="31"/>
      <c r="J351" s="31"/>
      <c r="K351" s="31"/>
      <c r="L351" s="31"/>
      <c r="M351" s="31"/>
      <c r="N351" s="31"/>
      <c r="O351" s="31"/>
      <c r="P351" s="31"/>
      <c r="Q351" s="31"/>
      <c r="R351" s="31"/>
      <c r="S351" s="31"/>
      <c r="T351" s="31"/>
      <c r="U351" s="31"/>
      <c r="V351" s="31"/>
      <c r="W351" s="31"/>
    </row>
    <row r="352" spans="1:23" x14ac:dyDescent="0.45">
      <c r="A352" s="31"/>
      <c r="B352" s="31"/>
      <c r="C352" s="31"/>
      <c r="D352" s="31"/>
      <c r="E352" s="31"/>
      <c r="F352" s="31"/>
      <c r="G352" s="31"/>
      <c r="H352" s="31"/>
      <c r="I352" s="31"/>
      <c r="J352" s="31"/>
      <c r="K352" s="31"/>
      <c r="L352" s="31"/>
      <c r="M352" s="31"/>
      <c r="N352" s="31"/>
      <c r="O352" s="31"/>
      <c r="P352" s="31"/>
      <c r="Q352" s="31"/>
      <c r="R352" s="31"/>
      <c r="S352" s="31"/>
      <c r="T352" s="31"/>
      <c r="U352" s="31"/>
      <c r="V352" s="31"/>
      <c r="W352" s="31"/>
    </row>
    <row r="353" spans="1:23" x14ac:dyDescent="0.45">
      <c r="A353" s="31"/>
      <c r="B353" s="31"/>
      <c r="C353" s="31"/>
      <c r="D353" s="31"/>
      <c r="E353" s="31"/>
      <c r="F353" s="31"/>
      <c r="G353" s="31"/>
      <c r="H353" s="31"/>
      <c r="I353" s="31"/>
      <c r="J353" s="31"/>
      <c r="K353" s="31"/>
      <c r="L353" s="31"/>
      <c r="M353" s="31"/>
      <c r="N353" s="31"/>
      <c r="O353" s="31"/>
      <c r="P353" s="31"/>
      <c r="Q353" s="31"/>
      <c r="R353" s="31"/>
      <c r="S353" s="31"/>
      <c r="T353" s="31"/>
      <c r="U353" s="31"/>
      <c r="V353" s="31"/>
      <c r="W353" s="31"/>
    </row>
    <row r="354" spans="1:23" x14ac:dyDescent="0.45">
      <c r="A354" s="31"/>
      <c r="B354" s="31"/>
      <c r="C354" s="31"/>
      <c r="D354" s="31"/>
      <c r="E354" s="31"/>
      <c r="F354" s="31"/>
      <c r="G354" s="31"/>
      <c r="H354" s="31"/>
      <c r="I354" s="31"/>
      <c r="J354" s="31"/>
      <c r="K354" s="31"/>
      <c r="L354" s="31"/>
      <c r="M354" s="31"/>
      <c r="N354" s="31"/>
      <c r="O354" s="31"/>
      <c r="P354" s="31"/>
      <c r="Q354" s="31"/>
      <c r="R354" s="31"/>
      <c r="S354" s="31"/>
      <c r="T354" s="31"/>
      <c r="U354" s="31"/>
      <c r="V354" s="31"/>
      <c r="W354" s="31"/>
    </row>
    <row r="355" spans="1:23" x14ac:dyDescent="0.45">
      <c r="A355" s="31"/>
      <c r="B355" s="31"/>
      <c r="C355" s="31"/>
      <c r="D355" s="31"/>
      <c r="E355" s="31"/>
      <c r="F355" s="31"/>
      <c r="G355" s="31"/>
      <c r="H355" s="31"/>
      <c r="I355" s="31"/>
      <c r="J355" s="31"/>
      <c r="K355" s="31"/>
      <c r="L355" s="31"/>
      <c r="M355" s="31"/>
      <c r="N355" s="31"/>
      <c r="O355" s="31"/>
      <c r="P355" s="31"/>
      <c r="Q355" s="31"/>
      <c r="R355" s="31"/>
      <c r="S355" s="31"/>
      <c r="T355" s="31"/>
      <c r="U355" s="31"/>
      <c r="V355" s="31"/>
      <c r="W355" s="31"/>
    </row>
    <row r="356" spans="1:23" x14ac:dyDescent="0.45">
      <c r="A356" s="31"/>
      <c r="B356" s="31"/>
      <c r="C356" s="31"/>
      <c r="D356" s="31"/>
      <c r="E356" s="31"/>
      <c r="F356" s="31"/>
      <c r="G356" s="31"/>
      <c r="H356" s="31"/>
      <c r="I356" s="31"/>
      <c r="J356" s="31"/>
      <c r="K356" s="31"/>
      <c r="L356" s="31"/>
      <c r="M356" s="31"/>
      <c r="N356" s="31"/>
      <c r="O356" s="31"/>
      <c r="P356" s="31"/>
      <c r="Q356" s="31"/>
      <c r="R356" s="31"/>
      <c r="S356" s="31"/>
      <c r="T356" s="31"/>
      <c r="U356" s="31"/>
      <c r="V356" s="31"/>
      <c r="W356" s="31"/>
    </row>
    <row r="357" spans="1:23" x14ac:dyDescent="0.45">
      <c r="A357" s="31"/>
      <c r="B357" s="31"/>
      <c r="C357" s="31"/>
      <c r="D357" s="31"/>
      <c r="E357" s="31"/>
      <c r="F357" s="31"/>
      <c r="G357" s="31"/>
      <c r="H357" s="31"/>
      <c r="I357" s="31"/>
      <c r="J357" s="31"/>
      <c r="K357" s="31"/>
      <c r="L357" s="31"/>
      <c r="M357" s="31"/>
      <c r="N357" s="31"/>
      <c r="O357" s="31"/>
      <c r="P357" s="31"/>
      <c r="Q357" s="31"/>
      <c r="R357" s="31"/>
      <c r="S357" s="31"/>
      <c r="T357" s="31"/>
      <c r="U357" s="31"/>
      <c r="V357" s="31"/>
      <c r="W357" s="31"/>
    </row>
    <row r="358" spans="1:23" x14ac:dyDescent="0.45">
      <c r="A358" s="31"/>
      <c r="B358" s="31"/>
      <c r="C358" s="31"/>
      <c r="D358" s="31"/>
      <c r="E358" s="31"/>
      <c r="F358" s="31"/>
      <c r="G358" s="31"/>
      <c r="H358" s="31"/>
      <c r="I358" s="31"/>
      <c r="J358" s="31"/>
      <c r="K358" s="31"/>
      <c r="L358" s="31"/>
      <c r="M358" s="31"/>
      <c r="N358" s="31"/>
      <c r="O358" s="31"/>
      <c r="P358" s="31"/>
      <c r="Q358" s="31"/>
      <c r="R358" s="31"/>
      <c r="S358" s="31"/>
      <c r="T358" s="31"/>
      <c r="U358" s="31"/>
      <c r="V358" s="31"/>
      <c r="W358" s="31"/>
    </row>
    <row r="359" spans="1:23" x14ac:dyDescent="0.45">
      <c r="A359" s="31"/>
      <c r="B359" s="31"/>
      <c r="C359" s="31"/>
      <c r="D359" s="31"/>
      <c r="E359" s="31"/>
      <c r="F359" s="31"/>
      <c r="G359" s="31"/>
      <c r="H359" s="31"/>
      <c r="I359" s="31"/>
      <c r="J359" s="31"/>
      <c r="K359" s="31"/>
      <c r="L359" s="31"/>
      <c r="M359" s="31"/>
      <c r="N359" s="31"/>
      <c r="O359" s="31"/>
      <c r="P359" s="31"/>
      <c r="Q359" s="31"/>
      <c r="R359" s="31"/>
      <c r="S359" s="31"/>
      <c r="T359" s="31"/>
      <c r="U359" s="31"/>
      <c r="V359" s="31"/>
      <c r="W359" s="31"/>
    </row>
    <row r="360" spans="1:23" x14ac:dyDescent="0.45">
      <c r="A360" s="31"/>
      <c r="B360" s="31"/>
      <c r="C360" s="31"/>
      <c r="D360" s="31"/>
      <c r="E360" s="31"/>
      <c r="F360" s="31"/>
      <c r="G360" s="31"/>
      <c r="H360" s="31"/>
      <c r="I360" s="31"/>
      <c r="J360" s="31"/>
      <c r="K360" s="31"/>
      <c r="L360" s="31"/>
      <c r="M360" s="31"/>
      <c r="N360" s="31"/>
      <c r="O360" s="31"/>
      <c r="P360" s="31"/>
      <c r="Q360" s="31"/>
      <c r="R360" s="31"/>
      <c r="S360" s="31"/>
      <c r="T360" s="31"/>
      <c r="U360" s="31"/>
      <c r="V360" s="31"/>
      <c r="W360" s="31"/>
    </row>
    <row r="361" spans="1:23" x14ac:dyDescent="0.45">
      <c r="A361" s="31"/>
      <c r="B361" s="31"/>
      <c r="C361" s="31"/>
      <c r="D361" s="31"/>
      <c r="E361" s="31"/>
      <c r="F361" s="31"/>
      <c r="G361" s="31"/>
      <c r="H361" s="31"/>
      <c r="I361" s="31"/>
      <c r="J361" s="31"/>
      <c r="K361" s="31"/>
      <c r="L361" s="31"/>
      <c r="M361" s="31"/>
      <c r="N361" s="31"/>
      <c r="O361" s="31"/>
      <c r="P361" s="31"/>
      <c r="Q361" s="31"/>
      <c r="R361" s="31"/>
      <c r="S361" s="31"/>
      <c r="T361" s="31"/>
      <c r="U361" s="31"/>
      <c r="V361" s="31"/>
      <c r="W361" s="31"/>
    </row>
    <row r="362" spans="1:23" x14ac:dyDescent="0.45">
      <c r="A362" s="31"/>
      <c r="B362" s="31"/>
      <c r="C362" s="31"/>
      <c r="D362" s="31"/>
      <c r="E362" s="31"/>
      <c r="F362" s="31"/>
      <c r="G362" s="31"/>
      <c r="H362" s="31"/>
      <c r="I362" s="31"/>
      <c r="J362" s="31"/>
      <c r="K362" s="31"/>
      <c r="L362" s="31"/>
      <c r="M362" s="31"/>
      <c r="N362" s="31"/>
      <c r="O362" s="31"/>
      <c r="P362" s="31"/>
      <c r="Q362" s="31"/>
      <c r="R362" s="31"/>
      <c r="S362" s="31"/>
      <c r="T362" s="31"/>
      <c r="U362" s="31"/>
      <c r="V362" s="31"/>
      <c r="W362" s="31"/>
    </row>
    <row r="363" spans="1:23" x14ac:dyDescent="0.45">
      <c r="A363" s="31"/>
      <c r="B363" s="31"/>
      <c r="C363" s="31"/>
      <c r="D363" s="31"/>
      <c r="E363" s="31"/>
      <c r="F363" s="31"/>
      <c r="G363" s="31"/>
      <c r="H363" s="31"/>
      <c r="I363" s="31"/>
      <c r="J363" s="31"/>
      <c r="K363" s="31"/>
      <c r="L363" s="31"/>
      <c r="M363" s="31"/>
      <c r="N363" s="31"/>
      <c r="O363" s="31"/>
      <c r="P363" s="31"/>
      <c r="Q363" s="31"/>
      <c r="R363" s="31"/>
      <c r="S363" s="31"/>
      <c r="T363" s="31"/>
      <c r="U363" s="31"/>
      <c r="V363" s="31"/>
      <c r="W363" s="31"/>
    </row>
    <row r="364" spans="1:23" x14ac:dyDescent="0.45">
      <c r="A364" s="31"/>
      <c r="B364" s="31"/>
      <c r="C364" s="31"/>
      <c r="D364" s="31"/>
      <c r="E364" s="31"/>
      <c r="F364" s="31"/>
      <c r="G364" s="31"/>
      <c r="H364" s="31"/>
      <c r="I364" s="31"/>
      <c r="J364" s="31"/>
      <c r="K364" s="31"/>
      <c r="L364" s="31"/>
      <c r="M364" s="31"/>
      <c r="N364" s="31"/>
      <c r="O364" s="31"/>
      <c r="P364" s="31"/>
      <c r="Q364" s="31"/>
      <c r="R364" s="31"/>
      <c r="S364" s="31"/>
      <c r="T364" s="31"/>
      <c r="U364" s="31"/>
      <c r="V364" s="31"/>
      <c r="W364" s="31"/>
    </row>
    <row r="365" spans="1:23" x14ac:dyDescent="0.45">
      <c r="A365" s="31"/>
      <c r="B365" s="31"/>
      <c r="C365" s="31"/>
      <c r="D365" s="31"/>
      <c r="E365" s="31"/>
      <c r="F365" s="31"/>
      <c r="G365" s="31"/>
      <c r="H365" s="31"/>
      <c r="I365" s="31"/>
      <c r="J365" s="31"/>
      <c r="K365" s="31"/>
      <c r="L365" s="31"/>
      <c r="M365" s="31"/>
      <c r="N365" s="31"/>
      <c r="O365" s="31"/>
      <c r="P365" s="31"/>
      <c r="Q365" s="31"/>
      <c r="R365" s="31"/>
      <c r="S365" s="31"/>
      <c r="T365" s="31"/>
      <c r="U365" s="31"/>
      <c r="V365" s="31"/>
      <c r="W365" s="31"/>
    </row>
    <row r="366" spans="1:23" x14ac:dyDescent="0.45">
      <c r="A366" s="31"/>
      <c r="B366" s="31"/>
      <c r="C366" s="31"/>
      <c r="D366" s="31"/>
      <c r="E366" s="31"/>
      <c r="F366" s="31"/>
      <c r="G366" s="31"/>
      <c r="H366" s="31"/>
      <c r="I366" s="31"/>
      <c r="J366" s="31"/>
      <c r="K366" s="31"/>
      <c r="L366" s="31"/>
      <c r="M366" s="31"/>
      <c r="N366" s="31"/>
      <c r="O366" s="31"/>
      <c r="P366" s="31"/>
      <c r="Q366" s="31"/>
      <c r="R366" s="31"/>
      <c r="S366" s="31"/>
      <c r="T366" s="31"/>
      <c r="U366" s="31"/>
      <c r="V366" s="31"/>
      <c r="W366" s="31"/>
    </row>
    <row r="367" spans="1:23" x14ac:dyDescent="0.45">
      <c r="A367" s="31"/>
      <c r="B367" s="31"/>
      <c r="C367" s="31"/>
      <c r="D367" s="31"/>
      <c r="E367" s="31"/>
      <c r="F367" s="31"/>
      <c r="G367" s="31"/>
      <c r="H367" s="31"/>
      <c r="I367" s="31"/>
      <c r="J367" s="31"/>
      <c r="K367" s="31"/>
      <c r="L367" s="31"/>
      <c r="M367" s="31"/>
      <c r="N367" s="31"/>
      <c r="O367" s="31"/>
      <c r="P367" s="31"/>
      <c r="Q367" s="31"/>
      <c r="R367" s="31"/>
      <c r="S367" s="31"/>
      <c r="T367" s="31"/>
      <c r="U367" s="31"/>
      <c r="V367" s="31"/>
      <c r="W367" s="31"/>
    </row>
    <row r="368" spans="1:23" x14ac:dyDescent="0.45">
      <c r="A368" s="31"/>
      <c r="B368" s="31"/>
      <c r="C368" s="31"/>
      <c r="D368" s="31"/>
      <c r="E368" s="31"/>
      <c r="F368" s="31"/>
      <c r="G368" s="31"/>
      <c r="H368" s="31"/>
      <c r="I368" s="31"/>
      <c r="J368" s="31"/>
      <c r="K368" s="31"/>
      <c r="L368" s="31"/>
      <c r="M368" s="31"/>
      <c r="N368" s="31"/>
      <c r="O368" s="31"/>
      <c r="P368" s="31"/>
      <c r="Q368" s="31"/>
      <c r="R368" s="31"/>
      <c r="S368" s="31"/>
      <c r="T368" s="31"/>
      <c r="U368" s="31"/>
      <c r="V368" s="31"/>
      <c r="W368" s="31"/>
    </row>
    <row r="369" spans="1:23" x14ac:dyDescent="0.45">
      <c r="A369" s="31"/>
      <c r="B369" s="31"/>
      <c r="C369" s="31"/>
      <c r="D369" s="31"/>
      <c r="E369" s="31"/>
      <c r="F369" s="31"/>
      <c r="G369" s="31"/>
      <c r="H369" s="31"/>
      <c r="I369" s="31"/>
      <c r="J369" s="31"/>
      <c r="K369" s="31"/>
      <c r="L369" s="31"/>
      <c r="M369" s="31"/>
      <c r="N369" s="31"/>
      <c r="O369" s="31"/>
      <c r="P369" s="31"/>
      <c r="Q369" s="31"/>
      <c r="R369" s="31"/>
      <c r="S369" s="31"/>
      <c r="T369" s="31"/>
      <c r="U369" s="31"/>
      <c r="V369" s="31"/>
      <c r="W369" s="31"/>
    </row>
    <row r="370" spans="1:23" x14ac:dyDescent="0.45">
      <c r="A370" s="31"/>
      <c r="B370" s="31"/>
      <c r="C370" s="31"/>
      <c r="D370" s="31"/>
      <c r="E370" s="31"/>
      <c r="F370" s="31"/>
      <c r="G370" s="31"/>
      <c r="H370" s="31"/>
      <c r="I370" s="31"/>
      <c r="J370" s="31"/>
      <c r="K370" s="31"/>
      <c r="L370" s="31"/>
      <c r="M370" s="31"/>
      <c r="N370" s="31"/>
      <c r="O370" s="31"/>
      <c r="P370" s="31"/>
      <c r="Q370" s="31"/>
      <c r="R370" s="31"/>
      <c r="S370" s="31"/>
      <c r="T370" s="31"/>
      <c r="U370" s="31"/>
      <c r="V370" s="31"/>
      <c r="W370" s="31"/>
    </row>
    <row r="371" spans="1:23" x14ac:dyDescent="0.45">
      <c r="A371" s="31"/>
      <c r="B371" s="31"/>
      <c r="C371" s="31"/>
      <c r="D371" s="31"/>
      <c r="E371" s="31"/>
      <c r="F371" s="31"/>
      <c r="G371" s="31"/>
      <c r="H371" s="31"/>
      <c r="I371" s="31"/>
      <c r="J371" s="31"/>
      <c r="K371" s="31"/>
      <c r="L371" s="31"/>
      <c r="M371" s="31"/>
      <c r="N371" s="31"/>
      <c r="O371" s="31"/>
      <c r="P371" s="31"/>
      <c r="Q371" s="31"/>
      <c r="R371" s="31"/>
      <c r="S371" s="31"/>
      <c r="T371" s="31"/>
      <c r="U371" s="31"/>
      <c r="V371" s="31"/>
      <c r="W371" s="31"/>
    </row>
    <row r="372" spans="1:23" x14ac:dyDescent="0.45">
      <c r="A372" s="31"/>
      <c r="B372" s="31"/>
      <c r="C372" s="31"/>
      <c r="D372" s="31"/>
      <c r="E372" s="31"/>
      <c r="F372" s="31"/>
      <c r="G372" s="31"/>
      <c r="H372" s="31"/>
      <c r="I372" s="31"/>
      <c r="J372" s="31"/>
      <c r="K372" s="31"/>
      <c r="L372" s="31"/>
      <c r="M372" s="31"/>
      <c r="N372" s="31"/>
      <c r="O372" s="31"/>
      <c r="P372" s="31"/>
      <c r="Q372" s="31"/>
      <c r="R372" s="31"/>
      <c r="S372" s="31"/>
      <c r="T372" s="31"/>
      <c r="U372" s="31"/>
      <c r="V372" s="31"/>
      <c r="W372" s="31"/>
    </row>
    <row r="373" spans="1:23" x14ac:dyDescent="0.45">
      <c r="A373" s="31"/>
      <c r="B373" s="31"/>
      <c r="C373" s="31"/>
      <c r="D373" s="31"/>
      <c r="E373" s="31"/>
      <c r="F373" s="31"/>
      <c r="G373" s="31"/>
      <c r="H373" s="31"/>
      <c r="I373" s="31"/>
      <c r="J373" s="31"/>
      <c r="K373" s="31"/>
      <c r="L373" s="31"/>
      <c r="M373" s="31"/>
      <c r="N373" s="31"/>
      <c r="O373" s="31"/>
      <c r="P373" s="31"/>
      <c r="Q373" s="31"/>
      <c r="R373" s="31"/>
      <c r="S373" s="31"/>
      <c r="T373" s="31"/>
      <c r="U373" s="31"/>
      <c r="V373" s="31"/>
      <c r="W373" s="31"/>
    </row>
    <row r="374" spans="1:23" x14ac:dyDescent="0.45">
      <c r="A374" s="31"/>
      <c r="B374" s="31"/>
      <c r="C374" s="31"/>
      <c r="D374" s="31"/>
      <c r="E374" s="31"/>
      <c r="F374" s="31"/>
      <c r="G374" s="31"/>
      <c r="H374" s="31"/>
      <c r="I374" s="31"/>
      <c r="J374" s="31"/>
      <c r="K374" s="31"/>
      <c r="L374" s="31"/>
      <c r="M374" s="31"/>
      <c r="N374" s="31"/>
      <c r="O374" s="31"/>
      <c r="P374" s="31"/>
      <c r="Q374" s="31"/>
      <c r="R374" s="31"/>
      <c r="S374" s="31"/>
      <c r="T374" s="31"/>
      <c r="U374" s="31"/>
      <c r="V374" s="31"/>
      <c r="W374" s="31"/>
    </row>
    <row r="375" spans="1:23" x14ac:dyDescent="0.45">
      <c r="A375" s="31"/>
      <c r="B375" s="31"/>
      <c r="C375" s="31"/>
      <c r="D375" s="31"/>
      <c r="E375" s="31"/>
      <c r="F375" s="31"/>
      <c r="G375" s="31"/>
      <c r="H375" s="31"/>
      <c r="I375" s="31"/>
      <c r="J375" s="31"/>
      <c r="K375" s="31"/>
      <c r="L375" s="31"/>
      <c r="M375" s="31"/>
      <c r="N375" s="31"/>
      <c r="O375" s="31"/>
      <c r="P375" s="31"/>
      <c r="Q375" s="31"/>
      <c r="R375" s="31"/>
      <c r="S375" s="31"/>
      <c r="T375" s="31"/>
      <c r="U375" s="31"/>
      <c r="V375" s="31"/>
      <c r="W375" s="31"/>
    </row>
    <row r="376" spans="1:23" x14ac:dyDescent="0.45">
      <c r="A376" s="31"/>
      <c r="B376" s="31"/>
      <c r="C376" s="31"/>
      <c r="D376" s="31"/>
      <c r="E376" s="31"/>
      <c r="F376" s="31"/>
      <c r="G376" s="31"/>
      <c r="H376" s="31"/>
      <c r="I376" s="31"/>
      <c r="J376" s="31"/>
      <c r="K376" s="31"/>
      <c r="L376" s="31"/>
      <c r="M376" s="31"/>
      <c r="N376" s="31"/>
      <c r="O376" s="31"/>
      <c r="P376" s="31"/>
      <c r="Q376" s="31"/>
      <c r="R376" s="31"/>
      <c r="S376" s="31"/>
      <c r="T376" s="31"/>
      <c r="U376" s="31"/>
      <c r="V376" s="31"/>
      <c r="W376" s="31"/>
    </row>
    <row r="377" spans="1:23" x14ac:dyDescent="0.45">
      <c r="A377" s="31"/>
      <c r="B377" s="31"/>
      <c r="C377" s="31"/>
      <c r="D377" s="31"/>
      <c r="E377" s="31"/>
      <c r="F377" s="31"/>
      <c r="G377" s="31"/>
      <c r="H377" s="31"/>
      <c r="I377" s="31"/>
      <c r="J377" s="31"/>
      <c r="K377" s="31"/>
      <c r="L377" s="31"/>
      <c r="M377" s="31"/>
      <c r="N377" s="31"/>
      <c r="O377" s="31"/>
      <c r="P377" s="31"/>
      <c r="Q377" s="31"/>
      <c r="R377" s="31"/>
      <c r="S377" s="31"/>
      <c r="T377" s="31"/>
      <c r="U377" s="31"/>
      <c r="V377" s="31"/>
      <c r="W377" s="31"/>
    </row>
    <row r="378" spans="1:23" x14ac:dyDescent="0.45">
      <c r="A378" s="31"/>
      <c r="B378" s="31"/>
      <c r="C378" s="31"/>
      <c r="D378" s="31"/>
      <c r="E378" s="31"/>
      <c r="F378" s="31"/>
      <c r="G378" s="31"/>
      <c r="H378" s="31"/>
      <c r="I378" s="31"/>
      <c r="J378" s="31"/>
      <c r="K378" s="31"/>
      <c r="L378" s="31"/>
      <c r="M378" s="31"/>
      <c r="N378" s="31"/>
      <c r="O378" s="31"/>
      <c r="P378" s="31"/>
      <c r="Q378" s="31"/>
      <c r="R378" s="31"/>
      <c r="S378" s="31"/>
      <c r="T378" s="31"/>
      <c r="U378" s="31"/>
      <c r="V378" s="31"/>
      <c r="W378" s="31"/>
    </row>
    <row r="379" spans="1:23" x14ac:dyDescent="0.45">
      <c r="A379" s="31"/>
      <c r="B379" s="31"/>
      <c r="C379" s="31"/>
      <c r="D379" s="31"/>
      <c r="E379" s="31"/>
      <c r="F379" s="31"/>
      <c r="G379" s="31"/>
      <c r="H379" s="31"/>
      <c r="I379" s="31"/>
      <c r="J379" s="31"/>
      <c r="K379" s="31"/>
      <c r="L379" s="31"/>
      <c r="M379" s="31"/>
      <c r="N379" s="31"/>
      <c r="O379" s="31"/>
      <c r="P379" s="31"/>
      <c r="Q379" s="31"/>
      <c r="R379" s="31"/>
      <c r="S379" s="31"/>
      <c r="T379" s="31"/>
      <c r="U379" s="31"/>
      <c r="V379" s="31"/>
      <c r="W379" s="31"/>
    </row>
    <row r="380" spans="1:23" x14ac:dyDescent="0.45">
      <c r="A380" s="31"/>
      <c r="B380" s="31"/>
      <c r="C380" s="31"/>
      <c r="D380" s="31"/>
      <c r="E380" s="31"/>
      <c r="F380" s="31"/>
      <c r="G380" s="31"/>
      <c r="H380" s="31"/>
      <c r="I380" s="31"/>
      <c r="J380" s="31"/>
      <c r="K380" s="31"/>
      <c r="L380" s="31"/>
      <c r="M380" s="31"/>
      <c r="N380" s="31"/>
      <c r="O380" s="31"/>
      <c r="P380" s="31"/>
      <c r="Q380" s="31"/>
      <c r="R380" s="31"/>
      <c r="S380" s="31"/>
      <c r="T380" s="31"/>
      <c r="U380" s="31"/>
      <c r="V380" s="31"/>
      <c r="W380" s="31"/>
    </row>
    <row r="381" spans="1:23" x14ac:dyDescent="0.45">
      <c r="A381" s="31"/>
      <c r="B381" s="31"/>
      <c r="C381" s="31"/>
      <c r="D381" s="31"/>
      <c r="E381" s="31"/>
      <c r="F381" s="31"/>
      <c r="G381" s="31"/>
      <c r="H381" s="31"/>
      <c r="I381" s="31"/>
      <c r="J381" s="31"/>
      <c r="K381" s="31"/>
      <c r="L381" s="31"/>
      <c r="M381" s="31"/>
      <c r="N381" s="31"/>
      <c r="O381" s="31"/>
      <c r="P381" s="31"/>
      <c r="Q381" s="31"/>
      <c r="R381" s="31"/>
      <c r="S381" s="31"/>
      <c r="T381" s="31"/>
      <c r="U381" s="31"/>
      <c r="V381" s="31"/>
      <c r="W381" s="31"/>
    </row>
    <row r="382" spans="1:23" x14ac:dyDescent="0.45">
      <c r="A382" s="31"/>
      <c r="B382" s="31"/>
      <c r="C382" s="31"/>
      <c r="D382" s="31"/>
      <c r="E382" s="31"/>
      <c r="F382" s="31"/>
      <c r="G382" s="31"/>
      <c r="H382" s="31"/>
      <c r="I382" s="31"/>
      <c r="J382" s="31"/>
      <c r="K382" s="31"/>
      <c r="L382" s="31"/>
      <c r="M382" s="31"/>
      <c r="N382" s="31"/>
      <c r="O382" s="31"/>
      <c r="P382" s="31"/>
      <c r="Q382" s="31"/>
      <c r="R382" s="31"/>
      <c r="S382" s="31"/>
      <c r="T382" s="31"/>
      <c r="U382" s="31"/>
      <c r="V382" s="31"/>
      <c r="W382" s="31"/>
    </row>
    <row r="383" spans="1:23" x14ac:dyDescent="0.45">
      <c r="A383" s="31"/>
      <c r="B383" s="31"/>
      <c r="C383" s="31"/>
      <c r="D383" s="31"/>
      <c r="E383" s="31"/>
      <c r="F383" s="31"/>
      <c r="G383" s="31"/>
      <c r="H383" s="31"/>
      <c r="I383" s="31"/>
      <c r="J383" s="31"/>
      <c r="K383" s="31"/>
      <c r="L383" s="31"/>
      <c r="M383" s="31"/>
      <c r="N383" s="31"/>
      <c r="O383" s="31"/>
      <c r="P383" s="31"/>
      <c r="Q383" s="31"/>
      <c r="R383" s="31"/>
      <c r="S383" s="31"/>
      <c r="T383" s="31"/>
      <c r="U383" s="31"/>
      <c r="V383" s="31"/>
      <c r="W383" s="31"/>
    </row>
    <row r="384" spans="1:23" x14ac:dyDescent="0.45">
      <c r="A384" s="31"/>
      <c r="B384" s="31"/>
      <c r="C384" s="31"/>
      <c r="D384" s="31"/>
      <c r="E384" s="31"/>
      <c r="F384" s="31"/>
      <c r="G384" s="31"/>
      <c r="H384" s="31"/>
      <c r="I384" s="31"/>
      <c r="J384" s="31"/>
      <c r="K384" s="31"/>
      <c r="L384" s="31"/>
      <c r="M384" s="31"/>
      <c r="N384" s="31"/>
      <c r="O384" s="31"/>
      <c r="P384" s="31"/>
      <c r="Q384" s="31"/>
      <c r="R384" s="31"/>
      <c r="S384" s="31"/>
      <c r="T384" s="31"/>
      <c r="U384" s="31"/>
      <c r="V384" s="31"/>
      <c r="W384" s="31"/>
    </row>
    <row r="385" spans="1:23" x14ac:dyDescent="0.45">
      <c r="A385" s="31"/>
      <c r="B385" s="31"/>
      <c r="C385" s="31"/>
      <c r="D385" s="31"/>
      <c r="E385" s="31"/>
      <c r="F385" s="31"/>
      <c r="G385" s="31"/>
      <c r="H385" s="31"/>
      <c r="I385" s="31"/>
      <c r="J385" s="31"/>
      <c r="K385" s="31"/>
      <c r="L385" s="31"/>
      <c r="M385" s="31"/>
      <c r="N385" s="31"/>
      <c r="O385" s="31"/>
      <c r="P385" s="31"/>
      <c r="Q385" s="31"/>
      <c r="R385" s="31"/>
      <c r="S385" s="31"/>
      <c r="T385" s="31"/>
      <c r="U385" s="31"/>
      <c r="V385" s="31"/>
      <c r="W385" s="31"/>
    </row>
    <row r="386" spans="1:23" x14ac:dyDescent="0.45">
      <c r="A386" s="31"/>
      <c r="B386" s="31"/>
      <c r="C386" s="31"/>
      <c r="D386" s="31"/>
      <c r="E386" s="31"/>
      <c r="F386" s="31"/>
      <c r="G386" s="31"/>
      <c r="H386" s="31"/>
      <c r="I386" s="31"/>
      <c r="J386" s="31"/>
      <c r="K386" s="31"/>
      <c r="L386" s="31"/>
      <c r="M386" s="31"/>
      <c r="N386" s="31"/>
      <c r="O386" s="31"/>
      <c r="P386" s="31"/>
      <c r="Q386" s="31"/>
      <c r="R386" s="31"/>
      <c r="S386" s="31"/>
      <c r="T386" s="31"/>
      <c r="U386" s="31"/>
      <c r="V386" s="31"/>
      <c r="W386" s="31"/>
    </row>
    <row r="387" spans="1:23" x14ac:dyDescent="0.45">
      <c r="A387" s="31"/>
      <c r="B387" s="31"/>
      <c r="C387" s="31"/>
      <c r="D387" s="31"/>
      <c r="E387" s="31"/>
      <c r="F387" s="31"/>
      <c r="G387" s="31"/>
      <c r="H387" s="31"/>
      <c r="I387" s="31"/>
      <c r="J387" s="31"/>
      <c r="K387" s="31"/>
      <c r="L387" s="31"/>
      <c r="M387" s="31"/>
      <c r="N387" s="31"/>
      <c r="O387" s="31"/>
      <c r="P387" s="31"/>
      <c r="Q387" s="31"/>
      <c r="R387" s="31"/>
      <c r="S387" s="31"/>
      <c r="T387" s="31"/>
      <c r="U387" s="31"/>
      <c r="V387" s="31"/>
      <c r="W387" s="31"/>
    </row>
    <row r="388" spans="1:23" x14ac:dyDescent="0.45">
      <c r="A388" s="31"/>
      <c r="B388" s="31"/>
      <c r="C388" s="31"/>
      <c r="D388" s="31"/>
      <c r="E388" s="31"/>
      <c r="F388" s="31"/>
      <c r="G388" s="31"/>
      <c r="H388" s="31"/>
      <c r="I388" s="31"/>
      <c r="J388" s="31"/>
      <c r="K388" s="31"/>
      <c r="L388" s="31"/>
      <c r="M388" s="31"/>
      <c r="N388" s="31"/>
      <c r="O388" s="31"/>
      <c r="P388" s="31"/>
      <c r="Q388" s="31"/>
      <c r="R388" s="31"/>
      <c r="S388" s="31"/>
      <c r="T388" s="31"/>
      <c r="U388" s="31"/>
      <c r="V388" s="31"/>
      <c r="W388" s="31"/>
    </row>
    <row r="389" spans="1:23" x14ac:dyDescent="0.45">
      <c r="A389" s="31"/>
      <c r="B389" s="31"/>
      <c r="C389" s="31"/>
      <c r="D389" s="31"/>
      <c r="E389" s="31"/>
      <c r="F389" s="31"/>
      <c r="G389" s="31"/>
      <c r="H389" s="31"/>
      <c r="I389" s="31"/>
      <c r="J389" s="31"/>
      <c r="K389" s="31"/>
      <c r="L389" s="31"/>
      <c r="M389" s="31"/>
      <c r="N389" s="31"/>
      <c r="O389" s="31"/>
      <c r="P389" s="31"/>
      <c r="Q389" s="31"/>
      <c r="R389" s="31"/>
      <c r="S389" s="31"/>
      <c r="T389" s="31"/>
      <c r="U389" s="31"/>
      <c r="V389" s="31"/>
      <c r="W389" s="31"/>
    </row>
    <row r="390" spans="1:23" x14ac:dyDescent="0.45">
      <c r="A390" s="31"/>
      <c r="B390" s="31"/>
      <c r="C390" s="31"/>
      <c r="D390" s="31"/>
      <c r="E390" s="31"/>
      <c r="F390" s="31"/>
      <c r="G390" s="31"/>
      <c r="H390" s="31"/>
      <c r="I390" s="31"/>
      <c r="J390" s="31"/>
      <c r="K390" s="31"/>
      <c r="L390" s="31"/>
      <c r="M390" s="31"/>
      <c r="N390" s="31"/>
      <c r="O390" s="31"/>
      <c r="P390" s="31"/>
      <c r="Q390" s="31"/>
      <c r="R390" s="31"/>
      <c r="S390" s="31"/>
      <c r="T390" s="31"/>
      <c r="U390" s="31"/>
      <c r="V390" s="31"/>
      <c r="W390" s="31"/>
    </row>
    <row r="391" spans="1:23" x14ac:dyDescent="0.45">
      <c r="A391" s="31"/>
      <c r="B391" s="31"/>
      <c r="C391" s="31"/>
      <c r="D391" s="31"/>
      <c r="E391" s="31"/>
      <c r="F391" s="31"/>
      <c r="G391" s="31"/>
      <c r="H391" s="31"/>
      <c r="I391" s="31"/>
      <c r="J391" s="31"/>
      <c r="K391" s="31"/>
      <c r="L391" s="31"/>
      <c r="M391" s="31"/>
      <c r="N391" s="31"/>
      <c r="O391" s="31"/>
      <c r="P391" s="31"/>
      <c r="Q391" s="31"/>
      <c r="R391" s="31"/>
      <c r="S391" s="31"/>
      <c r="T391" s="31"/>
      <c r="U391" s="31"/>
      <c r="V391" s="31"/>
      <c r="W391" s="31"/>
    </row>
    <row r="392" spans="1:23" x14ac:dyDescent="0.45">
      <c r="A392" s="31"/>
      <c r="B392" s="31"/>
      <c r="C392" s="31"/>
      <c r="D392" s="31"/>
      <c r="E392" s="31"/>
      <c r="F392" s="31"/>
      <c r="G392" s="31"/>
      <c r="H392" s="31"/>
      <c r="I392" s="31"/>
      <c r="J392" s="31"/>
      <c r="K392" s="31"/>
      <c r="L392" s="31"/>
      <c r="M392" s="31"/>
      <c r="N392" s="31"/>
      <c r="O392" s="31"/>
      <c r="P392" s="31"/>
      <c r="Q392" s="31"/>
      <c r="R392" s="31"/>
      <c r="S392" s="31"/>
      <c r="T392" s="31"/>
      <c r="U392" s="31"/>
      <c r="V392" s="31"/>
      <c r="W392" s="31"/>
    </row>
    <row r="393" spans="1:23" x14ac:dyDescent="0.45">
      <c r="A393" s="31"/>
      <c r="B393" s="31"/>
      <c r="C393" s="31"/>
      <c r="D393" s="31"/>
      <c r="E393" s="31"/>
      <c r="F393" s="31"/>
      <c r="G393" s="31"/>
      <c r="H393" s="31"/>
      <c r="I393" s="31"/>
      <c r="J393" s="31"/>
      <c r="K393" s="31"/>
      <c r="L393" s="31"/>
      <c r="M393" s="31"/>
      <c r="N393" s="31"/>
      <c r="O393" s="31"/>
      <c r="P393" s="31"/>
      <c r="Q393" s="31"/>
      <c r="R393" s="31"/>
      <c r="S393" s="31"/>
      <c r="T393" s="31"/>
      <c r="U393" s="31"/>
      <c r="V393" s="31"/>
      <c r="W393" s="31"/>
    </row>
    <row r="394" spans="1:23" x14ac:dyDescent="0.45">
      <c r="A394" s="31"/>
      <c r="B394" s="31"/>
      <c r="C394" s="31"/>
      <c r="D394" s="31"/>
      <c r="E394" s="31"/>
      <c r="F394" s="31"/>
      <c r="G394" s="31"/>
      <c r="H394" s="31"/>
      <c r="I394" s="31"/>
      <c r="J394" s="31"/>
      <c r="K394" s="31"/>
      <c r="L394" s="31"/>
      <c r="M394" s="31"/>
      <c r="N394" s="31"/>
      <c r="O394" s="31"/>
      <c r="P394" s="31"/>
      <c r="Q394" s="31"/>
      <c r="R394" s="31"/>
      <c r="S394" s="31"/>
      <c r="T394" s="31"/>
      <c r="U394" s="31"/>
      <c r="V394" s="31"/>
      <c r="W394" s="31"/>
    </row>
    <row r="395" spans="1:23" x14ac:dyDescent="0.45">
      <c r="A395" s="31"/>
      <c r="B395" s="31"/>
      <c r="C395" s="31"/>
      <c r="D395" s="31"/>
      <c r="E395" s="31"/>
      <c r="F395" s="31"/>
      <c r="G395" s="31"/>
      <c r="H395" s="31"/>
      <c r="I395" s="31"/>
      <c r="J395" s="31"/>
      <c r="K395" s="31"/>
      <c r="L395" s="31"/>
      <c r="M395" s="31"/>
      <c r="N395" s="31"/>
      <c r="O395" s="31"/>
      <c r="P395" s="31"/>
      <c r="Q395" s="31"/>
      <c r="R395" s="31"/>
      <c r="S395" s="31"/>
      <c r="T395" s="31"/>
      <c r="U395" s="31"/>
      <c r="V395" s="31"/>
      <c r="W395" s="31"/>
    </row>
    <row r="396" spans="1:23" x14ac:dyDescent="0.45">
      <c r="A396" s="31"/>
      <c r="B396" s="31"/>
      <c r="C396" s="31"/>
      <c r="D396" s="31"/>
      <c r="E396" s="31"/>
      <c r="F396" s="31"/>
      <c r="G396" s="31"/>
      <c r="H396" s="31"/>
      <c r="I396" s="31"/>
      <c r="J396" s="31"/>
      <c r="K396" s="31"/>
      <c r="L396" s="31"/>
      <c r="M396" s="31"/>
      <c r="N396" s="31"/>
      <c r="O396" s="31"/>
      <c r="P396" s="31"/>
      <c r="Q396" s="31"/>
      <c r="R396" s="31"/>
      <c r="S396" s="31"/>
      <c r="T396" s="31"/>
      <c r="U396" s="31"/>
      <c r="V396" s="31"/>
      <c r="W396" s="31"/>
    </row>
    <row r="397" spans="1:23" x14ac:dyDescent="0.45">
      <c r="A397" s="31"/>
      <c r="B397" s="31"/>
      <c r="C397" s="31"/>
      <c r="D397" s="31"/>
      <c r="E397" s="31"/>
      <c r="F397" s="31"/>
      <c r="G397" s="31"/>
      <c r="H397" s="31"/>
      <c r="I397" s="31"/>
      <c r="J397" s="31"/>
      <c r="K397" s="31"/>
      <c r="L397" s="31"/>
      <c r="M397" s="31"/>
      <c r="N397" s="31"/>
      <c r="O397" s="31"/>
      <c r="P397" s="31"/>
      <c r="Q397" s="31"/>
      <c r="R397" s="31"/>
      <c r="S397" s="31"/>
      <c r="T397" s="31"/>
      <c r="U397" s="31"/>
      <c r="V397" s="31"/>
      <c r="W397" s="31"/>
    </row>
    <row r="398" spans="1:23" x14ac:dyDescent="0.45">
      <c r="A398" s="31"/>
      <c r="B398" s="31"/>
      <c r="C398" s="31"/>
      <c r="D398" s="31"/>
      <c r="E398" s="31"/>
      <c r="F398" s="31"/>
      <c r="G398" s="31"/>
      <c r="H398" s="31"/>
      <c r="I398" s="31"/>
      <c r="J398" s="31"/>
      <c r="K398" s="31"/>
      <c r="L398" s="31"/>
      <c r="M398" s="31"/>
      <c r="N398" s="31"/>
      <c r="O398" s="31"/>
      <c r="P398" s="31"/>
      <c r="Q398" s="31"/>
      <c r="R398" s="31"/>
      <c r="S398" s="31"/>
      <c r="T398" s="31"/>
      <c r="U398" s="31"/>
      <c r="V398" s="31"/>
      <c r="W398" s="31"/>
    </row>
    <row r="399" spans="1:23" x14ac:dyDescent="0.45">
      <c r="A399" s="31"/>
      <c r="B399" s="31"/>
      <c r="C399" s="31"/>
      <c r="D399" s="31"/>
      <c r="E399" s="31"/>
      <c r="F399" s="31"/>
      <c r="G399" s="31"/>
      <c r="H399" s="31"/>
      <c r="I399" s="31"/>
      <c r="J399" s="31"/>
      <c r="K399" s="31"/>
      <c r="L399" s="31"/>
      <c r="M399" s="31"/>
      <c r="N399" s="31"/>
      <c r="O399" s="31"/>
      <c r="P399" s="31"/>
      <c r="Q399" s="31"/>
      <c r="R399" s="31"/>
      <c r="S399" s="31"/>
      <c r="T399" s="31"/>
      <c r="U399" s="31"/>
      <c r="V399" s="31"/>
      <c r="W399" s="31"/>
    </row>
    <row r="400" spans="1:23" x14ac:dyDescent="0.45">
      <c r="A400" s="31"/>
      <c r="B400" s="31"/>
      <c r="C400" s="31"/>
      <c r="D400" s="31"/>
      <c r="E400" s="31"/>
      <c r="F400" s="31"/>
      <c r="G400" s="31"/>
      <c r="H400" s="31"/>
      <c r="I400" s="31"/>
      <c r="J400" s="31"/>
      <c r="K400" s="31"/>
      <c r="L400" s="31"/>
      <c r="M400" s="31"/>
      <c r="N400" s="31"/>
      <c r="O400" s="31"/>
      <c r="P400" s="31"/>
      <c r="Q400" s="31"/>
      <c r="R400" s="31"/>
      <c r="S400" s="31"/>
      <c r="T400" s="31"/>
      <c r="U400" s="31"/>
      <c r="V400" s="31"/>
      <c r="W400" s="31"/>
    </row>
    <row r="401" spans="1:23" x14ac:dyDescent="0.45">
      <c r="A401" s="31"/>
      <c r="B401" s="31"/>
      <c r="C401" s="31"/>
      <c r="D401" s="31"/>
      <c r="E401" s="31"/>
      <c r="F401" s="31"/>
      <c r="G401" s="31"/>
      <c r="H401" s="31"/>
      <c r="I401" s="31"/>
      <c r="J401" s="31"/>
      <c r="K401" s="31"/>
      <c r="L401" s="31"/>
      <c r="M401" s="31"/>
      <c r="N401" s="31"/>
      <c r="O401" s="31"/>
      <c r="P401" s="31"/>
      <c r="Q401" s="31"/>
      <c r="R401" s="31"/>
      <c r="S401" s="31"/>
      <c r="T401" s="31"/>
      <c r="U401" s="31"/>
      <c r="V401" s="31"/>
      <c r="W401" s="31"/>
    </row>
    <row r="402" spans="1:23" x14ac:dyDescent="0.45">
      <c r="A402" s="31"/>
      <c r="B402" s="31"/>
      <c r="C402" s="31"/>
      <c r="D402" s="31"/>
      <c r="E402" s="31"/>
      <c r="F402" s="31"/>
      <c r="G402" s="31"/>
      <c r="H402" s="31"/>
      <c r="I402" s="31"/>
      <c r="J402" s="31"/>
      <c r="K402" s="31"/>
      <c r="L402" s="31"/>
      <c r="M402" s="31"/>
      <c r="N402" s="31"/>
      <c r="O402" s="31"/>
      <c r="P402" s="31"/>
      <c r="Q402" s="31"/>
      <c r="R402" s="31"/>
      <c r="S402" s="31"/>
      <c r="T402" s="31"/>
      <c r="U402" s="31"/>
      <c r="V402" s="31"/>
      <c r="W402" s="31"/>
    </row>
    <row r="403" spans="1:23" x14ac:dyDescent="0.45">
      <c r="A403" s="31"/>
      <c r="B403" s="31"/>
      <c r="C403" s="31"/>
      <c r="D403" s="31"/>
      <c r="E403" s="31"/>
      <c r="F403" s="31"/>
      <c r="G403" s="31"/>
      <c r="H403" s="31"/>
      <c r="I403" s="31"/>
      <c r="J403" s="31"/>
      <c r="K403" s="31"/>
      <c r="L403" s="31"/>
      <c r="M403" s="31"/>
      <c r="N403" s="31"/>
      <c r="O403" s="31"/>
      <c r="P403" s="31"/>
      <c r="Q403" s="31"/>
      <c r="R403" s="31"/>
      <c r="S403" s="31"/>
      <c r="T403" s="31"/>
      <c r="U403" s="31"/>
      <c r="V403" s="31"/>
      <c r="W403" s="31"/>
    </row>
    <row r="404" spans="1:23" x14ac:dyDescent="0.45">
      <c r="A404" s="31"/>
      <c r="B404" s="31"/>
      <c r="C404" s="31"/>
      <c r="D404" s="31"/>
      <c r="E404" s="31"/>
      <c r="F404" s="31"/>
      <c r="G404" s="31"/>
      <c r="H404" s="31"/>
      <c r="I404" s="31"/>
      <c r="J404" s="31"/>
      <c r="K404" s="31"/>
      <c r="L404" s="31"/>
      <c r="M404" s="31"/>
      <c r="N404" s="31"/>
      <c r="O404" s="31"/>
      <c r="P404" s="31"/>
      <c r="Q404" s="31"/>
      <c r="R404" s="31"/>
      <c r="S404" s="31"/>
      <c r="T404" s="31"/>
      <c r="U404" s="31"/>
      <c r="V404" s="31"/>
      <c r="W404" s="31"/>
    </row>
    <row r="405" spans="1:23" x14ac:dyDescent="0.45">
      <c r="A405" s="31"/>
      <c r="B405" s="31"/>
      <c r="C405" s="31"/>
      <c r="D405" s="31"/>
      <c r="E405" s="31"/>
      <c r="F405" s="31"/>
      <c r="G405" s="31"/>
      <c r="H405" s="31"/>
      <c r="I405" s="31"/>
      <c r="J405" s="31"/>
      <c r="K405" s="31"/>
      <c r="L405" s="31"/>
      <c r="M405" s="31"/>
      <c r="N405" s="31"/>
      <c r="O405" s="31"/>
      <c r="P405" s="31"/>
      <c r="Q405" s="31"/>
      <c r="R405" s="31"/>
      <c r="S405" s="31"/>
      <c r="T405" s="31"/>
      <c r="U405" s="31"/>
      <c r="V405" s="31"/>
      <c r="W405" s="31"/>
    </row>
    <row r="406" spans="1:23" x14ac:dyDescent="0.45">
      <c r="A406" s="31"/>
      <c r="B406" s="31"/>
      <c r="C406" s="31"/>
      <c r="D406" s="31"/>
      <c r="E406" s="31"/>
      <c r="F406" s="31"/>
      <c r="G406" s="31"/>
      <c r="H406" s="31"/>
      <c r="I406" s="31"/>
      <c r="J406" s="31"/>
      <c r="K406" s="31"/>
      <c r="L406" s="31"/>
      <c r="M406" s="31"/>
      <c r="N406" s="31"/>
      <c r="O406" s="31"/>
      <c r="P406" s="31"/>
      <c r="Q406" s="31"/>
      <c r="R406" s="31"/>
      <c r="S406" s="31"/>
      <c r="T406" s="31"/>
      <c r="U406" s="31"/>
      <c r="V406" s="31"/>
      <c r="W406" s="31"/>
    </row>
    <row r="407" spans="1:23" x14ac:dyDescent="0.45">
      <c r="A407" s="31"/>
      <c r="B407" s="31"/>
      <c r="C407" s="31"/>
      <c r="D407" s="31"/>
      <c r="E407" s="31"/>
      <c r="F407" s="31"/>
      <c r="G407" s="31"/>
      <c r="H407" s="31"/>
      <c r="I407" s="31"/>
      <c r="J407" s="31"/>
      <c r="K407" s="31"/>
      <c r="L407" s="31"/>
      <c r="M407" s="31"/>
      <c r="N407" s="31"/>
      <c r="O407" s="31"/>
      <c r="P407" s="31"/>
      <c r="Q407" s="31"/>
      <c r="R407" s="31"/>
      <c r="S407" s="31"/>
      <c r="T407" s="31"/>
      <c r="U407" s="31"/>
      <c r="V407" s="31"/>
      <c r="W407" s="31"/>
    </row>
    <row r="408" spans="1:23" x14ac:dyDescent="0.45">
      <c r="A408" s="31"/>
      <c r="B408" s="31"/>
      <c r="C408" s="31"/>
      <c r="D408" s="31"/>
      <c r="E408" s="31"/>
      <c r="F408" s="31"/>
      <c r="G408" s="31"/>
      <c r="H408" s="31"/>
      <c r="I408" s="31"/>
      <c r="J408" s="31"/>
      <c r="K408" s="31"/>
      <c r="L408" s="31"/>
      <c r="M408" s="31"/>
      <c r="N408" s="31"/>
      <c r="O408" s="31"/>
      <c r="P408" s="31"/>
      <c r="Q408" s="31"/>
      <c r="R408" s="31"/>
      <c r="S408" s="31"/>
      <c r="T408" s="31"/>
      <c r="U408" s="31"/>
      <c r="V408" s="31"/>
      <c r="W408" s="31"/>
    </row>
    <row r="409" spans="1:23" x14ac:dyDescent="0.45">
      <c r="A409" s="31"/>
      <c r="B409" s="31"/>
      <c r="C409" s="31"/>
      <c r="D409" s="31"/>
      <c r="E409" s="31"/>
      <c r="F409" s="31"/>
      <c r="G409" s="31"/>
      <c r="H409" s="31"/>
      <c r="I409" s="31"/>
      <c r="J409" s="31"/>
      <c r="K409" s="31"/>
      <c r="L409" s="31"/>
      <c r="M409" s="31"/>
      <c r="N409" s="31"/>
      <c r="O409" s="31"/>
      <c r="P409" s="31"/>
      <c r="Q409" s="31"/>
      <c r="R409" s="31"/>
      <c r="S409" s="31"/>
      <c r="T409" s="31"/>
      <c r="U409" s="31"/>
      <c r="V409" s="31"/>
      <c r="W409" s="31"/>
    </row>
    <row r="410" spans="1:23" x14ac:dyDescent="0.45">
      <c r="A410" s="31"/>
      <c r="B410" s="31"/>
      <c r="C410" s="31"/>
      <c r="D410" s="31"/>
      <c r="E410" s="31"/>
      <c r="F410" s="31"/>
      <c r="G410" s="31"/>
      <c r="H410" s="31"/>
      <c r="I410" s="31"/>
      <c r="J410" s="31"/>
      <c r="K410" s="31"/>
      <c r="L410" s="31"/>
      <c r="M410" s="31"/>
      <c r="N410" s="31"/>
      <c r="O410" s="31"/>
      <c r="P410" s="31"/>
      <c r="Q410" s="31"/>
      <c r="R410" s="31"/>
      <c r="S410" s="31"/>
      <c r="T410" s="31"/>
      <c r="U410" s="31"/>
      <c r="V410" s="31"/>
      <c r="W410" s="31"/>
    </row>
    <row r="411" spans="1:23" x14ac:dyDescent="0.45">
      <c r="A411" s="31"/>
      <c r="B411" s="31"/>
      <c r="C411" s="31"/>
      <c r="D411" s="31"/>
      <c r="E411" s="31"/>
      <c r="F411" s="31"/>
      <c r="G411" s="31"/>
      <c r="H411" s="31"/>
      <c r="I411" s="31"/>
      <c r="J411" s="31"/>
      <c r="K411" s="31"/>
      <c r="L411" s="31"/>
      <c r="M411" s="31"/>
      <c r="N411" s="31"/>
      <c r="O411" s="31"/>
      <c r="P411" s="31"/>
      <c r="Q411" s="31"/>
      <c r="R411" s="31"/>
      <c r="S411" s="31"/>
      <c r="T411" s="31"/>
      <c r="U411" s="31"/>
      <c r="V411" s="31"/>
      <c r="W411" s="31"/>
    </row>
    <row r="412" spans="1:23" x14ac:dyDescent="0.45">
      <c r="A412" s="31"/>
      <c r="B412" s="31"/>
      <c r="C412" s="31"/>
      <c r="D412" s="31"/>
      <c r="E412" s="31"/>
      <c r="F412" s="31"/>
      <c r="G412" s="31"/>
      <c r="H412" s="31"/>
      <c r="I412" s="31"/>
      <c r="J412" s="31"/>
      <c r="K412" s="31"/>
      <c r="L412" s="31"/>
      <c r="M412" s="31"/>
      <c r="N412" s="31"/>
      <c r="O412" s="31"/>
      <c r="P412" s="31"/>
      <c r="Q412" s="31"/>
      <c r="R412" s="31"/>
      <c r="S412" s="31"/>
      <c r="T412" s="31"/>
      <c r="U412" s="31"/>
      <c r="V412" s="31"/>
      <c r="W412" s="31"/>
    </row>
    <row r="413" spans="1:23" x14ac:dyDescent="0.45">
      <c r="A413" s="31"/>
      <c r="B413" s="31"/>
      <c r="C413" s="31"/>
      <c r="D413" s="31"/>
      <c r="E413" s="31"/>
      <c r="F413" s="31"/>
      <c r="G413" s="31"/>
      <c r="H413" s="31"/>
      <c r="I413" s="31"/>
      <c r="J413" s="31"/>
      <c r="K413" s="31"/>
      <c r="L413" s="31"/>
      <c r="M413" s="31"/>
      <c r="N413" s="31"/>
      <c r="O413" s="31"/>
      <c r="P413" s="31"/>
      <c r="Q413" s="31"/>
      <c r="R413" s="31"/>
      <c r="S413" s="31"/>
      <c r="T413" s="31"/>
      <c r="U413" s="31"/>
      <c r="V413" s="31"/>
      <c r="W413" s="31"/>
    </row>
    <row r="414" spans="1:23" x14ac:dyDescent="0.45">
      <c r="A414" s="31"/>
      <c r="B414" s="31"/>
      <c r="C414" s="31"/>
      <c r="D414" s="31"/>
      <c r="E414" s="31"/>
      <c r="F414" s="31"/>
      <c r="G414" s="31"/>
      <c r="H414" s="31"/>
      <c r="I414" s="31"/>
      <c r="J414" s="31"/>
      <c r="K414" s="31"/>
      <c r="L414" s="31"/>
      <c r="M414" s="31"/>
      <c r="N414" s="31"/>
      <c r="O414" s="31"/>
      <c r="P414" s="31"/>
      <c r="Q414" s="31"/>
      <c r="R414" s="31"/>
      <c r="S414" s="31"/>
      <c r="T414" s="31"/>
      <c r="U414" s="31"/>
      <c r="V414" s="31"/>
      <c r="W414" s="31"/>
    </row>
    <row r="415" spans="1:23" x14ac:dyDescent="0.45">
      <c r="A415" s="31"/>
      <c r="B415" s="31"/>
      <c r="C415" s="31"/>
      <c r="D415" s="31"/>
      <c r="E415" s="31"/>
      <c r="F415" s="31"/>
      <c r="G415" s="31"/>
      <c r="H415" s="31"/>
      <c r="I415" s="31"/>
      <c r="J415" s="31"/>
      <c r="K415" s="31"/>
      <c r="L415" s="31"/>
      <c r="M415" s="31"/>
      <c r="N415" s="31"/>
      <c r="O415" s="31"/>
      <c r="P415" s="31"/>
      <c r="Q415" s="31"/>
      <c r="R415" s="31"/>
      <c r="S415" s="31"/>
      <c r="T415" s="31"/>
      <c r="U415" s="31"/>
      <c r="V415" s="31"/>
      <c r="W415" s="31"/>
    </row>
    <row r="416" spans="1:23" x14ac:dyDescent="0.45">
      <c r="A416" s="31"/>
      <c r="B416" s="31"/>
      <c r="C416" s="31"/>
      <c r="D416" s="31"/>
      <c r="E416" s="31"/>
      <c r="F416" s="31"/>
      <c r="G416" s="31"/>
      <c r="H416" s="31"/>
      <c r="I416" s="31"/>
      <c r="J416" s="31"/>
      <c r="K416" s="31"/>
      <c r="L416" s="31"/>
      <c r="M416" s="31"/>
      <c r="N416" s="31"/>
      <c r="O416" s="31"/>
      <c r="P416" s="31"/>
      <c r="Q416" s="31"/>
      <c r="R416" s="31"/>
      <c r="S416" s="31"/>
      <c r="T416" s="31"/>
      <c r="U416" s="31"/>
      <c r="V416" s="31"/>
      <c r="W416" s="31"/>
    </row>
    <row r="417" spans="1:23" x14ac:dyDescent="0.45">
      <c r="A417" s="31"/>
      <c r="B417" s="31"/>
      <c r="C417" s="31"/>
      <c r="D417" s="31"/>
      <c r="E417" s="31"/>
      <c r="F417" s="31"/>
      <c r="G417" s="31"/>
      <c r="H417" s="31"/>
      <c r="I417" s="31"/>
      <c r="J417" s="31"/>
      <c r="K417" s="31"/>
      <c r="L417" s="31"/>
      <c r="M417" s="31"/>
      <c r="N417" s="31"/>
      <c r="O417" s="31"/>
      <c r="P417" s="31"/>
      <c r="Q417" s="31"/>
      <c r="R417" s="31"/>
      <c r="S417" s="31"/>
      <c r="T417" s="31"/>
      <c r="U417" s="31"/>
      <c r="V417" s="31"/>
      <c r="W417" s="31"/>
    </row>
    <row r="418" spans="1:23" x14ac:dyDescent="0.45">
      <c r="A418" s="31"/>
      <c r="B418" s="31"/>
      <c r="C418" s="31"/>
      <c r="D418" s="31"/>
      <c r="E418" s="31"/>
      <c r="F418" s="31"/>
      <c r="G418" s="31"/>
      <c r="H418" s="31"/>
      <c r="I418" s="31"/>
      <c r="J418" s="31"/>
      <c r="K418" s="31"/>
      <c r="L418" s="31"/>
      <c r="M418" s="31"/>
      <c r="N418" s="31"/>
      <c r="O418" s="31"/>
      <c r="P418" s="31"/>
      <c r="Q418" s="31"/>
      <c r="R418" s="31"/>
      <c r="S418" s="31"/>
      <c r="T418" s="31"/>
      <c r="U418" s="31"/>
      <c r="V418" s="31"/>
      <c r="W418" s="31"/>
    </row>
    <row r="419" spans="1:23" x14ac:dyDescent="0.45">
      <c r="A419" s="31"/>
      <c r="B419" s="31"/>
      <c r="C419" s="31"/>
      <c r="D419" s="31"/>
      <c r="E419" s="31"/>
      <c r="F419" s="31"/>
      <c r="G419" s="31"/>
      <c r="H419" s="31"/>
      <c r="I419" s="31"/>
      <c r="J419" s="31"/>
      <c r="K419" s="31"/>
      <c r="L419" s="31"/>
      <c r="M419" s="31"/>
      <c r="N419" s="31"/>
      <c r="O419" s="31"/>
      <c r="P419" s="31"/>
      <c r="Q419" s="31"/>
      <c r="R419" s="31"/>
      <c r="S419" s="31"/>
      <c r="T419" s="31"/>
      <c r="U419" s="31"/>
      <c r="V419" s="31"/>
      <c r="W419" s="31"/>
    </row>
    <row r="420" spans="1:23" x14ac:dyDescent="0.45">
      <c r="A420" s="31"/>
      <c r="B420" s="31"/>
      <c r="C420" s="31"/>
      <c r="D420" s="31"/>
      <c r="E420" s="31"/>
      <c r="F420" s="31"/>
      <c r="G420" s="31"/>
      <c r="H420" s="31"/>
      <c r="I420" s="31"/>
      <c r="J420" s="31"/>
      <c r="K420" s="31"/>
      <c r="L420" s="31"/>
      <c r="M420" s="31"/>
      <c r="N420" s="31"/>
      <c r="O420" s="31"/>
      <c r="P420" s="31"/>
      <c r="Q420" s="31"/>
      <c r="R420" s="31"/>
      <c r="S420" s="31"/>
      <c r="T420" s="31"/>
      <c r="U420" s="31"/>
      <c r="V420" s="31"/>
      <c r="W420" s="31"/>
    </row>
    <row r="421" spans="1:23" x14ac:dyDescent="0.45">
      <c r="A421" s="31"/>
      <c r="B421" s="31"/>
      <c r="C421" s="31"/>
      <c r="D421" s="31"/>
      <c r="E421" s="31"/>
      <c r="F421" s="31"/>
      <c r="G421" s="31"/>
      <c r="H421" s="31"/>
      <c r="I421" s="31"/>
      <c r="J421" s="31"/>
      <c r="K421" s="31"/>
      <c r="L421" s="31"/>
      <c r="M421" s="31"/>
      <c r="N421" s="31"/>
      <c r="O421" s="31"/>
      <c r="P421" s="31"/>
      <c r="Q421" s="31"/>
      <c r="R421" s="31"/>
      <c r="S421" s="31"/>
      <c r="T421" s="31"/>
      <c r="U421" s="31"/>
      <c r="V421" s="31"/>
      <c r="W421" s="31"/>
    </row>
    <row r="422" spans="1:23" x14ac:dyDescent="0.45">
      <c r="A422" s="31"/>
      <c r="B422" s="31"/>
      <c r="C422" s="31"/>
      <c r="D422" s="31"/>
      <c r="E422" s="31"/>
      <c r="F422" s="31"/>
      <c r="G422" s="31"/>
      <c r="H422" s="31"/>
      <c r="I422" s="31"/>
      <c r="J422" s="31"/>
      <c r="K422" s="31"/>
      <c r="L422" s="31"/>
      <c r="M422" s="31"/>
      <c r="N422" s="31"/>
      <c r="O422" s="31"/>
      <c r="P422" s="31"/>
      <c r="Q422" s="31"/>
      <c r="R422" s="31"/>
      <c r="S422" s="31"/>
      <c r="T422" s="31"/>
      <c r="U422" s="31"/>
      <c r="V422" s="31"/>
      <c r="W422" s="31"/>
    </row>
    <row r="423" spans="1:23" x14ac:dyDescent="0.45">
      <c r="A423" s="31"/>
      <c r="B423" s="31"/>
      <c r="C423" s="31"/>
      <c r="D423" s="31"/>
      <c r="E423" s="31"/>
      <c r="F423" s="31"/>
      <c r="G423" s="31"/>
      <c r="H423" s="31"/>
      <c r="I423" s="31"/>
      <c r="J423" s="31"/>
      <c r="K423" s="31"/>
      <c r="L423" s="31"/>
      <c r="M423" s="31"/>
      <c r="N423" s="31"/>
      <c r="O423" s="31"/>
      <c r="P423" s="31"/>
      <c r="Q423" s="31"/>
      <c r="R423" s="31"/>
      <c r="S423" s="31"/>
      <c r="T423" s="31"/>
      <c r="U423" s="31"/>
      <c r="V423" s="31"/>
      <c r="W423" s="31"/>
    </row>
    <row r="424" spans="1:23" x14ac:dyDescent="0.45">
      <c r="A424" s="31"/>
      <c r="B424" s="31"/>
      <c r="C424" s="31"/>
      <c r="D424" s="31"/>
      <c r="E424" s="31"/>
      <c r="F424" s="31"/>
      <c r="G424" s="31"/>
      <c r="H424" s="31"/>
      <c r="I424" s="31"/>
      <c r="J424" s="31"/>
      <c r="K424" s="31"/>
      <c r="L424" s="31"/>
      <c r="M424" s="31"/>
      <c r="N424" s="31"/>
      <c r="O424" s="31"/>
      <c r="P424" s="31"/>
      <c r="Q424" s="31"/>
      <c r="R424" s="31"/>
      <c r="S424" s="31"/>
      <c r="T424" s="31"/>
      <c r="U424" s="31"/>
      <c r="V424" s="31"/>
      <c r="W424" s="31"/>
    </row>
    <row r="425" spans="1:23" x14ac:dyDescent="0.45">
      <c r="A425" s="31"/>
      <c r="B425" s="31"/>
      <c r="C425" s="31"/>
      <c r="D425" s="31"/>
      <c r="E425" s="31"/>
      <c r="F425" s="31"/>
      <c r="G425" s="31"/>
      <c r="H425" s="31"/>
      <c r="I425" s="31"/>
      <c r="J425" s="31"/>
      <c r="K425" s="31"/>
      <c r="L425" s="31"/>
      <c r="M425" s="31"/>
      <c r="N425" s="31"/>
      <c r="O425" s="31"/>
      <c r="P425" s="31"/>
      <c r="Q425" s="31"/>
      <c r="R425" s="31"/>
      <c r="S425" s="31"/>
      <c r="T425" s="31"/>
      <c r="U425" s="31"/>
      <c r="V425" s="31"/>
      <c r="W425" s="31"/>
    </row>
    <row r="426" spans="1:23" x14ac:dyDescent="0.45">
      <c r="A426" s="31"/>
      <c r="B426" s="31"/>
      <c r="C426" s="31"/>
      <c r="D426" s="31"/>
      <c r="E426" s="31"/>
      <c r="F426" s="31"/>
      <c r="G426" s="31"/>
      <c r="H426" s="31"/>
      <c r="I426" s="31"/>
      <c r="J426" s="31"/>
      <c r="K426" s="31"/>
      <c r="L426" s="31"/>
      <c r="M426" s="31"/>
      <c r="N426" s="31"/>
      <c r="O426" s="31"/>
      <c r="P426" s="31"/>
      <c r="Q426" s="31"/>
      <c r="R426" s="31"/>
      <c r="S426" s="31"/>
      <c r="T426" s="31"/>
      <c r="U426" s="31"/>
      <c r="V426" s="31"/>
      <c r="W426" s="31"/>
    </row>
    <row r="427" spans="1:23" x14ac:dyDescent="0.45">
      <c r="A427" s="31"/>
      <c r="B427" s="31"/>
      <c r="C427" s="31"/>
      <c r="D427" s="31"/>
      <c r="E427" s="31"/>
      <c r="F427" s="31"/>
      <c r="G427" s="31"/>
      <c r="H427" s="31"/>
      <c r="I427" s="31"/>
      <c r="J427" s="31"/>
      <c r="K427" s="31"/>
      <c r="L427" s="31"/>
      <c r="M427" s="31"/>
      <c r="N427" s="31"/>
      <c r="O427" s="31"/>
      <c r="P427" s="31"/>
      <c r="Q427" s="31"/>
      <c r="R427" s="31"/>
      <c r="S427" s="31"/>
      <c r="T427" s="31"/>
      <c r="U427" s="31"/>
      <c r="V427" s="31"/>
      <c r="W427" s="31"/>
    </row>
    <row r="428" spans="1:23" x14ac:dyDescent="0.45">
      <c r="A428" s="31"/>
      <c r="B428" s="31"/>
      <c r="C428" s="31"/>
      <c r="D428" s="31"/>
      <c r="E428" s="31"/>
      <c r="F428" s="31"/>
      <c r="G428" s="31"/>
      <c r="H428" s="31"/>
      <c r="I428" s="31"/>
      <c r="J428" s="31"/>
      <c r="K428" s="31"/>
      <c r="L428" s="31"/>
      <c r="M428" s="31"/>
      <c r="N428" s="31"/>
      <c r="O428" s="31"/>
      <c r="P428" s="31"/>
      <c r="Q428" s="31"/>
      <c r="R428" s="31"/>
      <c r="S428" s="31"/>
      <c r="T428" s="31"/>
      <c r="U428" s="31"/>
      <c r="V428" s="31"/>
      <c r="W428" s="31"/>
    </row>
    <row r="429" spans="1:23" x14ac:dyDescent="0.45">
      <c r="A429" s="31"/>
      <c r="B429" s="31"/>
      <c r="C429" s="31"/>
      <c r="D429" s="31"/>
      <c r="E429" s="31"/>
      <c r="F429" s="31"/>
      <c r="G429" s="31"/>
      <c r="H429" s="31"/>
      <c r="I429" s="31"/>
      <c r="J429" s="31"/>
      <c r="K429" s="31"/>
      <c r="L429" s="31"/>
      <c r="M429" s="31"/>
      <c r="N429" s="31"/>
      <c r="O429" s="31"/>
      <c r="P429" s="31"/>
      <c r="Q429" s="31"/>
      <c r="R429" s="31"/>
      <c r="S429" s="31"/>
      <c r="T429" s="31"/>
      <c r="U429" s="31"/>
      <c r="V429" s="31"/>
      <c r="W429" s="31"/>
    </row>
    <row r="430" spans="1:23" x14ac:dyDescent="0.45">
      <c r="A430" s="31"/>
      <c r="B430" s="31"/>
      <c r="C430" s="31"/>
      <c r="D430" s="31"/>
      <c r="E430" s="31"/>
      <c r="F430" s="31"/>
      <c r="G430" s="31"/>
      <c r="H430" s="31"/>
      <c r="I430" s="31"/>
      <c r="J430" s="31"/>
      <c r="K430" s="31"/>
      <c r="L430" s="31"/>
      <c r="M430" s="31"/>
      <c r="N430" s="31"/>
      <c r="O430" s="31"/>
      <c r="P430" s="31"/>
      <c r="Q430" s="31"/>
      <c r="R430" s="31"/>
      <c r="S430" s="31"/>
      <c r="T430" s="31"/>
      <c r="U430" s="31"/>
      <c r="V430" s="31"/>
      <c r="W430" s="31"/>
    </row>
    <row r="431" spans="1:23" x14ac:dyDescent="0.45">
      <c r="A431" s="31"/>
      <c r="B431" s="31"/>
      <c r="C431" s="31"/>
      <c r="D431" s="31"/>
      <c r="E431" s="31"/>
      <c r="F431" s="31"/>
      <c r="G431" s="31"/>
      <c r="H431" s="31"/>
      <c r="I431" s="31"/>
      <c r="J431" s="31"/>
      <c r="K431" s="31"/>
      <c r="L431" s="31"/>
      <c r="M431" s="31"/>
      <c r="N431" s="31"/>
      <c r="O431" s="31"/>
      <c r="P431" s="31"/>
      <c r="Q431" s="31"/>
      <c r="R431" s="31"/>
      <c r="S431" s="31"/>
      <c r="T431" s="31"/>
      <c r="U431" s="31"/>
      <c r="V431" s="31"/>
      <c r="W431" s="31"/>
    </row>
    <row r="432" spans="1:23" x14ac:dyDescent="0.45">
      <c r="A432" s="31"/>
      <c r="B432" s="31"/>
      <c r="C432" s="31"/>
      <c r="D432" s="31"/>
      <c r="E432" s="31"/>
      <c r="F432" s="31"/>
      <c r="G432" s="31"/>
      <c r="H432" s="31"/>
      <c r="I432" s="31"/>
      <c r="J432" s="31"/>
      <c r="K432" s="31"/>
      <c r="L432" s="31"/>
      <c r="M432" s="31"/>
      <c r="N432" s="31"/>
      <c r="O432" s="31"/>
      <c r="P432" s="31"/>
      <c r="Q432" s="31"/>
      <c r="R432" s="31"/>
      <c r="S432" s="31"/>
      <c r="T432" s="31"/>
      <c r="U432" s="31"/>
      <c r="V432" s="31"/>
      <c r="W432" s="31"/>
    </row>
    <row r="433" spans="1:23" x14ac:dyDescent="0.45">
      <c r="A433" s="31"/>
      <c r="B433" s="31"/>
      <c r="C433" s="31"/>
      <c r="D433" s="31"/>
      <c r="E433" s="31"/>
      <c r="F433" s="31"/>
      <c r="G433" s="31"/>
      <c r="H433" s="31"/>
      <c r="I433" s="31"/>
      <c r="J433" s="31"/>
      <c r="K433" s="31"/>
      <c r="L433" s="31"/>
      <c r="M433" s="31"/>
      <c r="N433" s="31"/>
      <c r="O433" s="31"/>
      <c r="P433" s="31"/>
      <c r="Q433" s="31"/>
      <c r="R433" s="31"/>
      <c r="S433" s="31"/>
      <c r="T433" s="31"/>
      <c r="U433" s="31"/>
      <c r="V433" s="31"/>
      <c r="W433" s="31"/>
    </row>
    <row r="434" spans="1:23" x14ac:dyDescent="0.45">
      <c r="A434" s="31"/>
      <c r="B434" s="31"/>
      <c r="C434" s="31"/>
      <c r="D434" s="31"/>
      <c r="E434" s="31"/>
      <c r="F434" s="31"/>
      <c r="G434" s="31"/>
      <c r="H434" s="31"/>
      <c r="I434" s="31"/>
      <c r="J434" s="31"/>
      <c r="K434" s="31"/>
      <c r="L434" s="31"/>
      <c r="M434" s="31"/>
      <c r="N434" s="31"/>
      <c r="O434" s="31"/>
      <c r="P434" s="31"/>
      <c r="Q434" s="31"/>
      <c r="R434" s="31"/>
      <c r="S434" s="31"/>
      <c r="T434" s="31"/>
      <c r="U434" s="31"/>
      <c r="V434" s="31"/>
      <c r="W434" s="31"/>
    </row>
    <row r="435" spans="1:23" x14ac:dyDescent="0.45">
      <c r="A435" s="31"/>
      <c r="B435" s="31"/>
      <c r="C435" s="31"/>
      <c r="D435" s="31"/>
      <c r="E435" s="31"/>
      <c r="F435" s="31"/>
      <c r="G435" s="31"/>
      <c r="H435" s="31"/>
      <c r="I435" s="31"/>
      <c r="J435" s="31"/>
      <c r="K435" s="31"/>
      <c r="L435" s="31"/>
      <c r="M435" s="31"/>
      <c r="N435" s="31"/>
      <c r="O435" s="31"/>
      <c r="P435" s="31"/>
      <c r="Q435" s="31"/>
      <c r="R435" s="31"/>
      <c r="S435" s="31"/>
      <c r="T435" s="31"/>
      <c r="U435" s="31"/>
      <c r="V435" s="31"/>
      <c r="W435" s="31"/>
    </row>
    <row r="436" spans="1:23" x14ac:dyDescent="0.45">
      <c r="A436" s="31"/>
      <c r="B436" s="31"/>
      <c r="C436" s="31"/>
      <c r="D436" s="31"/>
      <c r="E436" s="31"/>
      <c r="F436" s="31"/>
      <c r="G436" s="31"/>
      <c r="H436" s="31"/>
      <c r="I436" s="31"/>
      <c r="J436" s="31"/>
      <c r="K436" s="31"/>
      <c r="L436" s="31"/>
      <c r="M436" s="31"/>
      <c r="N436" s="31"/>
      <c r="O436" s="31"/>
      <c r="P436" s="31"/>
      <c r="Q436" s="31"/>
      <c r="R436" s="31"/>
      <c r="S436" s="31"/>
      <c r="T436" s="31"/>
      <c r="U436" s="31"/>
      <c r="V436" s="31"/>
      <c r="W436" s="31"/>
    </row>
    <row r="437" spans="1:23" x14ac:dyDescent="0.45">
      <c r="A437" s="31"/>
      <c r="B437" s="31"/>
      <c r="C437" s="31"/>
      <c r="D437" s="31"/>
      <c r="E437" s="31"/>
      <c r="F437" s="31"/>
      <c r="G437" s="31"/>
      <c r="H437" s="31"/>
      <c r="I437" s="31"/>
      <c r="J437" s="31"/>
      <c r="K437" s="31"/>
      <c r="L437" s="31"/>
      <c r="M437" s="31"/>
      <c r="N437" s="31"/>
      <c r="O437" s="31"/>
      <c r="P437" s="31"/>
      <c r="Q437" s="31"/>
      <c r="R437" s="31"/>
      <c r="S437" s="31"/>
      <c r="T437" s="31"/>
      <c r="U437" s="31"/>
      <c r="V437" s="31"/>
      <c r="W437" s="31"/>
    </row>
    <row r="438" spans="1:23" x14ac:dyDescent="0.45">
      <c r="A438" s="31"/>
      <c r="B438" s="31"/>
      <c r="C438" s="31"/>
      <c r="D438" s="31"/>
      <c r="E438" s="31"/>
      <c r="F438" s="31"/>
      <c r="G438" s="31"/>
      <c r="H438" s="31"/>
      <c r="I438" s="31"/>
      <c r="J438" s="31"/>
      <c r="K438" s="31"/>
      <c r="L438" s="31"/>
      <c r="M438" s="31"/>
      <c r="N438" s="31"/>
      <c r="O438" s="31"/>
      <c r="P438" s="31"/>
      <c r="Q438" s="31"/>
      <c r="R438" s="31"/>
      <c r="S438" s="31"/>
      <c r="T438" s="31"/>
      <c r="U438" s="31"/>
      <c r="V438" s="31"/>
      <c r="W438" s="31"/>
    </row>
    <row r="439" spans="1:23" x14ac:dyDescent="0.45">
      <c r="A439" s="31"/>
      <c r="B439" s="31"/>
      <c r="C439" s="31"/>
      <c r="D439" s="31"/>
      <c r="E439" s="31"/>
      <c r="F439" s="31"/>
      <c r="G439" s="31"/>
      <c r="H439" s="31"/>
      <c r="I439" s="31"/>
      <c r="J439" s="31"/>
      <c r="K439" s="31"/>
      <c r="L439" s="31"/>
      <c r="M439" s="31"/>
      <c r="N439" s="31"/>
      <c r="O439" s="31"/>
      <c r="P439" s="31"/>
      <c r="Q439" s="31"/>
      <c r="R439" s="31"/>
      <c r="S439" s="31"/>
      <c r="T439" s="31"/>
      <c r="U439" s="31"/>
      <c r="V439" s="31"/>
      <c r="W439" s="31"/>
    </row>
    <row r="440" spans="1:23" x14ac:dyDescent="0.45">
      <c r="A440" s="31"/>
      <c r="B440" s="31"/>
      <c r="C440" s="31"/>
      <c r="D440" s="31"/>
      <c r="E440" s="31"/>
      <c r="F440" s="31"/>
      <c r="G440" s="31"/>
      <c r="H440" s="31"/>
      <c r="I440" s="31"/>
      <c r="J440" s="31"/>
      <c r="K440" s="31"/>
      <c r="L440" s="31"/>
      <c r="M440" s="31"/>
      <c r="N440" s="31"/>
      <c r="O440" s="31"/>
      <c r="P440" s="31"/>
      <c r="Q440" s="31"/>
      <c r="R440" s="31"/>
      <c r="S440" s="31"/>
      <c r="T440" s="31"/>
      <c r="U440" s="31"/>
      <c r="V440" s="31"/>
      <c r="W440" s="31"/>
    </row>
    <row r="441" spans="1:23" x14ac:dyDescent="0.45">
      <c r="A441" s="31"/>
      <c r="B441" s="31"/>
      <c r="C441" s="31"/>
      <c r="D441" s="31"/>
      <c r="E441" s="31"/>
      <c r="F441" s="31"/>
      <c r="G441" s="31"/>
      <c r="H441" s="31"/>
      <c r="I441" s="31"/>
      <c r="J441" s="31"/>
      <c r="K441" s="31"/>
      <c r="L441" s="31"/>
      <c r="M441" s="31"/>
      <c r="N441" s="31"/>
      <c r="O441" s="31"/>
      <c r="P441" s="31"/>
      <c r="Q441" s="31"/>
      <c r="R441" s="31"/>
      <c r="S441" s="31"/>
      <c r="T441" s="31"/>
      <c r="U441" s="31"/>
      <c r="V441" s="31"/>
      <c r="W441" s="31"/>
    </row>
    <row r="442" spans="1:23" x14ac:dyDescent="0.45">
      <c r="A442" s="31"/>
      <c r="B442" s="31"/>
      <c r="C442" s="31"/>
      <c r="D442" s="31"/>
      <c r="E442" s="31"/>
      <c r="F442" s="31"/>
      <c r="G442" s="31"/>
      <c r="H442" s="31"/>
      <c r="I442" s="31"/>
      <c r="J442" s="31"/>
      <c r="K442" s="31"/>
      <c r="L442" s="31"/>
      <c r="M442" s="31"/>
      <c r="N442" s="31"/>
      <c r="O442" s="31"/>
      <c r="P442" s="31"/>
      <c r="Q442" s="31"/>
      <c r="R442" s="31"/>
      <c r="S442" s="31"/>
      <c r="T442" s="31"/>
      <c r="U442" s="31"/>
      <c r="V442" s="31"/>
      <c r="W442" s="31"/>
    </row>
    <row r="443" spans="1:23" x14ac:dyDescent="0.45">
      <c r="A443" s="31"/>
      <c r="B443" s="31"/>
      <c r="C443" s="31"/>
      <c r="D443" s="31"/>
      <c r="E443" s="31"/>
      <c r="F443" s="31"/>
      <c r="G443" s="31"/>
      <c r="H443" s="31"/>
      <c r="I443" s="31"/>
      <c r="J443" s="31"/>
      <c r="K443" s="31"/>
      <c r="L443" s="31"/>
      <c r="M443" s="31"/>
      <c r="N443" s="31"/>
      <c r="O443" s="31"/>
      <c r="P443" s="31"/>
      <c r="Q443" s="31"/>
      <c r="R443" s="31"/>
      <c r="S443" s="31"/>
      <c r="T443" s="31"/>
      <c r="U443" s="31"/>
      <c r="V443" s="31"/>
      <c r="W443" s="31"/>
    </row>
    <row r="444" spans="1:23" x14ac:dyDescent="0.45">
      <c r="A444" s="31"/>
      <c r="B444" s="31"/>
      <c r="C444" s="31"/>
      <c r="D444" s="31"/>
      <c r="E444" s="31"/>
      <c r="F444" s="31"/>
      <c r="G444" s="31"/>
      <c r="H444" s="31"/>
      <c r="I444" s="31"/>
      <c r="J444" s="31"/>
      <c r="K444" s="31"/>
      <c r="L444" s="31"/>
      <c r="M444" s="31"/>
      <c r="N444" s="31"/>
      <c r="O444" s="31"/>
      <c r="P444" s="31"/>
      <c r="Q444" s="31"/>
      <c r="R444" s="31"/>
      <c r="S444" s="31"/>
      <c r="T444" s="31"/>
      <c r="U444" s="31"/>
      <c r="V444" s="31"/>
      <c r="W444" s="31"/>
    </row>
    <row r="445" spans="1:23" x14ac:dyDescent="0.45">
      <c r="A445" s="31"/>
      <c r="B445" s="31"/>
      <c r="C445" s="31"/>
      <c r="D445" s="31"/>
      <c r="E445" s="31"/>
      <c r="F445" s="31"/>
      <c r="G445" s="31"/>
      <c r="H445" s="31"/>
      <c r="I445" s="31"/>
      <c r="J445" s="31"/>
      <c r="K445" s="31"/>
      <c r="L445" s="31"/>
      <c r="M445" s="31"/>
      <c r="N445" s="31"/>
      <c r="O445" s="31"/>
      <c r="P445" s="31"/>
      <c r="Q445" s="31"/>
      <c r="R445" s="31"/>
      <c r="S445" s="31"/>
      <c r="T445" s="31"/>
      <c r="U445" s="31"/>
      <c r="V445" s="31"/>
      <c r="W445" s="31"/>
    </row>
    <row r="446" spans="1:23" x14ac:dyDescent="0.45">
      <c r="A446" s="31"/>
      <c r="B446" s="31"/>
      <c r="C446" s="31"/>
      <c r="D446" s="31"/>
      <c r="E446" s="31"/>
      <c r="F446" s="31"/>
      <c r="G446" s="31"/>
      <c r="H446" s="31"/>
      <c r="I446" s="31"/>
      <c r="J446" s="31"/>
      <c r="K446" s="31"/>
      <c r="L446" s="31"/>
      <c r="M446" s="31"/>
      <c r="N446" s="31"/>
      <c r="O446" s="31"/>
      <c r="P446" s="31"/>
      <c r="Q446" s="31"/>
      <c r="R446" s="31"/>
      <c r="S446" s="31"/>
      <c r="T446" s="31"/>
      <c r="U446" s="31"/>
      <c r="V446" s="31"/>
      <c r="W446" s="31"/>
    </row>
    <row r="447" spans="1:23" x14ac:dyDescent="0.45">
      <c r="A447" s="31"/>
      <c r="B447" s="31"/>
      <c r="C447" s="31"/>
      <c r="D447" s="31"/>
      <c r="E447" s="31"/>
      <c r="F447" s="31"/>
      <c r="G447" s="31"/>
      <c r="H447" s="31"/>
      <c r="I447" s="31"/>
      <c r="J447" s="31"/>
      <c r="K447" s="31"/>
      <c r="L447" s="31"/>
      <c r="M447" s="31"/>
      <c r="N447" s="31"/>
      <c r="O447" s="31"/>
      <c r="P447" s="31"/>
      <c r="Q447" s="31"/>
      <c r="R447" s="31"/>
      <c r="S447" s="31"/>
      <c r="T447" s="31"/>
      <c r="U447" s="31"/>
      <c r="V447" s="31"/>
      <c r="W447" s="31"/>
    </row>
    <row r="448" spans="1:23" x14ac:dyDescent="0.45">
      <c r="A448" s="31"/>
      <c r="B448" s="31"/>
      <c r="C448" s="31"/>
      <c r="D448" s="31"/>
      <c r="E448" s="31"/>
      <c r="F448" s="31"/>
      <c r="G448" s="31"/>
      <c r="H448" s="31"/>
      <c r="I448" s="31"/>
      <c r="J448" s="31"/>
      <c r="K448" s="31"/>
      <c r="L448" s="31"/>
      <c r="M448" s="31"/>
      <c r="N448" s="31"/>
      <c r="O448" s="31"/>
      <c r="P448" s="31"/>
      <c r="Q448" s="31"/>
      <c r="R448" s="31"/>
      <c r="S448" s="31"/>
      <c r="T448" s="31"/>
      <c r="U448" s="31"/>
      <c r="V448" s="31"/>
      <c r="W448" s="31"/>
    </row>
    <row r="449" spans="1:23" x14ac:dyDescent="0.45">
      <c r="A449" s="31"/>
      <c r="B449" s="31"/>
      <c r="C449" s="31"/>
      <c r="D449" s="31"/>
      <c r="E449" s="31"/>
      <c r="F449" s="31"/>
      <c r="G449" s="31"/>
      <c r="H449" s="31"/>
      <c r="I449" s="31"/>
      <c r="J449" s="31"/>
      <c r="K449" s="31"/>
      <c r="L449" s="31"/>
      <c r="M449" s="31"/>
      <c r="N449" s="31"/>
      <c r="O449" s="31"/>
      <c r="P449" s="31"/>
      <c r="Q449" s="31"/>
      <c r="R449" s="31"/>
      <c r="S449" s="31"/>
      <c r="T449" s="31"/>
      <c r="U449" s="31"/>
      <c r="V449" s="31"/>
      <c r="W449" s="31"/>
    </row>
    <row r="450" spans="1:23" x14ac:dyDescent="0.45">
      <c r="A450" s="31"/>
      <c r="B450" s="31"/>
      <c r="C450" s="31"/>
      <c r="D450" s="31"/>
      <c r="E450" s="31"/>
      <c r="F450" s="31"/>
      <c r="G450" s="31"/>
      <c r="H450" s="31"/>
      <c r="I450" s="31"/>
      <c r="J450" s="31"/>
      <c r="K450" s="31"/>
      <c r="L450" s="31"/>
      <c r="M450" s="31"/>
      <c r="N450" s="31"/>
      <c r="O450" s="31"/>
      <c r="P450" s="31"/>
      <c r="Q450" s="31"/>
      <c r="R450" s="31"/>
      <c r="S450" s="31"/>
      <c r="T450" s="31"/>
      <c r="U450" s="31"/>
      <c r="V450" s="31"/>
      <c r="W450" s="31"/>
    </row>
    <row r="451" spans="1:23" x14ac:dyDescent="0.45">
      <c r="A451" s="31"/>
      <c r="B451" s="31"/>
      <c r="C451" s="31"/>
      <c r="D451" s="31"/>
      <c r="E451" s="31"/>
      <c r="F451" s="31"/>
      <c r="G451" s="31"/>
      <c r="H451" s="31"/>
      <c r="I451" s="31"/>
      <c r="J451" s="31"/>
      <c r="K451" s="31"/>
      <c r="L451" s="31"/>
      <c r="M451" s="31"/>
      <c r="N451" s="31"/>
      <c r="O451" s="31"/>
      <c r="P451" s="31"/>
      <c r="Q451" s="31"/>
      <c r="R451" s="31"/>
      <c r="S451" s="31"/>
      <c r="T451" s="31"/>
      <c r="U451" s="31"/>
      <c r="V451" s="31"/>
      <c r="W451" s="31"/>
    </row>
    <row r="452" spans="1:23" x14ac:dyDescent="0.45">
      <c r="A452" s="31"/>
      <c r="B452" s="31"/>
      <c r="C452" s="31"/>
      <c r="D452" s="31"/>
      <c r="E452" s="31"/>
      <c r="F452" s="31"/>
      <c r="G452" s="31"/>
      <c r="H452" s="31"/>
      <c r="I452" s="31"/>
      <c r="J452" s="31"/>
      <c r="K452" s="31"/>
      <c r="L452" s="31"/>
      <c r="M452" s="31"/>
      <c r="N452" s="31"/>
      <c r="O452" s="31"/>
      <c r="P452" s="31"/>
      <c r="Q452" s="31"/>
      <c r="R452" s="31"/>
      <c r="S452" s="31"/>
      <c r="T452" s="31"/>
      <c r="U452" s="31"/>
      <c r="V452" s="31"/>
      <c r="W452" s="31"/>
    </row>
    <row r="453" spans="1:23" x14ac:dyDescent="0.45">
      <c r="A453" s="31"/>
      <c r="B453" s="31"/>
      <c r="C453" s="31"/>
      <c r="D453" s="31"/>
      <c r="E453" s="31"/>
      <c r="F453" s="31"/>
      <c r="G453" s="31"/>
      <c r="H453" s="31"/>
      <c r="I453" s="31"/>
      <c r="J453" s="31"/>
      <c r="K453" s="31"/>
      <c r="L453" s="31"/>
      <c r="M453" s="31"/>
      <c r="N453" s="31"/>
      <c r="O453" s="31"/>
      <c r="P453" s="31"/>
      <c r="Q453" s="31"/>
      <c r="R453" s="31"/>
      <c r="S453" s="31"/>
      <c r="T453" s="31"/>
      <c r="U453" s="31"/>
      <c r="V453" s="31"/>
      <c r="W453" s="31"/>
    </row>
    <row r="454" spans="1:23" x14ac:dyDescent="0.45">
      <c r="A454" s="31"/>
      <c r="B454" s="31"/>
      <c r="C454" s="31"/>
      <c r="D454" s="31"/>
      <c r="E454" s="31"/>
      <c r="F454" s="31"/>
      <c r="G454" s="31"/>
      <c r="H454" s="31"/>
      <c r="I454" s="31"/>
      <c r="J454" s="31"/>
      <c r="K454" s="31"/>
      <c r="L454" s="31"/>
      <c r="M454" s="31"/>
      <c r="N454" s="31"/>
      <c r="O454" s="31"/>
      <c r="P454" s="31"/>
      <c r="Q454" s="31"/>
      <c r="R454" s="31"/>
      <c r="S454" s="31"/>
      <c r="T454" s="31"/>
      <c r="U454" s="31"/>
      <c r="V454" s="31"/>
      <c r="W454" s="31"/>
    </row>
    <row r="455" spans="1:23" x14ac:dyDescent="0.45">
      <c r="A455" s="31"/>
      <c r="B455" s="31"/>
      <c r="C455" s="31"/>
      <c r="D455" s="31"/>
      <c r="E455" s="31"/>
      <c r="F455" s="31"/>
      <c r="G455" s="31"/>
      <c r="H455" s="31"/>
      <c r="I455" s="31"/>
      <c r="J455" s="31"/>
      <c r="K455" s="31"/>
      <c r="L455" s="31"/>
      <c r="M455" s="31"/>
      <c r="N455" s="31"/>
      <c r="O455" s="31"/>
      <c r="P455" s="31"/>
      <c r="Q455" s="31"/>
      <c r="R455" s="31"/>
      <c r="S455" s="31"/>
      <c r="T455" s="31"/>
      <c r="U455" s="31"/>
      <c r="V455" s="31"/>
      <c r="W455" s="31"/>
    </row>
    <row r="456" spans="1:23" x14ac:dyDescent="0.45">
      <c r="A456" s="31"/>
      <c r="B456" s="31"/>
      <c r="C456" s="31"/>
      <c r="D456" s="31"/>
      <c r="E456" s="31"/>
      <c r="F456" s="31"/>
      <c r="G456" s="31"/>
      <c r="H456" s="31"/>
      <c r="I456" s="31"/>
      <c r="J456" s="31"/>
      <c r="K456" s="31"/>
      <c r="L456" s="31"/>
      <c r="M456" s="31"/>
      <c r="N456" s="31"/>
      <c r="O456" s="31"/>
      <c r="P456" s="31"/>
      <c r="Q456" s="31"/>
      <c r="R456" s="31"/>
      <c r="S456" s="31"/>
      <c r="T456" s="31"/>
      <c r="U456" s="31"/>
      <c r="V456" s="31"/>
      <c r="W456" s="31"/>
    </row>
    <row r="457" spans="1:23" x14ac:dyDescent="0.45">
      <c r="A457" s="31"/>
      <c r="B457" s="31"/>
      <c r="C457" s="31"/>
      <c r="D457" s="31"/>
      <c r="E457" s="31"/>
      <c r="F457" s="31"/>
      <c r="G457" s="31"/>
      <c r="H457" s="31"/>
      <c r="I457" s="31"/>
      <c r="J457" s="31"/>
      <c r="K457" s="31"/>
      <c r="L457" s="31"/>
      <c r="M457" s="31"/>
      <c r="N457" s="31"/>
      <c r="O457" s="31"/>
      <c r="P457" s="31"/>
      <c r="Q457" s="31"/>
      <c r="R457" s="31"/>
      <c r="S457" s="31"/>
      <c r="T457" s="31"/>
      <c r="U457" s="31"/>
      <c r="V457" s="31"/>
      <c r="W457" s="31"/>
    </row>
    <row r="458" spans="1:23" x14ac:dyDescent="0.45">
      <c r="A458" s="31"/>
      <c r="B458" s="31"/>
      <c r="C458" s="31"/>
      <c r="D458" s="31"/>
      <c r="E458" s="31"/>
      <c r="F458" s="31"/>
      <c r="G458" s="31"/>
      <c r="H458" s="31"/>
      <c r="I458" s="31"/>
      <c r="J458" s="31"/>
      <c r="K458" s="31"/>
      <c r="L458" s="31"/>
      <c r="M458" s="31"/>
      <c r="N458" s="31"/>
      <c r="O458" s="31"/>
      <c r="P458" s="31"/>
      <c r="Q458" s="31"/>
      <c r="R458" s="31"/>
      <c r="S458" s="31"/>
      <c r="T458" s="31"/>
      <c r="U458" s="31"/>
      <c r="V458" s="31"/>
      <c r="W458" s="31"/>
    </row>
    <row r="459" spans="1:23" x14ac:dyDescent="0.45">
      <c r="A459" s="31"/>
      <c r="B459" s="31"/>
      <c r="C459" s="31"/>
      <c r="D459" s="31"/>
      <c r="E459" s="31"/>
      <c r="F459" s="31"/>
      <c r="G459" s="31"/>
      <c r="H459" s="31"/>
      <c r="I459" s="31"/>
      <c r="J459" s="31"/>
      <c r="K459" s="31"/>
      <c r="L459" s="31"/>
      <c r="M459" s="31"/>
      <c r="N459" s="31"/>
      <c r="O459" s="31"/>
      <c r="P459" s="31"/>
      <c r="Q459" s="31"/>
      <c r="R459" s="31"/>
      <c r="S459" s="31"/>
      <c r="T459" s="31"/>
      <c r="U459" s="31"/>
      <c r="V459" s="31"/>
      <c r="W459" s="31"/>
    </row>
    <row r="460" spans="1:23" x14ac:dyDescent="0.45">
      <c r="A460" s="31"/>
      <c r="B460" s="31"/>
      <c r="C460" s="31"/>
      <c r="D460" s="31"/>
      <c r="E460" s="31"/>
      <c r="F460" s="31"/>
      <c r="G460" s="31"/>
      <c r="H460" s="31"/>
      <c r="I460" s="31"/>
      <c r="J460" s="31"/>
      <c r="K460" s="31"/>
      <c r="L460" s="31"/>
      <c r="M460" s="31"/>
      <c r="N460" s="31"/>
      <c r="O460" s="31"/>
      <c r="P460" s="31"/>
      <c r="Q460" s="31"/>
      <c r="R460" s="31"/>
      <c r="S460" s="31"/>
      <c r="T460" s="31"/>
      <c r="U460" s="31"/>
      <c r="V460" s="31"/>
      <c r="W460" s="31"/>
    </row>
    <row r="461" spans="1:23" x14ac:dyDescent="0.45">
      <c r="A461" s="31"/>
      <c r="B461" s="31"/>
      <c r="C461" s="31"/>
      <c r="D461" s="31"/>
      <c r="E461" s="31"/>
      <c r="F461" s="31"/>
      <c r="G461" s="31"/>
      <c r="H461" s="31"/>
      <c r="I461" s="31"/>
      <c r="J461" s="31"/>
      <c r="K461" s="31"/>
      <c r="L461" s="31"/>
      <c r="M461" s="31"/>
      <c r="N461" s="31"/>
      <c r="O461" s="31"/>
      <c r="P461" s="31"/>
      <c r="Q461" s="31"/>
      <c r="R461" s="31"/>
      <c r="S461" s="31"/>
      <c r="T461" s="31"/>
      <c r="U461" s="31"/>
      <c r="V461" s="31"/>
      <c r="W461" s="31"/>
    </row>
    <row r="462" spans="1:23" x14ac:dyDescent="0.45">
      <c r="A462" s="31"/>
      <c r="B462" s="31"/>
      <c r="C462" s="31"/>
      <c r="D462" s="31"/>
      <c r="E462" s="31"/>
      <c r="F462" s="31"/>
      <c r="G462" s="31"/>
      <c r="H462" s="31"/>
      <c r="I462" s="31"/>
      <c r="J462" s="31"/>
      <c r="K462" s="31"/>
      <c r="L462" s="31"/>
      <c r="M462" s="31"/>
      <c r="N462" s="31"/>
      <c r="O462" s="31"/>
      <c r="P462" s="31"/>
      <c r="Q462" s="31"/>
      <c r="R462" s="31"/>
      <c r="S462" s="31"/>
      <c r="T462" s="31"/>
      <c r="U462" s="31"/>
      <c r="V462" s="31"/>
      <c r="W462" s="31"/>
    </row>
    <row r="463" spans="1:23" x14ac:dyDescent="0.45">
      <c r="A463" s="31"/>
      <c r="B463" s="31"/>
      <c r="C463" s="31"/>
      <c r="D463" s="31"/>
      <c r="E463" s="31"/>
      <c r="F463" s="31"/>
      <c r="G463" s="31"/>
      <c r="H463" s="31"/>
      <c r="I463" s="31"/>
      <c r="J463" s="31"/>
      <c r="K463" s="31"/>
      <c r="L463" s="31"/>
      <c r="M463" s="31"/>
      <c r="N463" s="31"/>
      <c r="O463" s="31"/>
      <c r="P463" s="31"/>
      <c r="Q463" s="31"/>
      <c r="R463" s="31"/>
      <c r="S463" s="31"/>
      <c r="T463" s="31"/>
      <c r="U463" s="31"/>
      <c r="V463" s="31"/>
      <c r="W463" s="31"/>
    </row>
    <row r="464" spans="1:23" x14ac:dyDescent="0.45">
      <c r="A464" s="31"/>
      <c r="B464" s="31"/>
      <c r="C464" s="31"/>
      <c r="D464" s="31"/>
      <c r="E464" s="31"/>
      <c r="F464" s="31"/>
      <c r="G464" s="31"/>
      <c r="H464" s="31"/>
      <c r="I464" s="31"/>
      <c r="J464" s="31"/>
      <c r="K464" s="31"/>
      <c r="L464" s="31"/>
      <c r="M464" s="31"/>
      <c r="N464" s="31"/>
      <c r="O464" s="31"/>
      <c r="P464" s="31"/>
      <c r="Q464" s="31"/>
      <c r="R464" s="31"/>
      <c r="S464" s="31"/>
      <c r="T464" s="31"/>
      <c r="U464" s="31"/>
      <c r="V464" s="31"/>
      <c r="W464" s="31"/>
    </row>
    <row r="465" spans="1:23" x14ac:dyDescent="0.45">
      <c r="A465" s="31"/>
      <c r="B465" s="31"/>
      <c r="C465" s="31"/>
      <c r="D465" s="31"/>
      <c r="E465" s="31"/>
      <c r="F465" s="31"/>
      <c r="G465" s="31"/>
      <c r="H465" s="31"/>
      <c r="I465" s="31"/>
      <c r="J465" s="31"/>
      <c r="K465" s="31"/>
      <c r="L465" s="31"/>
      <c r="M465" s="31"/>
      <c r="N465" s="31"/>
      <c r="O465" s="31"/>
      <c r="P465" s="31"/>
      <c r="Q465" s="31"/>
      <c r="R465" s="31"/>
      <c r="S465" s="31"/>
      <c r="T465" s="31"/>
      <c r="U465" s="31"/>
      <c r="V465" s="31"/>
      <c r="W465" s="31"/>
    </row>
    <row r="466" spans="1:23" x14ac:dyDescent="0.45">
      <c r="A466" s="31"/>
      <c r="B466" s="31"/>
      <c r="C466" s="31"/>
      <c r="D466" s="31"/>
      <c r="E466" s="31"/>
      <c r="F466" s="31"/>
      <c r="G466" s="31"/>
      <c r="H466" s="31"/>
      <c r="I466" s="31"/>
      <c r="J466" s="31"/>
      <c r="K466" s="31"/>
      <c r="L466" s="31"/>
      <c r="M466" s="31"/>
      <c r="N466" s="31"/>
      <c r="O466" s="31"/>
      <c r="P466" s="31"/>
      <c r="Q466" s="31"/>
      <c r="R466" s="31"/>
      <c r="S466" s="31"/>
      <c r="T466" s="31"/>
      <c r="U466" s="31"/>
      <c r="V466" s="31"/>
      <c r="W466" s="31"/>
    </row>
    <row r="467" spans="1:23" x14ac:dyDescent="0.45">
      <c r="A467" s="31"/>
      <c r="B467" s="31"/>
      <c r="C467" s="31"/>
      <c r="D467" s="31"/>
      <c r="E467" s="31"/>
      <c r="F467" s="31"/>
      <c r="G467" s="31"/>
      <c r="H467" s="31"/>
      <c r="I467" s="31"/>
      <c r="J467" s="31"/>
      <c r="K467" s="31"/>
      <c r="L467" s="31"/>
      <c r="M467" s="31"/>
      <c r="N467" s="31"/>
      <c r="O467" s="31"/>
      <c r="P467" s="31"/>
      <c r="Q467" s="31"/>
      <c r="R467" s="31"/>
      <c r="S467" s="31"/>
      <c r="T467" s="31"/>
      <c r="U467" s="31"/>
      <c r="V467" s="31"/>
      <c r="W467" s="31"/>
    </row>
    <row r="468" spans="1:23" x14ac:dyDescent="0.45">
      <c r="A468" s="31"/>
      <c r="B468" s="31"/>
      <c r="C468" s="31"/>
      <c r="D468" s="31"/>
      <c r="E468" s="31"/>
      <c r="F468" s="31"/>
      <c r="G468" s="31"/>
      <c r="H468" s="31"/>
      <c r="I468" s="31"/>
      <c r="J468" s="31"/>
      <c r="K468" s="31"/>
      <c r="L468" s="31"/>
      <c r="M468" s="31"/>
      <c r="N468" s="31"/>
      <c r="O468" s="31"/>
      <c r="P468" s="31"/>
      <c r="Q468" s="31"/>
      <c r="R468" s="31"/>
      <c r="S468" s="31"/>
      <c r="T468" s="31"/>
      <c r="U468" s="31"/>
      <c r="V468" s="31"/>
      <c r="W468" s="31"/>
    </row>
    <row r="469" spans="1:23" x14ac:dyDescent="0.45">
      <c r="A469" s="31"/>
      <c r="B469" s="31"/>
      <c r="C469" s="31"/>
      <c r="D469" s="31"/>
      <c r="E469" s="31"/>
      <c r="F469" s="31"/>
      <c r="G469" s="31"/>
      <c r="H469" s="31"/>
      <c r="I469" s="31"/>
      <c r="J469" s="31"/>
      <c r="K469" s="31"/>
      <c r="L469" s="31"/>
      <c r="M469" s="31"/>
      <c r="N469" s="31"/>
      <c r="O469" s="31"/>
      <c r="P469" s="31"/>
      <c r="Q469" s="31"/>
      <c r="R469" s="31"/>
      <c r="S469" s="31"/>
      <c r="T469" s="31"/>
      <c r="U469" s="31"/>
      <c r="V469" s="31"/>
      <c r="W469" s="31"/>
    </row>
    <row r="470" spans="1:23" x14ac:dyDescent="0.45">
      <c r="A470" s="31"/>
      <c r="B470" s="31"/>
      <c r="C470" s="31"/>
      <c r="D470" s="31"/>
      <c r="E470" s="31"/>
      <c r="F470" s="31"/>
      <c r="G470" s="31"/>
      <c r="H470" s="31"/>
      <c r="I470" s="31"/>
      <c r="J470" s="31"/>
      <c r="K470" s="31"/>
      <c r="L470" s="31"/>
      <c r="M470" s="31"/>
      <c r="N470" s="31"/>
      <c r="O470" s="31"/>
      <c r="P470" s="31"/>
      <c r="Q470" s="31"/>
      <c r="R470" s="31"/>
      <c r="S470" s="31"/>
      <c r="T470" s="31"/>
      <c r="U470" s="31"/>
      <c r="V470" s="31"/>
      <c r="W470" s="31"/>
    </row>
    <row r="471" spans="1:23" x14ac:dyDescent="0.45">
      <c r="A471" s="31"/>
      <c r="B471" s="31"/>
      <c r="C471" s="31"/>
      <c r="D471" s="31"/>
      <c r="E471" s="31"/>
      <c r="F471" s="31"/>
      <c r="G471" s="31"/>
      <c r="H471" s="31"/>
      <c r="I471" s="31"/>
      <c r="J471" s="31"/>
      <c r="K471" s="31"/>
      <c r="L471" s="31"/>
      <c r="M471" s="31"/>
      <c r="N471" s="31"/>
      <c r="O471" s="31"/>
      <c r="P471" s="31"/>
      <c r="Q471" s="31"/>
      <c r="R471" s="31"/>
      <c r="S471" s="31"/>
      <c r="T471" s="31"/>
      <c r="U471" s="31"/>
      <c r="V471" s="31"/>
      <c r="W471" s="31"/>
    </row>
    <row r="472" spans="1:23" x14ac:dyDescent="0.45">
      <c r="A472" s="31"/>
      <c r="B472" s="31"/>
      <c r="C472" s="31"/>
      <c r="D472" s="31"/>
      <c r="E472" s="31"/>
      <c r="F472" s="31"/>
      <c r="G472" s="31"/>
      <c r="H472" s="31"/>
      <c r="I472" s="31"/>
      <c r="J472" s="31"/>
      <c r="K472" s="31"/>
      <c r="L472" s="31"/>
      <c r="M472" s="31"/>
      <c r="N472" s="31"/>
      <c r="O472" s="31"/>
      <c r="P472" s="31"/>
      <c r="Q472" s="31"/>
      <c r="R472" s="31"/>
      <c r="S472" s="31"/>
      <c r="T472" s="31"/>
      <c r="U472" s="31"/>
      <c r="V472" s="31"/>
      <c r="W472" s="31"/>
    </row>
    <row r="473" spans="1:23" x14ac:dyDescent="0.45">
      <c r="A473" s="31"/>
      <c r="B473" s="31"/>
      <c r="C473" s="31"/>
      <c r="D473" s="31"/>
      <c r="E473" s="31"/>
      <c r="F473" s="31"/>
      <c r="G473" s="31"/>
      <c r="H473" s="31"/>
      <c r="I473" s="31"/>
      <c r="J473" s="31"/>
      <c r="K473" s="31"/>
      <c r="L473" s="31"/>
      <c r="M473" s="31"/>
      <c r="N473" s="31"/>
      <c r="O473" s="31"/>
      <c r="P473" s="31"/>
      <c r="Q473" s="31"/>
      <c r="R473" s="31"/>
      <c r="S473" s="31"/>
      <c r="T473" s="31"/>
      <c r="U473" s="31"/>
      <c r="V473" s="31"/>
      <c r="W473" s="31"/>
    </row>
    <row r="474" spans="1:23" x14ac:dyDescent="0.45">
      <c r="A474" s="31"/>
      <c r="B474" s="31"/>
      <c r="C474" s="31"/>
      <c r="D474" s="31"/>
      <c r="E474" s="31"/>
      <c r="F474" s="31"/>
      <c r="G474" s="31"/>
      <c r="H474" s="31"/>
      <c r="I474" s="31"/>
      <c r="J474" s="31"/>
      <c r="K474" s="31"/>
      <c r="L474" s="31"/>
      <c r="M474" s="31"/>
      <c r="N474" s="31"/>
      <c r="O474" s="31"/>
      <c r="P474" s="31"/>
      <c r="Q474" s="31"/>
      <c r="R474" s="31"/>
      <c r="S474" s="31"/>
      <c r="T474" s="31"/>
      <c r="U474" s="31"/>
      <c r="V474" s="31"/>
      <c r="W474" s="31"/>
    </row>
    <row r="475" spans="1:23" x14ac:dyDescent="0.45">
      <c r="A475" s="31"/>
      <c r="B475" s="31"/>
      <c r="C475" s="31"/>
      <c r="D475" s="31"/>
      <c r="E475" s="31"/>
      <c r="F475" s="31"/>
      <c r="G475" s="31"/>
      <c r="H475" s="31"/>
      <c r="I475" s="31"/>
      <c r="J475" s="31"/>
      <c r="K475" s="31"/>
      <c r="L475" s="31"/>
      <c r="M475" s="31"/>
      <c r="N475" s="31"/>
      <c r="O475" s="31"/>
      <c r="P475" s="31"/>
      <c r="Q475" s="31"/>
      <c r="R475" s="31"/>
      <c r="S475" s="31"/>
      <c r="T475" s="31"/>
      <c r="U475" s="31"/>
      <c r="V475" s="31"/>
      <c r="W475" s="31"/>
    </row>
    <row r="476" spans="1:23" x14ac:dyDescent="0.45">
      <c r="A476" s="31"/>
      <c r="B476" s="31"/>
      <c r="C476" s="31"/>
      <c r="D476" s="31"/>
      <c r="E476" s="31"/>
      <c r="F476" s="31"/>
      <c r="G476" s="31"/>
      <c r="H476" s="31"/>
      <c r="I476" s="31"/>
      <c r="J476" s="31"/>
      <c r="K476" s="31"/>
      <c r="L476" s="31"/>
      <c r="M476" s="31"/>
      <c r="N476" s="31"/>
      <c r="O476" s="31"/>
      <c r="P476" s="31"/>
      <c r="Q476" s="31"/>
      <c r="R476" s="31"/>
      <c r="S476" s="31"/>
      <c r="T476" s="31"/>
      <c r="U476" s="31"/>
      <c r="V476" s="31"/>
      <c r="W476" s="31"/>
    </row>
    <row r="477" spans="1:23" x14ac:dyDescent="0.45">
      <c r="A477" s="31"/>
      <c r="B477" s="31"/>
      <c r="C477" s="31"/>
      <c r="D477" s="31"/>
      <c r="E477" s="31"/>
      <c r="F477" s="31"/>
      <c r="G477" s="31"/>
      <c r="H477" s="31"/>
      <c r="I477" s="31"/>
      <c r="J477" s="31"/>
      <c r="K477" s="31"/>
      <c r="L477" s="31"/>
      <c r="M477" s="31"/>
      <c r="N477" s="31"/>
      <c r="O477" s="31"/>
      <c r="P477" s="31"/>
      <c r="Q477" s="31"/>
      <c r="R477" s="31"/>
      <c r="S477" s="31"/>
      <c r="T477" s="31"/>
      <c r="U477" s="31"/>
      <c r="V477" s="31"/>
      <c r="W477" s="31"/>
    </row>
    <row r="478" spans="1:23" x14ac:dyDescent="0.45">
      <c r="A478" s="31"/>
      <c r="B478" s="31"/>
      <c r="C478" s="31"/>
      <c r="D478" s="31"/>
      <c r="E478" s="31"/>
      <c r="F478" s="31"/>
      <c r="G478" s="31"/>
      <c r="H478" s="31"/>
      <c r="I478" s="31"/>
      <c r="J478" s="31"/>
      <c r="K478" s="31"/>
      <c r="L478" s="31"/>
      <c r="M478" s="31"/>
      <c r="N478" s="31"/>
      <c r="O478" s="31"/>
      <c r="P478" s="31"/>
      <c r="Q478" s="31"/>
      <c r="R478" s="31"/>
      <c r="S478" s="31"/>
      <c r="T478" s="31"/>
      <c r="U478" s="31"/>
      <c r="V478" s="31"/>
      <c r="W478" s="31"/>
    </row>
    <row r="479" spans="1:23" x14ac:dyDescent="0.45">
      <c r="A479" s="31"/>
      <c r="B479" s="31"/>
      <c r="C479" s="31"/>
      <c r="D479" s="31"/>
      <c r="E479" s="31"/>
      <c r="F479" s="31"/>
      <c r="G479" s="31"/>
      <c r="H479" s="31"/>
      <c r="I479" s="31"/>
      <c r="J479" s="31"/>
      <c r="K479" s="31"/>
      <c r="L479" s="31"/>
      <c r="M479" s="31"/>
      <c r="N479" s="31"/>
      <c r="O479" s="31"/>
      <c r="P479" s="31"/>
      <c r="Q479" s="31"/>
      <c r="R479" s="31"/>
      <c r="S479" s="31"/>
      <c r="T479" s="31"/>
      <c r="U479" s="31"/>
      <c r="V479" s="31"/>
      <c r="W479" s="31"/>
    </row>
    <row r="480" spans="1:23" x14ac:dyDescent="0.45">
      <c r="A480" s="31"/>
      <c r="B480" s="31"/>
      <c r="C480" s="31"/>
      <c r="D480" s="31"/>
      <c r="E480" s="31"/>
      <c r="F480" s="31"/>
      <c r="G480" s="31"/>
      <c r="H480" s="31"/>
      <c r="I480" s="31"/>
      <c r="J480" s="31"/>
      <c r="K480" s="31"/>
      <c r="L480" s="31"/>
      <c r="M480" s="31"/>
      <c r="N480" s="31"/>
      <c r="O480" s="31"/>
      <c r="P480" s="31"/>
      <c r="Q480" s="31"/>
      <c r="R480" s="31"/>
      <c r="S480" s="31"/>
      <c r="T480" s="31"/>
      <c r="U480" s="31"/>
      <c r="V480" s="31"/>
      <c r="W480" s="31"/>
    </row>
    <row r="481" spans="1:23" x14ac:dyDescent="0.45">
      <c r="A481" s="31"/>
      <c r="B481" s="31"/>
      <c r="C481" s="31"/>
      <c r="D481" s="31"/>
      <c r="E481" s="31"/>
      <c r="F481" s="31"/>
      <c r="G481" s="31"/>
      <c r="H481" s="31"/>
      <c r="I481" s="31"/>
      <c r="J481" s="31"/>
      <c r="K481" s="31"/>
      <c r="L481" s="31"/>
      <c r="M481" s="31"/>
      <c r="N481" s="31"/>
      <c r="O481" s="31"/>
      <c r="P481" s="31"/>
      <c r="Q481" s="31"/>
      <c r="R481" s="31"/>
      <c r="S481" s="31"/>
      <c r="T481" s="31"/>
      <c r="U481" s="31"/>
      <c r="V481" s="31"/>
      <c r="W481" s="31"/>
    </row>
    <row r="482" spans="1:23" x14ac:dyDescent="0.45">
      <c r="A482" s="31"/>
      <c r="B482" s="31"/>
      <c r="C482" s="31"/>
      <c r="D482" s="31"/>
      <c r="E482" s="31"/>
      <c r="F482" s="31"/>
      <c r="G482" s="31"/>
      <c r="H482" s="31"/>
      <c r="I482" s="31"/>
      <c r="J482" s="31"/>
      <c r="K482" s="31"/>
      <c r="L482" s="31"/>
      <c r="M482" s="31"/>
      <c r="N482" s="31"/>
      <c r="O482" s="31"/>
      <c r="P482" s="31"/>
      <c r="Q482" s="31"/>
      <c r="R482" s="31"/>
      <c r="S482" s="31"/>
      <c r="T482" s="31"/>
      <c r="U482" s="31"/>
      <c r="V482" s="31"/>
      <c r="W482" s="31"/>
    </row>
    <row r="483" spans="1:23" x14ac:dyDescent="0.45">
      <c r="A483" s="31"/>
      <c r="B483" s="31"/>
      <c r="C483" s="31"/>
      <c r="D483" s="31"/>
      <c r="E483" s="31"/>
      <c r="F483" s="31"/>
      <c r="G483" s="31"/>
      <c r="H483" s="31"/>
      <c r="I483" s="31"/>
      <c r="J483" s="31"/>
      <c r="K483" s="31"/>
      <c r="L483" s="31"/>
      <c r="M483" s="31"/>
      <c r="N483" s="31"/>
      <c r="O483" s="31"/>
      <c r="P483" s="31"/>
      <c r="Q483" s="31"/>
      <c r="R483" s="31"/>
      <c r="S483" s="31"/>
      <c r="T483" s="31"/>
      <c r="U483" s="31"/>
      <c r="V483" s="31"/>
      <c r="W483" s="31"/>
    </row>
    <row r="484" spans="1:23" x14ac:dyDescent="0.45">
      <c r="A484" s="31"/>
      <c r="B484" s="31"/>
      <c r="C484" s="31"/>
      <c r="D484" s="31"/>
      <c r="E484" s="31"/>
      <c r="F484" s="31"/>
      <c r="G484" s="31"/>
      <c r="H484" s="31"/>
      <c r="I484" s="31"/>
      <c r="J484" s="31"/>
      <c r="K484" s="31"/>
      <c r="L484" s="31"/>
      <c r="M484" s="31"/>
      <c r="N484" s="31"/>
      <c r="O484" s="31"/>
      <c r="P484" s="31"/>
      <c r="Q484" s="31"/>
      <c r="R484" s="31"/>
      <c r="S484" s="31"/>
      <c r="T484" s="31"/>
      <c r="U484" s="31"/>
      <c r="V484" s="31"/>
      <c r="W484" s="31"/>
    </row>
    <row r="485" spans="1:23" x14ac:dyDescent="0.45">
      <c r="A485" s="31"/>
      <c r="B485" s="31"/>
      <c r="C485" s="31"/>
      <c r="D485" s="31"/>
      <c r="E485" s="31"/>
      <c r="F485" s="31"/>
      <c r="G485" s="31"/>
      <c r="H485" s="31"/>
      <c r="I485" s="31"/>
      <c r="J485" s="31"/>
      <c r="K485" s="31"/>
      <c r="L485" s="31"/>
      <c r="M485" s="31"/>
      <c r="N485" s="31"/>
      <c r="O485" s="31"/>
      <c r="P485" s="31"/>
      <c r="Q485" s="31"/>
      <c r="R485" s="31"/>
      <c r="S485" s="31"/>
      <c r="T485" s="31"/>
      <c r="U485" s="31"/>
      <c r="V485" s="31"/>
      <c r="W485" s="31"/>
    </row>
    <row r="486" spans="1:23" x14ac:dyDescent="0.45">
      <c r="A486" s="31"/>
      <c r="B486" s="31"/>
      <c r="C486" s="31"/>
      <c r="D486" s="31"/>
      <c r="E486" s="31"/>
      <c r="F486" s="31"/>
      <c r="G486" s="31"/>
      <c r="H486" s="31"/>
      <c r="I486" s="31"/>
      <c r="J486" s="31"/>
      <c r="K486" s="31"/>
      <c r="L486" s="31"/>
      <c r="M486" s="31"/>
      <c r="N486" s="31"/>
      <c r="O486" s="31"/>
      <c r="P486" s="31"/>
      <c r="Q486" s="31"/>
      <c r="R486" s="31"/>
      <c r="S486" s="31"/>
      <c r="T486" s="31"/>
      <c r="U486" s="31"/>
      <c r="V486" s="31"/>
      <c r="W486" s="31"/>
    </row>
    <row r="487" spans="1:23" x14ac:dyDescent="0.45">
      <c r="A487" s="31"/>
      <c r="B487" s="31"/>
      <c r="C487" s="31"/>
      <c r="D487" s="31"/>
      <c r="E487" s="31"/>
      <c r="F487" s="31"/>
      <c r="G487" s="31"/>
      <c r="H487" s="31"/>
      <c r="I487" s="31"/>
      <c r="J487" s="31"/>
      <c r="K487" s="31"/>
      <c r="L487" s="31"/>
      <c r="M487" s="31"/>
      <c r="N487" s="31"/>
      <c r="O487" s="31"/>
      <c r="P487" s="31"/>
      <c r="Q487" s="31"/>
      <c r="R487" s="31"/>
      <c r="S487" s="31"/>
      <c r="T487" s="31"/>
      <c r="U487" s="31"/>
      <c r="V487" s="31"/>
      <c r="W487" s="31"/>
    </row>
    <row r="488" spans="1:23" x14ac:dyDescent="0.45">
      <c r="A488" s="31"/>
      <c r="B488" s="31"/>
      <c r="C488" s="31"/>
      <c r="D488" s="31"/>
      <c r="E488" s="31"/>
      <c r="F488" s="31"/>
      <c r="G488" s="31"/>
      <c r="H488" s="31"/>
      <c r="I488" s="31"/>
      <c r="J488" s="31"/>
      <c r="K488" s="31"/>
      <c r="L488" s="31"/>
      <c r="M488" s="31"/>
      <c r="N488" s="31"/>
      <c r="O488" s="31"/>
      <c r="P488" s="31"/>
      <c r="Q488" s="31"/>
      <c r="R488" s="31"/>
      <c r="S488" s="31"/>
      <c r="T488" s="31"/>
      <c r="U488" s="31"/>
      <c r="V488" s="31"/>
      <c r="W488" s="31"/>
    </row>
    <row r="489" spans="1:23" x14ac:dyDescent="0.45">
      <c r="A489" s="31"/>
      <c r="B489" s="31"/>
      <c r="C489" s="31"/>
      <c r="D489" s="31"/>
      <c r="E489" s="31"/>
      <c r="F489" s="31"/>
      <c r="G489" s="31"/>
      <c r="H489" s="31"/>
      <c r="I489" s="31"/>
      <c r="J489" s="31"/>
      <c r="K489" s="31"/>
      <c r="L489" s="31"/>
      <c r="M489" s="31"/>
      <c r="N489" s="31"/>
      <c r="O489" s="31"/>
      <c r="P489" s="31"/>
      <c r="Q489" s="31"/>
      <c r="R489" s="31"/>
      <c r="S489" s="31"/>
      <c r="T489" s="31"/>
      <c r="U489" s="31"/>
      <c r="V489" s="31"/>
      <c r="W489" s="31"/>
    </row>
    <row r="490" spans="1:23" x14ac:dyDescent="0.45">
      <c r="A490" s="31"/>
      <c r="B490" s="31"/>
      <c r="C490" s="31"/>
      <c r="D490" s="31"/>
      <c r="E490" s="31"/>
      <c r="F490" s="31"/>
      <c r="G490" s="31"/>
      <c r="H490" s="31"/>
      <c r="I490" s="31"/>
      <c r="J490" s="31"/>
      <c r="K490" s="31"/>
      <c r="L490" s="31"/>
      <c r="M490" s="31"/>
      <c r="N490" s="31"/>
      <c r="O490" s="31"/>
      <c r="P490" s="31"/>
      <c r="Q490" s="31"/>
      <c r="R490" s="31"/>
      <c r="S490" s="31"/>
      <c r="T490" s="31"/>
      <c r="U490" s="31"/>
      <c r="V490" s="31"/>
      <c r="W490" s="31"/>
    </row>
    <row r="491" spans="1:23" x14ac:dyDescent="0.45">
      <c r="A491" s="31"/>
      <c r="B491" s="31"/>
      <c r="C491" s="31"/>
      <c r="D491" s="31"/>
      <c r="E491" s="31"/>
      <c r="F491" s="31"/>
      <c r="G491" s="31"/>
      <c r="H491" s="31"/>
      <c r="I491" s="31"/>
      <c r="J491" s="31"/>
      <c r="K491" s="31"/>
      <c r="L491" s="31"/>
      <c r="M491" s="31"/>
      <c r="N491" s="31"/>
      <c r="O491" s="31"/>
      <c r="P491" s="31"/>
      <c r="Q491" s="31"/>
      <c r="R491" s="31"/>
      <c r="S491" s="31"/>
      <c r="T491" s="31"/>
      <c r="U491" s="31"/>
      <c r="V491" s="31"/>
      <c r="W491" s="31"/>
    </row>
    <row r="492" spans="1:23" x14ac:dyDescent="0.45">
      <c r="A492" s="31"/>
      <c r="B492" s="31"/>
      <c r="C492" s="31"/>
      <c r="D492" s="31"/>
      <c r="E492" s="31"/>
      <c r="F492" s="31"/>
      <c r="G492" s="31"/>
      <c r="H492" s="31"/>
      <c r="I492" s="31"/>
      <c r="J492" s="31"/>
      <c r="K492" s="31"/>
      <c r="L492" s="31"/>
      <c r="M492" s="31"/>
      <c r="N492" s="31"/>
      <c r="O492" s="31"/>
      <c r="P492" s="31"/>
      <c r="Q492" s="31"/>
      <c r="R492" s="31"/>
      <c r="S492" s="31"/>
      <c r="T492" s="31"/>
      <c r="U492" s="31"/>
      <c r="V492" s="31"/>
      <c r="W492" s="31"/>
    </row>
    <row r="493" spans="1:23" x14ac:dyDescent="0.45">
      <c r="A493" s="31"/>
      <c r="B493" s="31"/>
      <c r="C493" s="31"/>
      <c r="D493" s="31"/>
      <c r="E493" s="31"/>
      <c r="F493" s="31"/>
      <c r="G493" s="31"/>
      <c r="H493" s="31"/>
      <c r="I493" s="31"/>
      <c r="J493" s="31"/>
      <c r="K493" s="31"/>
      <c r="L493" s="31"/>
      <c r="M493" s="31"/>
      <c r="N493" s="31"/>
      <c r="O493" s="31"/>
      <c r="P493" s="31"/>
      <c r="Q493" s="31"/>
      <c r="R493" s="31"/>
      <c r="S493" s="31"/>
      <c r="T493" s="31"/>
      <c r="U493" s="31"/>
      <c r="V493" s="31"/>
      <c r="W493" s="31"/>
    </row>
    <row r="494" spans="1:23" x14ac:dyDescent="0.45">
      <c r="A494" s="31"/>
      <c r="B494" s="31"/>
      <c r="C494" s="31"/>
      <c r="D494" s="31"/>
      <c r="E494" s="31"/>
      <c r="F494" s="31"/>
      <c r="G494" s="31"/>
      <c r="H494" s="31"/>
      <c r="I494" s="31"/>
      <c r="J494" s="31"/>
      <c r="K494" s="31"/>
      <c r="L494" s="31"/>
      <c r="M494" s="31"/>
      <c r="N494" s="31"/>
      <c r="O494" s="31"/>
      <c r="P494" s="31"/>
      <c r="Q494" s="31"/>
      <c r="R494" s="31"/>
      <c r="S494" s="31"/>
      <c r="T494" s="31"/>
      <c r="U494" s="31"/>
      <c r="V494" s="31"/>
      <c r="W494" s="31"/>
    </row>
    <row r="495" spans="1:23" x14ac:dyDescent="0.45">
      <c r="A495" s="31"/>
      <c r="B495" s="31"/>
      <c r="C495" s="31"/>
      <c r="D495" s="31"/>
      <c r="E495" s="31"/>
      <c r="F495" s="31"/>
      <c r="G495" s="31"/>
      <c r="H495" s="31"/>
      <c r="I495" s="31"/>
      <c r="J495" s="31"/>
      <c r="K495" s="31"/>
      <c r="L495" s="31"/>
      <c r="M495" s="31"/>
      <c r="N495" s="31"/>
      <c r="O495" s="31"/>
      <c r="P495" s="31"/>
      <c r="Q495" s="31"/>
      <c r="R495" s="31"/>
      <c r="S495" s="31"/>
      <c r="T495" s="31"/>
      <c r="U495" s="31"/>
      <c r="V495" s="31"/>
      <c r="W495" s="31"/>
    </row>
  </sheetData>
  <mergeCells count="9">
    <mergeCell ref="D14:E14"/>
    <mergeCell ref="B16:D16"/>
    <mergeCell ref="B22:D22"/>
    <mergeCell ref="B23:D23"/>
    <mergeCell ref="B17:D17"/>
    <mergeCell ref="B18:D18"/>
    <mergeCell ref="B19:D19"/>
    <mergeCell ref="B20:D20"/>
    <mergeCell ref="B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H103"/>
  <sheetViews>
    <sheetView workbookViewId="0">
      <selection activeCell="C5" sqref="C5"/>
    </sheetView>
  </sheetViews>
  <sheetFormatPr defaultColWidth="8.86328125" defaultRowHeight="14.25" x14ac:dyDescent="0.45"/>
  <cols>
    <col min="1" max="1" width="3.3984375" style="51" customWidth="1"/>
    <col min="2" max="2" width="31.265625" style="51" customWidth="1"/>
    <col min="3" max="3" width="84.265625" style="51" customWidth="1"/>
    <col min="4" max="4" width="21.73046875" style="51" customWidth="1"/>
    <col min="5" max="5" width="30.73046875" style="51" customWidth="1"/>
    <col min="6" max="16384" width="8.86328125" style="51"/>
  </cols>
  <sheetData>
    <row r="1" spans="1:8" s="31" customFormat="1" ht="20.25" customHeight="1" x14ac:dyDescent="0.45">
      <c r="A1" s="173"/>
      <c r="B1" s="174"/>
      <c r="D1" s="175" t="s">
        <v>675</v>
      </c>
      <c r="E1" s="176"/>
      <c r="F1" s="176"/>
    </row>
    <row r="2" spans="1:8" s="31" customFormat="1" ht="30" customHeight="1" x14ac:dyDescent="0.45">
      <c r="A2" s="173"/>
      <c r="B2" s="177" t="s">
        <v>676</v>
      </c>
      <c r="D2" s="178" t="s">
        <v>677</v>
      </c>
      <c r="E2" s="214" t="s">
        <v>711</v>
      </c>
      <c r="F2" s="176"/>
    </row>
    <row r="3" spans="1:8" s="31" customFormat="1" ht="36" customHeight="1" x14ac:dyDescent="0.45">
      <c r="A3" s="173"/>
      <c r="B3" s="563" t="s">
        <v>705</v>
      </c>
      <c r="C3" s="563"/>
      <c r="D3" s="178" t="s">
        <v>678</v>
      </c>
      <c r="E3" s="213" t="s">
        <v>679</v>
      </c>
      <c r="F3" s="176"/>
    </row>
    <row r="4" spans="1:8" s="31" customFormat="1" x14ac:dyDescent="0.45">
      <c r="A4" s="173"/>
      <c r="B4" s="177" t="s">
        <v>680</v>
      </c>
      <c r="E4" s="176"/>
      <c r="F4" s="176"/>
    </row>
    <row r="5" spans="1:8" s="31" customFormat="1" x14ac:dyDescent="0.45">
      <c r="A5" s="173">
        <v>1</v>
      </c>
      <c r="B5" s="179" t="s">
        <v>681</v>
      </c>
      <c r="E5" s="176"/>
      <c r="F5" s="176"/>
    </row>
    <row r="6" spans="1:8" s="31" customFormat="1" x14ac:dyDescent="0.45">
      <c r="A6" s="173">
        <v>2</v>
      </c>
      <c r="B6" s="179" t="s">
        <v>682</v>
      </c>
      <c r="C6" s="179"/>
      <c r="E6" s="176"/>
      <c r="F6" s="176"/>
    </row>
    <row r="7" spans="1:8" s="31" customFormat="1" x14ac:dyDescent="0.45">
      <c r="A7" s="173">
        <v>3</v>
      </c>
      <c r="B7" s="179" t="s">
        <v>683</v>
      </c>
      <c r="E7" s="176"/>
      <c r="F7" s="176"/>
    </row>
    <row r="8" spans="1:8" x14ac:dyDescent="0.45">
      <c r="A8" s="173">
        <v>4</v>
      </c>
      <c r="B8" s="70" t="s">
        <v>263</v>
      </c>
    </row>
    <row r="10" spans="1:8" ht="15" customHeight="1" x14ac:dyDescent="0.45">
      <c r="A10" s="180">
        <v>1</v>
      </c>
      <c r="B10" s="181" t="s">
        <v>681</v>
      </c>
      <c r="C10" s="71"/>
    </row>
    <row r="11" spans="1:8" x14ac:dyDescent="0.45">
      <c r="A11" s="182"/>
      <c r="B11" s="183" t="s">
        <v>681</v>
      </c>
      <c r="C11" s="184" t="s">
        <v>684</v>
      </c>
    </row>
    <row r="12" spans="1:8" x14ac:dyDescent="0.45">
      <c r="A12" s="182"/>
      <c r="B12" s="564" t="s">
        <v>1218</v>
      </c>
      <c r="C12" s="564"/>
      <c r="D12" s="564"/>
      <c r="E12" s="564"/>
      <c r="F12" s="564"/>
      <c r="G12" s="564"/>
      <c r="H12" s="564"/>
    </row>
    <row r="13" spans="1:8" x14ac:dyDescent="0.45">
      <c r="A13" s="182"/>
      <c r="B13" s="564"/>
      <c r="C13" s="564"/>
      <c r="D13" s="564"/>
      <c r="E13" s="564"/>
      <c r="F13" s="564"/>
      <c r="G13" s="564"/>
      <c r="H13" s="564"/>
    </row>
    <row r="14" spans="1:8" x14ac:dyDescent="0.45">
      <c r="A14" s="182"/>
      <c r="B14" s="564"/>
      <c r="C14" s="564"/>
      <c r="D14" s="564"/>
      <c r="E14" s="564"/>
      <c r="F14" s="564"/>
      <c r="G14" s="564"/>
      <c r="H14" s="564"/>
    </row>
    <row r="15" spans="1:8" x14ac:dyDescent="0.45">
      <c r="A15" s="182"/>
      <c r="B15" s="564"/>
      <c r="C15" s="564"/>
      <c r="D15" s="564"/>
      <c r="E15" s="564"/>
      <c r="F15" s="564"/>
      <c r="G15" s="564"/>
      <c r="H15" s="564"/>
    </row>
    <row r="16" spans="1:8" x14ac:dyDescent="0.45">
      <c r="A16" s="182"/>
      <c r="B16" s="564"/>
      <c r="C16" s="564"/>
      <c r="D16" s="564"/>
      <c r="E16" s="564"/>
      <c r="F16" s="564"/>
      <c r="G16" s="564"/>
      <c r="H16" s="564"/>
    </row>
    <row r="17" spans="1:8" x14ac:dyDescent="0.45">
      <c r="A17" s="182"/>
      <c r="B17" s="564"/>
      <c r="C17" s="564"/>
      <c r="D17" s="564"/>
      <c r="E17" s="564"/>
      <c r="F17" s="564"/>
      <c r="G17" s="564"/>
      <c r="H17" s="564"/>
    </row>
    <row r="18" spans="1:8" x14ac:dyDescent="0.45">
      <c r="A18" s="182"/>
      <c r="B18" s="564"/>
      <c r="C18" s="564"/>
      <c r="D18" s="564"/>
      <c r="E18" s="564"/>
      <c r="F18" s="564"/>
      <c r="G18" s="564"/>
      <c r="H18" s="564"/>
    </row>
    <row r="19" spans="1:8" x14ac:dyDescent="0.45">
      <c r="A19" s="182"/>
      <c r="B19" s="564"/>
      <c r="C19" s="564"/>
      <c r="D19" s="564"/>
      <c r="E19" s="564"/>
      <c r="F19" s="564"/>
      <c r="G19" s="564"/>
      <c r="H19" s="564"/>
    </row>
    <row r="20" spans="1:8" x14ac:dyDescent="0.45">
      <c r="A20" s="182"/>
      <c r="B20" s="564"/>
      <c r="C20" s="564"/>
      <c r="D20" s="564"/>
      <c r="E20" s="564"/>
      <c r="F20" s="564"/>
      <c r="G20" s="564"/>
      <c r="H20" s="564"/>
    </row>
    <row r="21" spans="1:8" x14ac:dyDescent="0.45">
      <c r="A21" s="182"/>
      <c r="B21" s="564"/>
      <c r="C21" s="564"/>
      <c r="D21" s="564"/>
      <c r="E21" s="564"/>
      <c r="F21" s="564"/>
      <c r="G21" s="564"/>
      <c r="H21" s="564"/>
    </row>
    <row r="22" spans="1:8" x14ac:dyDescent="0.45">
      <c r="A22" s="182"/>
      <c r="B22" s="564"/>
      <c r="C22" s="564"/>
      <c r="D22" s="564"/>
      <c r="E22" s="564"/>
      <c r="F22" s="564"/>
      <c r="G22" s="564"/>
      <c r="H22" s="564"/>
    </row>
    <row r="23" spans="1:8" x14ac:dyDescent="0.45">
      <c r="A23" s="182"/>
      <c r="B23" s="564"/>
      <c r="C23" s="564"/>
      <c r="D23" s="564"/>
      <c r="E23" s="564"/>
      <c r="F23" s="564"/>
      <c r="G23" s="564"/>
      <c r="H23" s="564"/>
    </row>
    <row r="24" spans="1:8" x14ac:dyDescent="0.45">
      <c r="A24" s="182"/>
      <c r="B24" s="564"/>
      <c r="C24" s="564"/>
      <c r="D24" s="564"/>
      <c r="E24" s="564"/>
      <c r="F24" s="564"/>
      <c r="G24" s="564"/>
      <c r="H24" s="564"/>
    </row>
    <row r="25" spans="1:8" ht="142.5" customHeight="1" x14ac:dyDescent="0.45">
      <c r="A25" s="182"/>
      <c r="B25" s="564"/>
      <c r="C25" s="564"/>
      <c r="D25" s="564"/>
      <c r="E25" s="564"/>
      <c r="F25" s="564"/>
      <c r="G25" s="564"/>
      <c r="H25" s="564"/>
    </row>
    <row r="26" spans="1:8" x14ac:dyDescent="0.45">
      <c r="B26" s="185" t="s">
        <v>685</v>
      </c>
    </row>
    <row r="27" spans="1:8" x14ac:dyDescent="0.45">
      <c r="C27" s="184"/>
    </row>
    <row r="28" spans="1:8" x14ac:dyDescent="0.45">
      <c r="A28" s="180">
        <v>2</v>
      </c>
      <c r="B28" s="186" t="s">
        <v>682</v>
      </c>
      <c r="C28" s="71"/>
    </row>
    <row r="29" spans="1:8" x14ac:dyDescent="0.45">
      <c r="A29" s="182"/>
      <c r="B29" s="565" t="s">
        <v>706</v>
      </c>
      <c r="C29" s="565"/>
    </row>
    <row r="30" spans="1:8" x14ac:dyDescent="0.45">
      <c r="A30" s="182"/>
      <c r="B30" s="183" t="s">
        <v>707</v>
      </c>
      <c r="C30" s="187" t="s">
        <v>684</v>
      </c>
    </row>
    <row r="31" spans="1:8" x14ac:dyDescent="0.45">
      <c r="B31" s="188" t="s">
        <v>686</v>
      </c>
      <c r="C31" s="189" t="s">
        <v>709</v>
      </c>
      <c r="E31" s="51" t="s">
        <v>11</v>
      </c>
    </row>
    <row r="32" spans="1:8" ht="101.25" customHeight="1" x14ac:dyDescent="0.45">
      <c r="B32" s="250" t="s">
        <v>265</v>
      </c>
      <c r="C32" s="190" t="s">
        <v>697</v>
      </c>
    </row>
    <row r="33" spans="1:5" ht="23.25" x14ac:dyDescent="0.45">
      <c r="B33" s="250" t="s">
        <v>712</v>
      </c>
      <c r="C33" s="190" t="s">
        <v>734</v>
      </c>
    </row>
    <row r="34" spans="1:5" ht="67.150000000000006" customHeight="1" x14ac:dyDescent="0.45">
      <c r="B34" s="250" t="s">
        <v>266</v>
      </c>
      <c r="C34" s="190" t="s">
        <v>696</v>
      </c>
      <c r="E34" s="51" t="s">
        <v>11</v>
      </c>
    </row>
    <row r="35" spans="1:5" ht="100.5" customHeight="1" x14ac:dyDescent="0.45">
      <c r="B35" s="250" t="s">
        <v>267</v>
      </c>
      <c r="C35" s="190" t="s">
        <v>268</v>
      </c>
      <c r="E35" s="51" t="s">
        <v>11</v>
      </c>
    </row>
    <row r="36" spans="1:5" ht="63.75" customHeight="1" x14ac:dyDescent="0.45">
      <c r="B36" s="250" t="s">
        <v>687</v>
      </c>
      <c r="C36" s="190" t="s">
        <v>745</v>
      </c>
    </row>
    <row r="37" spans="1:5" ht="46.9" customHeight="1" x14ac:dyDescent="0.45">
      <c r="B37" s="250" t="s">
        <v>688</v>
      </c>
      <c r="C37" s="191" t="s">
        <v>822</v>
      </c>
    </row>
    <row r="38" spans="1:5" ht="26.65" customHeight="1" x14ac:dyDescent="0.45">
      <c r="B38" s="250" t="s">
        <v>713</v>
      </c>
      <c r="C38" s="191" t="s">
        <v>689</v>
      </c>
    </row>
    <row r="39" spans="1:5" x14ac:dyDescent="0.45">
      <c r="B39" s="185" t="s">
        <v>685</v>
      </c>
    </row>
    <row r="42" spans="1:5" x14ac:dyDescent="0.45">
      <c r="A42" s="180">
        <v>3</v>
      </c>
      <c r="B42" s="186" t="s">
        <v>683</v>
      </c>
      <c r="C42" s="192"/>
    </row>
    <row r="43" spans="1:5" x14ac:dyDescent="0.45">
      <c r="A43" s="182"/>
      <c r="B43" s="183" t="s">
        <v>708</v>
      </c>
      <c r="C43" s="187"/>
    </row>
    <row r="44" spans="1:5" x14ac:dyDescent="0.45">
      <c r="A44" s="182"/>
      <c r="B44" s="188" t="s">
        <v>690</v>
      </c>
      <c r="C44" s="189" t="s">
        <v>691</v>
      </c>
    </row>
    <row r="45" spans="1:5" ht="21" customHeight="1" x14ac:dyDescent="0.45">
      <c r="A45" s="182"/>
      <c r="B45" s="250" t="s">
        <v>437</v>
      </c>
      <c r="C45" s="191" t="s">
        <v>276</v>
      </c>
    </row>
    <row r="46" spans="1:5" ht="20.25" customHeight="1" x14ac:dyDescent="0.45">
      <c r="A46" s="182"/>
      <c r="B46" s="250" t="s">
        <v>269</v>
      </c>
      <c r="C46" s="191" t="s">
        <v>270</v>
      </c>
    </row>
    <row r="47" spans="1:5" ht="21.75" customHeight="1" x14ac:dyDescent="0.45">
      <c r="A47" s="182"/>
      <c r="B47" s="250" t="s">
        <v>4</v>
      </c>
      <c r="C47" s="193" t="s">
        <v>271</v>
      </c>
    </row>
    <row r="48" spans="1:5" ht="60" customHeight="1" x14ac:dyDescent="0.45">
      <c r="A48" s="182"/>
      <c r="B48" s="250" t="s">
        <v>272</v>
      </c>
      <c r="C48" s="191" t="s">
        <v>735</v>
      </c>
    </row>
    <row r="49" spans="1:5" ht="34.5" customHeight="1" x14ac:dyDescent="0.45">
      <c r="B49" s="250" t="s">
        <v>273</v>
      </c>
      <c r="C49" s="191" t="s">
        <v>274</v>
      </c>
    </row>
    <row r="50" spans="1:5" ht="21" customHeight="1" x14ac:dyDescent="0.45">
      <c r="A50" s="182"/>
      <c r="B50" s="250" t="s">
        <v>356</v>
      </c>
      <c r="C50" s="191" t="s">
        <v>275</v>
      </c>
    </row>
    <row r="51" spans="1:5" ht="21" customHeight="1" x14ac:dyDescent="0.45">
      <c r="A51" s="182"/>
      <c r="B51" s="250" t="s">
        <v>438</v>
      </c>
      <c r="C51" s="191" t="s">
        <v>439</v>
      </c>
    </row>
    <row r="52" spans="1:5" ht="21" customHeight="1" x14ac:dyDescent="0.45">
      <c r="A52" s="182"/>
      <c r="B52" s="250" t="s">
        <v>5</v>
      </c>
      <c r="C52" s="191" t="s">
        <v>440</v>
      </c>
    </row>
    <row r="53" spans="1:5" ht="21" customHeight="1" x14ac:dyDescent="0.45">
      <c r="A53" s="182"/>
      <c r="B53" s="250" t="s">
        <v>23</v>
      </c>
      <c r="C53" s="191" t="s">
        <v>277</v>
      </c>
    </row>
    <row r="54" spans="1:5" ht="101.25" customHeight="1" x14ac:dyDescent="0.45">
      <c r="A54" s="182"/>
      <c r="B54" s="250" t="s">
        <v>6</v>
      </c>
      <c r="C54" s="191" t="s">
        <v>770</v>
      </c>
    </row>
    <row r="55" spans="1:5" ht="42.75" customHeight="1" x14ac:dyDescent="0.45">
      <c r="A55" s="182"/>
      <c r="B55" s="250" t="s">
        <v>662</v>
      </c>
      <c r="C55" s="191" t="s">
        <v>664</v>
      </c>
    </row>
    <row r="56" spans="1:5" ht="21.75" customHeight="1" x14ac:dyDescent="0.45">
      <c r="A56" s="182"/>
      <c r="B56" s="250" t="s">
        <v>7</v>
      </c>
      <c r="C56" s="191" t="s">
        <v>278</v>
      </c>
    </row>
    <row r="57" spans="1:5" x14ac:dyDescent="0.45">
      <c r="B57" s="185" t="s">
        <v>685</v>
      </c>
    </row>
    <row r="59" spans="1:5" x14ac:dyDescent="0.45">
      <c r="A59" s="180">
        <v>4</v>
      </c>
      <c r="B59" s="186" t="s">
        <v>263</v>
      </c>
      <c r="C59" s="71"/>
    </row>
    <row r="60" spans="1:5" x14ac:dyDescent="0.45">
      <c r="A60" s="182"/>
      <c r="B60" s="183" t="s">
        <v>710</v>
      </c>
      <c r="C60" s="187"/>
    </row>
    <row r="61" spans="1:5" x14ac:dyDescent="0.45">
      <c r="A61" s="182"/>
      <c r="B61" s="194" t="s">
        <v>692</v>
      </c>
      <c r="C61" s="566" t="s">
        <v>693</v>
      </c>
      <c r="D61" s="567"/>
      <c r="E61" s="567"/>
    </row>
    <row r="62" spans="1:5" x14ac:dyDescent="0.45">
      <c r="A62" s="182"/>
      <c r="B62" s="251" t="s">
        <v>280</v>
      </c>
      <c r="C62" s="562" t="s">
        <v>281</v>
      </c>
      <c r="D62" s="562" t="s">
        <v>281</v>
      </c>
      <c r="E62" s="562" t="s">
        <v>281</v>
      </c>
    </row>
    <row r="63" spans="1:5" x14ac:dyDescent="0.45">
      <c r="A63" s="182"/>
      <c r="B63" s="251" t="s">
        <v>694</v>
      </c>
      <c r="C63" s="568" t="s">
        <v>695</v>
      </c>
      <c r="D63" s="569"/>
      <c r="E63" s="570"/>
    </row>
    <row r="64" spans="1:5" x14ac:dyDescent="0.45">
      <c r="A64" s="182"/>
      <c r="B64" s="251" t="s">
        <v>282</v>
      </c>
      <c r="C64" s="562" t="s">
        <v>283</v>
      </c>
      <c r="D64" s="562" t="s">
        <v>283</v>
      </c>
      <c r="E64" s="562" t="s">
        <v>283</v>
      </c>
    </row>
    <row r="65" spans="1:5" x14ac:dyDescent="0.45">
      <c r="A65" s="182"/>
      <c r="B65" s="251" t="s">
        <v>284</v>
      </c>
      <c r="C65" s="562" t="s">
        <v>285</v>
      </c>
      <c r="D65" s="562" t="s">
        <v>285</v>
      </c>
      <c r="E65" s="562" t="s">
        <v>285</v>
      </c>
    </row>
    <row r="66" spans="1:5" x14ac:dyDescent="0.45">
      <c r="A66" s="182"/>
      <c r="B66" s="251" t="s">
        <v>286</v>
      </c>
      <c r="C66" s="562" t="s">
        <v>287</v>
      </c>
      <c r="D66" s="562" t="s">
        <v>287</v>
      </c>
      <c r="E66" s="562" t="s">
        <v>287</v>
      </c>
    </row>
    <row r="67" spans="1:5" x14ac:dyDescent="0.45">
      <c r="A67" s="182"/>
      <c r="B67" s="251" t="s">
        <v>288</v>
      </c>
      <c r="C67" s="562" t="s">
        <v>289</v>
      </c>
      <c r="D67" s="562" t="s">
        <v>289</v>
      </c>
      <c r="E67" s="562" t="s">
        <v>289</v>
      </c>
    </row>
    <row r="68" spans="1:5" x14ac:dyDescent="0.45">
      <c r="A68" s="182"/>
      <c r="B68" s="251" t="s">
        <v>290</v>
      </c>
      <c r="C68" s="562" t="s">
        <v>291</v>
      </c>
      <c r="D68" s="562" t="s">
        <v>291</v>
      </c>
      <c r="E68" s="562" t="s">
        <v>291</v>
      </c>
    </row>
    <row r="69" spans="1:5" x14ac:dyDescent="0.45">
      <c r="A69" s="182"/>
      <c r="B69" s="251" t="s">
        <v>292</v>
      </c>
      <c r="C69" s="562" t="s">
        <v>293</v>
      </c>
      <c r="D69" s="562" t="s">
        <v>293</v>
      </c>
      <c r="E69" s="562" t="s">
        <v>293</v>
      </c>
    </row>
    <row r="70" spans="1:5" x14ac:dyDescent="0.45">
      <c r="A70" s="182"/>
      <c r="B70" s="251" t="s">
        <v>294</v>
      </c>
      <c r="C70" s="562" t="s">
        <v>295</v>
      </c>
      <c r="D70" s="562" t="s">
        <v>295</v>
      </c>
      <c r="E70" s="562" t="s">
        <v>295</v>
      </c>
    </row>
    <row r="71" spans="1:5" x14ac:dyDescent="0.45">
      <c r="A71" s="182"/>
      <c r="B71" s="251" t="s">
        <v>296</v>
      </c>
      <c r="C71" s="562" t="s">
        <v>297</v>
      </c>
      <c r="D71" s="562" t="s">
        <v>297</v>
      </c>
      <c r="E71" s="562" t="s">
        <v>297</v>
      </c>
    </row>
    <row r="72" spans="1:5" x14ac:dyDescent="0.45">
      <c r="A72" s="182"/>
      <c r="B72" s="251" t="s">
        <v>298</v>
      </c>
      <c r="C72" s="562" t="s">
        <v>299</v>
      </c>
      <c r="D72" s="562" t="s">
        <v>299</v>
      </c>
      <c r="E72" s="562" t="s">
        <v>299</v>
      </c>
    </row>
    <row r="73" spans="1:5" x14ac:dyDescent="0.45">
      <c r="A73" s="182"/>
      <c r="B73" s="251" t="s">
        <v>972</v>
      </c>
      <c r="C73" s="571" t="s">
        <v>973</v>
      </c>
      <c r="D73" s="572"/>
      <c r="E73" s="573"/>
    </row>
    <row r="74" spans="1:5" x14ac:dyDescent="0.45">
      <c r="A74" s="182"/>
      <c r="B74" s="251" t="s">
        <v>974</v>
      </c>
      <c r="C74" s="568" t="s">
        <v>975</v>
      </c>
      <c r="D74" s="569"/>
      <c r="E74" s="570"/>
    </row>
    <row r="75" spans="1:5" x14ac:dyDescent="0.45">
      <c r="A75" s="182"/>
      <c r="B75" s="251" t="s">
        <v>300</v>
      </c>
      <c r="C75" s="562" t="s">
        <v>301</v>
      </c>
      <c r="D75" s="562" t="s">
        <v>301</v>
      </c>
      <c r="E75" s="562" t="s">
        <v>301</v>
      </c>
    </row>
    <row r="76" spans="1:5" x14ac:dyDescent="0.45">
      <c r="A76" s="182"/>
      <c r="B76" s="251" t="s">
        <v>302</v>
      </c>
      <c r="C76" s="562" t="s">
        <v>303</v>
      </c>
      <c r="D76" s="562" t="s">
        <v>303</v>
      </c>
      <c r="E76" s="562" t="s">
        <v>303</v>
      </c>
    </row>
    <row r="77" spans="1:5" x14ac:dyDescent="0.45">
      <c r="A77" s="182"/>
      <c r="B77" s="251" t="s">
        <v>304</v>
      </c>
      <c r="C77" s="562" t="s">
        <v>305</v>
      </c>
      <c r="D77" s="562" t="s">
        <v>305</v>
      </c>
      <c r="E77" s="562" t="s">
        <v>305</v>
      </c>
    </row>
    <row r="78" spans="1:5" x14ac:dyDescent="0.45">
      <c r="A78" s="182"/>
      <c r="B78" s="251" t="s">
        <v>306</v>
      </c>
      <c r="C78" s="562" t="s">
        <v>307</v>
      </c>
      <c r="D78" s="562" t="s">
        <v>307</v>
      </c>
      <c r="E78" s="562" t="s">
        <v>307</v>
      </c>
    </row>
    <row r="79" spans="1:5" x14ac:dyDescent="0.45">
      <c r="A79" s="182"/>
      <c r="B79" s="251" t="s">
        <v>308</v>
      </c>
      <c r="C79" s="562" t="s">
        <v>309</v>
      </c>
      <c r="D79" s="562" t="s">
        <v>309</v>
      </c>
      <c r="E79" s="562" t="s">
        <v>309</v>
      </c>
    </row>
    <row r="80" spans="1:5" x14ac:dyDescent="0.45">
      <c r="A80" s="182"/>
      <c r="B80" s="251" t="s">
        <v>310</v>
      </c>
      <c r="C80" s="562" t="s">
        <v>311</v>
      </c>
      <c r="D80" s="562" t="s">
        <v>311</v>
      </c>
      <c r="E80" s="562" t="s">
        <v>311</v>
      </c>
    </row>
    <row r="81" spans="1:5" x14ac:dyDescent="0.45">
      <c r="A81" s="182"/>
      <c r="B81" s="251" t="s">
        <v>312</v>
      </c>
      <c r="C81" s="562" t="s">
        <v>313</v>
      </c>
      <c r="D81" s="562" t="s">
        <v>313</v>
      </c>
      <c r="E81" s="562" t="s">
        <v>313</v>
      </c>
    </row>
    <row r="82" spans="1:5" x14ac:dyDescent="0.45">
      <c r="A82" s="182"/>
      <c r="B82" s="251" t="s">
        <v>314</v>
      </c>
      <c r="C82" s="562" t="s">
        <v>315</v>
      </c>
      <c r="D82" s="562" t="s">
        <v>315</v>
      </c>
      <c r="E82" s="562" t="s">
        <v>315</v>
      </c>
    </row>
    <row r="83" spans="1:5" x14ac:dyDescent="0.45">
      <c r="B83" s="251" t="s">
        <v>316</v>
      </c>
      <c r="C83" s="562" t="s">
        <v>317</v>
      </c>
      <c r="D83" s="562" t="s">
        <v>317</v>
      </c>
      <c r="E83" s="562" t="s">
        <v>317</v>
      </c>
    </row>
    <row r="84" spans="1:5" x14ac:dyDescent="0.45">
      <c r="B84" s="251" t="s">
        <v>318</v>
      </c>
      <c r="C84" s="562" t="s">
        <v>319</v>
      </c>
      <c r="D84" s="562" t="s">
        <v>319</v>
      </c>
      <c r="E84" s="562" t="s">
        <v>319</v>
      </c>
    </row>
    <row r="85" spans="1:5" x14ac:dyDescent="0.45">
      <c r="B85" s="251" t="s">
        <v>320</v>
      </c>
      <c r="C85" s="562" t="s">
        <v>321</v>
      </c>
      <c r="D85" s="562" t="s">
        <v>321</v>
      </c>
      <c r="E85" s="562" t="s">
        <v>321</v>
      </c>
    </row>
    <row r="86" spans="1:5" x14ac:dyDescent="0.45">
      <c r="B86" s="251" t="s">
        <v>322</v>
      </c>
      <c r="C86" s="562" t="s">
        <v>323</v>
      </c>
      <c r="D86" s="562" t="s">
        <v>323</v>
      </c>
      <c r="E86" s="562" t="s">
        <v>323</v>
      </c>
    </row>
    <row r="87" spans="1:5" x14ac:dyDescent="0.45">
      <c r="B87" s="251" t="s">
        <v>324</v>
      </c>
      <c r="C87" s="562" t="s">
        <v>325</v>
      </c>
      <c r="D87" s="562" t="s">
        <v>325</v>
      </c>
      <c r="E87" s="562" t="s">
        <v>325</v>
      </c>
    </row>
    <row r="88" spans="1:5" x14ac:dyDescent="0.45">
      <c r="B88" s="251" t="s">
        <v>326</v>
      </c>
      <c r="C88" s="562" t="s">
        <v>327</v>
      </c>
      <c r="D88" s="562" t="s">
        <v>327</v>
      </c>
      <c r="E88" s="562" t="s">
        <v>327</v>
      </c>
    </row>
    <row r="89" spans="1:5" x14ac:dyDescent="0.45">
      <c r="B89" s="251" t="s">
        <v>328</v>
      </c>
      <c r="C89" s="562" t="s">
        <v>329</v>
      </c>
      <c r="D89" s="562" t="s">
        <v>329</v>
      </c>
      <c r="E89" s="562" t="s">
        <v>329</v>
      </c>
    </row>
    <row r="90" spans="1:5" x14ac:dyDescent="0.45">
      <c r="B90" s="251" t="s">
        <v>330</v>
      </c>
      <c r="C90" s="562" t="s">
        <v>331</v>
      </c>
      <c r="D90" s="562" t="s">
        <v>331</v>
      </c>
      <c r="E90" s="562" t="s">
        <v>331</v>
      </c>
    </row>
    <row r="91" spans="1:5" x14ac:dyDescent="0.45">
      <c r="B91" s="251" t="s">
        <v>332</v>
      </c>
      <c r="C91" s="562" t="s">
        <v>333</v>
      </c>
      <c r="D91" s="562" t="s">
        <v>333</v>
      </c>
      <c r="E91" s="562" t="s">
        <v>333</v>
      </c>
    </row>
    <row r="92" spans="1:5" x14ac:dyDescent="0.45">
      <c r="B92" s="251" t="s">
        <v>334</v>
      </c>
      <c r="C92" s="562" t="s">
        <v>335</v>
      </c>
      <c r="D92" s="562" t="s">
        <v>335</v>
      </c>
      <c r="E92" s="562" t="s">
        <v>335</v>
      </c>
    </row>
    <row r="93" spans="1:5" x14ac:dyDescent="0.45">
      <c r="B93" s="251" t="s">
        <v>336</v>
      </c>
      <c r="C93" s="562" t="s">
        <v>337</v>
      </c>
      <c r="D93" s="562" t="s">
        <v>337</v>
      </c>
      <c r="E93" s="562" t="s">
        <v>337</v>
      </c>
    </row>
    <row r="94" spans="1:5" x14ac:dyDescent="0.45">
      <c r="B94" s="251" t="s">
        <v>338</v>
      </c>
      <c r="C94" s="562" t="s">
        <v>339</v>
      </c>
      <c r="D94" s="562" t="s">
        <v>339</v>
      </c>
      <c r="E94" s="562" t="s">
        <v>339</v>
      </c>
    </row>
    <row r="95" spans="1:5" x14ac:dyDescent="0.45">
      <c r="B95" s="251" t="s">
        <v>340</v>
      </c>
      <c r="C95" s="562" t="s">
        <v>341</v>
      </c>
      <c r="D95" s="562" t="s">
        <v>341</v>
      </c>
      <c r="E95" s="562" t="s">
        <v>341</v>
      </c>
    </row>
    <row r="96" spans="1:5" x14ac:dyDescent="0.45">
      <c r="B96" s="251" t="s">
        <v>342</v>
      </c>
      <c r="C96" s="562" t="s">
        <v>343</v>
      </c>
      <c r="D96" s="562" t="s">
        <v>343</v>
      </c>
      <c r="E96" s="562" t="s">
        <v>343</v>
      </c>
    </row>
    <row r="97" spans="2:5" x14ac:dyDescent="0.45">
      <c r="B97" s="251" t="s">
        <v>344</v>
      </c>
      <c r="C97" s="562" t="s">
        <v>345</v>
      </c>
      <c r="D97" s="562" t="s">
        <v>345</v>
      </c>
      <c r="E97" s="562" t="s">
        <v>345</v>
      </c>
    </row>
    <row r="98" spans="2:5" x14ac:dyDescent="0.45">
      <c r="B98" s="251" t="s">
        <v>346</v>
      </c>
      <c r="C98" s="562" t="s">
        <v>347</v>
      </c>
      <c r="D98" s="562" t="s">
        <v>347</v>
      </c>
      <c r="E98" s="562" t="s">
        <v>347</v>
      </c>
    </row>
    <row r="99" spans="2:5" x14ac:dyDescent="0.45">
      <c r="B99" s="251" t="s">
        <v>348</v>
      </c>
      <c r="C99" s="562" t="s">
        <v>349</v>
      </c>
      <c r="D99" s="562" t="s">
        <v>349</v>
      </c>
      <c r="E99" s="562" t="s">
        <v>349</v>
      </c>
    </row>
    <row r="100" spans="2:5" x14ac:dyDescent="0.45">
      <c r="B100" s="251" t="s">
        <v>350</v>
      </c>
      <c r="C100" s="562" t="s">
        <v>351</v>
      </c>
      <c r="D100" s="562" t="s">
        <v>351</v>
      </c>
      <c r="E100" s="562" t="s">
        <v>351</v>
      </c>
    </row>
    <row r="101" spans="2:5" x14ac:dyDescent="0.45">
      <c r="B101" s="251" t="s">
        <v>352</v>
      </c>
      <c r="C101" s="562" t="s">
        <v>353</v>
      </c>
      <c r="D101" s="562" t="s">
        <v>353</v>
      </c>
      <c r="E101" s="562" t="s">
        <v>353</v>
      </c>
    </row>
    <row r="102" spans="2:5" x14ac:dyDescent="0.45">
      <c r="B102" s="251" t="s">
        <v>354</v>
      </c>
      <c r="C102" s="562" t="s">
        <v>355</v>
      </c>
      <c r="D102" s="562" t="s">
        <v>355</v>
      </c>
      <c r="E102" s="562" t="s">
        <v>355</v>
      </c>
    </row>
    <row r="103" spans="2:5" x14ac:dyDescent="0.45">
      <c r="B103" s="185" t="s">
        <v>279</v>
      </c>
      <c r="C103" s="574"/>
      <c r="D103" s="574"/>
      <c r="E103" s="574"/>
    </row>
  </sheetData>
  <mergeCells count="46">
    <mergeCell ref="C101:E101"/>
    <mergeCell ref="C102:E102"/>
    <mergeCell ref="C103:E103"/>
    <mergeCell ref="C95:E95"/>
    <mergeCell ref="C96:E96"/>
    <mergeCell ref="C97:E97"/>
    <mergeCell ref="C98:E98"/>
    <mergeCell ref="C99:E99"/>
    <mergeCell ref="C100:E100"/>
    <mergeCell ref="C94:E94"/>
    <mergeCell ref="C83:E83"/>
    <mergeCell ref="C84:E84"/>
    <mergeCell ref="C85:E85"/>
    <mergeCell ref="C86:E86"/>
    <mergeCell ref="C87:E87"/>
    <mergeCell ref="C88:E88"/>
    <mergeCell ref="C89:E89"/>
    <mergeCell ref="C90:E90"/>
    <mergeCell ref="C91:E91"/>
    <mergeCell ref="C92:E92"/>
    <mergeCell ref="C93:E93"/>
    <mergeCell ref="C82:E82"/>
    <mergeCell ref="C69:E69"/>
    <mergeCell ref="C70:E70"/>
    <mergeCell ref="C71:E71"/>
    <mergeCell ref="C72:E72"/>
    <mergeCell ref="C75:E75"/>
    <mergeCell ref="C76:E76"/>
    <mergeCell ref="C77:E77"/>
    <mergeCell ref="C78:E78"/>
    <mergeCell ref="C79:E79"/>
    <mergeCell ref="C80:E80"/>
    <mergeCell ref="C81:E81"/>
    <mergeCell ref="C73:E73"/>
    <mergeCell ref="C74:E74"/>
    <mergeCell ref="C68:E68"/>
    <mergeCell ref="B3:C3"/>
    <mergeCell ref="B12:H25"/>
    <mergeCell ref="B29:C29"/>
    <mergeCell ref="C61:E61"/>
    <mergeCell ref="C62:E62"/>
    <mergeCell ref="C63:E63"/>
    <mergeCell ref="C64:E64"/>
    <mergeCell ref="C65:E65"/>
    <mergeCell ref="C66:E66"/>
    <mergeCell ref="C67:E67"/>
  </mergeCells>
  <hyperlinks>
    <hyperlink ref="B5" location="Intro!B10" display="What test material do I need?" xr:uid="{9C9D716A-941F-42B5-BAA7-B949BE1254E3}"/>
    <hyperlink ref="B39"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57" location="Intro!B5" display="Return to top" xr:uid="{A356D03D-C433-4BFB-88B8-7646FACF60DB}"/>
    <hyperlink ref="B8" location="Intro!B59" display="Acronyms" xr:uid="{B6301283-7841-4524-BE34-B81547617C97}"/>
    <hyperlink ref="B103"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B1:LJ559"/>
  <sheetViews>
    <sheetView zoomScale="80" zoomScaleNormal="80" workbookViewId="0">
      <selection activeCell="I27" sqref="I27"/>
    </sheetView>
  </sheetViews>
  <sheetFormatPr defaultColWidth="9.1328125" defaultRowHeight="14.25" x14ac:dyDescent="0.45"/>
  <cols>
    <col min="1" max="1" width="0.59765625" style="50" customWidth="1"/>
    <col min="2" max="2" width="14.59765625" style="50" customWidth="1"/>
    <col min="3" max="3" width="9" style="50" customWidth="1"/>
    <col min="4" max="4" width="45.1328125" style="50" customWidth="1"/>
    <col min="5" max="5" width="87.9296875" style="50" customWidth="1"/>
    <col min="6" max="6" width="18" style="50" customWidth="1"/>
    <col min="7" max="7" width="20.9296875" style="50" customWidth="1"/>
    <col min="8" max="8" width="18.1328125" style="50" customWidth="1"/>
    <col min="9" max="9" width="14.3984375" style="31" customWidth="1"/>
    <col min="10" max="10" width="3.33203125" style="31" customWidth="1"/>
    <col min="11" max="11" width="0.796875" style="31" customWidth="1"/>
    <col min="12" max="12" width="6.33203125" style="31" customWidth="1"/>
    <col min="13" max="322" width="9.1328125" style="31"/>
    <col min="323" max="16384" width="9.1328125" style="50"/>
  </cols>
  <sheetData>
    <row r="1" spans="2:8" ht="66.75" customHeight="1" x14ac:dyDescent="0.45">
      <c r="B1" s="385"/>
      <c r="C1" s="386"/>
      <c r="D1" s="31"/>
      <c r="E1" s="31"/>
      <c r="F1" s="31"/>
      <c r="G1" s="387"/>
      <c r="H1" s="387"/>
    </row>
    <row r="2" spans="2:8" ht="18" x14ac:dyDescent="0.45">
      <c r="B2" s="385"/>
      <c r="C2" s="385"/>
      <c r="D2" s="579" t="s">
        <v>927</v>
      </c>
      <c r="E2" s="580"/>
      <c r="F2" s="31"/>
      <c r="G2" s="387"/>
      <c r="H2" s="387"/>
    </row>
    <row r="3" spans="2:8" ht="18" x14ac:dyDescent="0.45">
      <c r="B3" s="385"/>
      <c r="C3" s="385"/>
      <c r="D3" s="388"/>
      <c r="E3" s="389"/>
      <c r="F3" s="31"/>
      <c r="G3" s="387"/>
      <c r="H3" s="387"/>
    </row>
    <row r="4" spans="2:8" x14ac:dyDescent="0.45">
      <c r="B4" s="385"/>
      <c r="C4" s="581" t="s">
        <v>1014</v>
      </c>
      <c r="D4" s="582"/>
      <c r="E4" s="390"/>
      <c r="F4" s="444"/>
      <c r="G4" s="444"/>
      <c r="H4" s="387"/>
    </row>
    <row r="5" spans="2:8" ht="14.25" customHeight="1" x14ac:dyDescent="0.45">
      <c r="B5" s="385"/>
      <c r="C5" s="583" t="s">
        <v>1015</v>
      </c>
      <c r="D5" s="584"/>
      <c r="E5" s="390" t="s">
        <v>928</v>
      </c>
      <c r="F5" s="444"/>
      <c r="G5" s="444"/>
      <c r="H5" s="387"/>
    </row>
    <row r="6" spans="2:8" ht="14.25" customHeight="1" x14ac:dyDescent="0.45">
      <c r="B6" s="385"/>
      <c r="C6" s="585" t="s">
        <v>1016</v>
      </c>
      <c r="D6" s="586"/>
      <c r="E6" s="390" t="s">
        <v>928</v>
      </c>
      <c r="F6" s="444"/>
      <c r="G6" s="444"/>
      <c r="H6" s="387"/>
    </row>
    <row r="7" spans="2:8" ht="14.25" customHeight="1" x14ac:dyDescent="0.45">
      <c r="B7" s="385"/>
      <c r="C7" s="585" t="s">
        <v>1017</v>
      </c>
      <c r="D7" s="586"/>
      <c r="E7" s="390" t="s">
        <v>928</v>
      </c>
      <c r="F7" s="444"/>
      <c r="G7" s="444"/>
      <c r="H7" s="387"/>
    </row>
    <row r="8" spans="2:8" x14ac:dyDescent="0.45">
      <c r="B8" s="385"/>
      <c r="C8" s="585" t="s">
        <v>1018</v>
      </c>
      <c r="D8" s="586"/>
      <c r="E8" s="390" t="s">
        <v>928</v>
      </c>
      <c r="F8" s="444"/>
      <c r="G8" s="444"/>
      <c r="H8" s="387"/>
    </row>
    <row r="9" spans="2:8" x14ac:dyDescent="0.45">
      <c r="B9" s="385"/>
      <c r="C9" s="585" t="s">
        <v>1019</v>
      </c>
      <c r="D9" s="586"/>
      <c r="E9" s="390" t="s">
        <v>928</v>
      </c>
      <c r="F9" s="444"/>
      <c r="G9" s="444"/>
      <c r="H9" s="387"/>
    </row>
    <row r="10" spans="2:8" x14ac:dyDescent="0.45">
      <c r="B10" s="385"/>
      <c r="C10" s="581" t="s">
        <v>1020</v>
      </c>
      <c r="D10" s="582"/>
      <c r="E10" s="390"/>
      <c r="F10" s="444"/>
      <c r="G10" s="444"/>
      <c r="H10" s="387"/>
    </row>
    <row r="11" spans="2:8" ht="26.25" x14ac:dyDescent="0.45">
      <c r="B11" s="385"/>
      <c r="C11" s="585" t="s">
        <v>1182</v>
      </c>
      <c r="D11" s="586"/>
      <c r="E11" s="390" t="s">
        <v>1215</v>
      </c>
      <c r="F11" s="444"/>
      <c r="G11" s="444"/>
      <c r="H11" s="387"/>
    </row>
    <row r="12" spans="2:8" x14ac:dyDescent="0.45">
      <c r="B12" s="385"/>
      <c r="C12" s="583" t="s">
        <v>1183</v>
      </c>
      <c r="D12" s="584"/>
      <c r="E12" s="390" t="s">
        <v>928</v>
      </c>
      <c r="F12" s="444"/>
      <c r="G12" s="444"/>
      <c r="H12" s="387"/>
    </row>
    <row r="13" spans="2:8" x14ac:dyDescent="0.45">
      <c r="B13" s="385"/>
      <c r="C13" s="585" t="s">
        <v>1021</v>
      </c>
      <c r="D13" s="586"/>
      <c r="E13" s="390" t="s">
        <v>928</v>
      </c>
      <c r="F13" s="444"/>
      <c r="G13" s="444"/>
      <c r="H13" s="387"/>
    </row>
    <row r="14" spans="2:8" x14ac:dyDescent="0.45">
      <c r="B14" s="385"/>
      <c r="C14" s="585" t="s">
        <v>1022</v>
      </c>
      <c r="D14" s="586"/>
      <c r="E14" s="390" t="s">
        <v>928</v>
      </c>
      <c r="F14" s="444"/>
      <c r="G14" s="444"/>
      <c r="H14" s="387"/>
    </row>
    <row r="15" spans="2:8" x14ac:dyDescent="0.45">
      <c r="B15" s="385"/>
      <c r="C15" s="587"/>
      <c r="D15" s="588"/>
      <c r="E15" s="390"/>
      <c r="F15" s="444"/>
      <c r="G15" s="444"/>
      <c r="H15" s="387"/>
    </row>
    <row r="16" spans="2:8" x14ac:dyDescent="0.45">
      <c r="B16" s="385"/>
      <c r="C16" s="587" t="s">
        <v>1023</v>
      </c>
      <c r="D16" s="588"/>
      <c r="E16" s="390" t="s">
        <v>1216</v>
      </c>
      <c r="F16" s="444"/>
      <c r="G16" s="444"/>
      <c r="H16" s="387"/>
    </row>
    <row r="17" spans="2:11" ht="33" customHeight="1" x14ac:dyDescent="0.45">
      <c r="B17" s="385"/>
      <c r="C17" s="589" t="s">
        <v>1068</v>
      </c>
      <c r="D17" s="590"/>
      <c r="E17" s="390" t="s">
        <v>1219</v>
      </c>
      <c r="F17" s="444"/>
      <c r="G17" s="444"/>
      <c r="H17" s="387"/>
    </row>
    <row r="18" spans="2:11" x14ac:dyDescent="0.45">
      <c r="B18" s="385"/>
      <c r="C18" s="587" t="s">
        <v>1024</v>
      </c>
      <c r="D18" s="588"/>
      <c r="E18" s="390" t="s">
        <v>928</v>
      </c>
      <c r="F18" s="444"/>
      <c r="G18" s="444"/>
      <c r="H18" s="387"/>
    </row>
    <row r="19" spans="2:11" x14ac:dyDescent="0.45">
      <c r="B19" s="385"/>
      <c r="C19" s="587" t="s">
        <v>1025</v>
      </c>
      <c r="D19" s="588"/>
      <c r="E19" s="390" t="s">
        <v>928</v>
      </c>
      <c r="F19" s="444"/>
      <c r="G19" s="444"/>
      <c r="H19" s="387"/>
    </row>
    <row r="20" spans="2:11" x14ac:dyDescent="0.45">
      <c r="B20" s="385"/>
      <c r="C20" s="587" t="s">
        <v>1026</v>
      </c>
      <c r="D20" s="588"/>
      <c r="E20" s="390" t="s">
        <v>928</v>
      </c>
      <c r="F20" s="444"/>
      <c r="G20" s="444"/>
      <c r="H20" s="387"/>
    </row>
    <row r="21" spans="2:11" ht="30" customHeight="1" x14ac:dyDescent="0.45">
      <c r="B21" s="385"/>
      <c r="C21" s="587" t="s">
        <v>929</v>
      </c>
      <c r="D21" s="588"/>
      <c r="E21" s="391" t="s">
        <v>930</v>
      </c>
      <c r="F21" s="444"/>
      <c r="G21" s="444"/>
      <c r="H21" s="387"/>
    </row>
    <row r="22" spans="2:11" ht="32.25" customHeight="1" x14ac:dyDescent="0.45">
      <c r="B22" s="385"/>
      <c r="C22" s="587" t="s">
        <v>931</v>
      </c>
      <c r="D22" s="588"/>
      <c r="E22" s="391" t="s">
        <v>930</v>
      </c>
      <c r="F22" s="444"/>
      <c r="G22" s="444"/>
      <c r="H22" s="387"/>
    </row>
    <row r="23" spans="2:11" x14ac:dyDescent="0.45">
      <c r="B23" s="385"/>
      <c r="C23" s="385"/>
      <c r="D23" s="392"/>
      <c r="E23" s="31"/>
      <c r="F23" s="31"/>
      <c r="G23" s="31"/>
      <c r="H23" s="387"/>
      <c r="I23" s="31" t="s">
        <v>11</v>
      </c>
    </row>
    <row r="24" spans="2:11" x14ac:dyDescent="0.45">
      <c r="B24" s="385"/>
      <c r="C24" s="385"/>
      <c r="D24" s="392"/>
      <c r="E24" s="31"/>
      <c r="F24" s="31"/>
      <c r="G24" s="387"/>
      <c r="H24" s="387"/>
    </row>
    <row r="25" spans="2:11" s="31" customFormat="1" x14ac:dyDescent="0.45">
      <c r="B25" s="385"/>
      <c r="C25" s="575" t="s">
        <v>932</v>
      </c>
      <c r="D25" s="575"/>
      <c r="E25" s="575"/>
      <c r="F25" s="575"/>
      <c r="G25" s="575"/>
      <c r="H25" s="575"/>
      <c r="I25" s="575"/>
    </row>
    <row r="26" spans="2:11" s="31" customFormat="1" x14ac:dyDescent="0.45">
      <c r="B26" s="385"/>
      <c r="C26" s="393"/>
      <c r="D26" s="394" t="s">
        <v>933</v>
      </c>
      <c r="E26" s="395" t="s">
        <v>934</v>
      </c>
      <c r="F26" s="395" t="s">
        <v>935</v>
      </c>
      <c r="G26" s="395" t="s">
        <v>374</v>
      </c>
      <c r="H26" s="395" t="s">
        <v>936</v>
      </c>
      <c r="I26" s="396" t="s">
        <v>937</v>
      </c>
    </row>
    <row r="27" spans="2:11" s="31" customFormat="1" x14ac:dyDescent="0.45">
      <c r="B27" s="385"/>
      <c r="C27" s="398">
        <v>1</v>
      </c>
      <c r="D27" s="399" t="s">
        <v>1194</v>
      </c>
      <c r="E27" s="400">
        <f>'PDS - Scenarios'!G201</f>
        <v>0</v>
      </c>
      <c r="F27" s="401">
        <f>'PDS - Scenarios'!C219</f>
        <v>12</v>
      </c>
      <c r="G27" s="402">
        <f>'PDS - Scenarios'!C217</f>
        <v>0</v>
      </c>
      <c r="H27" s="401">
        <f>'PDS - Scenarios'!G200</f>
        <v>29</v>
      </c>
      <c r="I27" s="500">
        <f>COUNTIFS('PDS - Scenarios'!J:J,1,'PDS - Scenarios'!G:G,"N/A (Please provide reason)")</f>
        <v>0</v>
      </c>
    </row>
    <row r="28" spans="2:11" ht="20.25" customHeight="1" x14ac:dyDescent="0.45">
      <c r="B28" s="397"/>
      <c r="C28" s="524">
        <v>2</v>
      </c>
      <c r="D28" s="525" t="s">
        <v>1195</v>
      </c>
      <c r="E28" s="400">
        <f>'PDS - Scenarios'!G206</f>
        <v>0</v>
      </c>
      <c r="F28" s="401">
        <f>'PDS - Scenarios'!C223</f>
        <v>6</v>
      </c>
      <c r="G28" s="402">
        <f>'PDS - Scenarios'!C221</f>
        <v>0</v>
      </c>
      <c r="H28" s="401">
        <f>'PDS - Scenarios'!G205</f>
        <v>10</v>
      </c>
      <c r="I28" s="403">
        <f>COUNTIFS('PDS - Scenarios'!L:L,1,'PDS - Scenarios'!G:G,"N/A (Please provide reason)")</f>
        <v>0</v>
      </c>
    </row>
    <row r="29" spans="2:11" ht="20.100000000000001" customHeight="1" x14ac:dyDescent="0.45">
      <c r="B29" s="397"/>
      <c r="C29" s="387"/>
      <c r="D29" s="387"/>
      <c r="E29" s="387"/>
      <c r="F29" s="387"/>
      <c r="G29" s="387"/>
      <c r="H29" s="404"/>
    </row>
    <row r="30" spans="2:11" ht="15" customHeight="1" x14ac:dyDescent="0.45">
      <c r="B30" s="397"/>
      <c r="C30" s="575" t="s">
        <v>938</v>
      </c>
      <c r="D30" s="575"/>
      <c r="E30" s="575"/>
      <c r="F30" s="575"/>
      <c r="G30" s="575"/>
      <c r="H30" s="575"/>
      <c r="I30" s="575"/>
      <c r="J30" s="575"/>
      <c r="K30" s="575"/>
    </row>
    <row r="31" spans="2:11" x14ac:dyDescent="0.45">
      <c r="B31" s="405"/>
      <c r="C31" s="499"/>
      <c r="D31" s="498" t="s">
        <v>939</v>
      </c>
      <c r="E31" s="498" t="s">
        <v>940</v>
      </c>
      <c r="F31" s="498" t="s">
        <v>941</v>
      </c>
      <c r="G31" s="576" t="s">
        <v>1211</v>
      </c>
      <c r="H31" s="577"/>
      <c r="I31" s="577"/>
      <c r="J31" s="577"/>
      <c r="K31" s="578"/>
    </row>
    <row r="32" spans="2:11" x14ac:dyDescent="0.45">
      <c r="B32" s="405"/>
      <c r="C32" s="398">
        <v>1</v>
      </c>
      <c r="D32" s="399" t="s">
        <v>1205</v>
      </c>
      <c r="E32" s="406">
        <f>'PDS - Auth &amp; Audit'!N37</f>
        <v>0</v>
      </c>
      <c r="F32" s="407">
        <f>'PDS - Auth &amp; Audit'!N34</f>
        <v>21</v>
      </c>
      <c r="G32" s="593">
        <f>COUNTIFS('PDS - Auth &amp; Audit'!P:P,1,'PDS - Auth &amp; Audit'!O:O,1)</f>
        <v>0</v>
      </c>
      <c r="H32" s="594"/>
      <c r="I32" s="594"/>
      <c r="J32" s="594"/>
      <c r="K32" s="595"/>
    </row>
    <row r="33" spans="2:11" x14ac:dyDescent="0.45">
      <c r="B33" s="405"/>
      <c r="C33" s="398">
        <v>2</v>
      </c>
      <c r="D33" s="399" t="s">
        <v>1206</v>
      </c>
      <c r="E33" s="406">
        <f>'PDS - Main'!N90</f>
        <v>0</v>
      </c>
      <c r="F33" s="408">
        <f>'PDS - Main'!N87</f>
        <v>57</v>
      </c>
      <c r="G33" s="593">
        <f>COUNTIFS('PDS - Main'!P:P,1,'PDS - Main'!O:O,1)</f>
        <v>0</v>
      </c>
      <c r="H33" s="594"/>
      <c r="I33" s="594"/>
      <c r="J33" s="594"/>
      <c r="K33" s="595"/>
    </row>
    <row r="34" spans="2:11" x14ac:dyDescent="0.45">
      <c r="B34" s="31"/>
      <c r="C34" s="524">
        <v>3</v>
      </c>
      <c r="D34" s="525" t="s">
        <v>1207</v>
      </c>
      <c r="E34" s="406">
        <f>'PDS - Auth &amp; Audit'!N43</f>
        <v>0</v>
      </c>
      <c r="F34" s="407">
        <f>'PDS - Auth &amp; Audit'!N40</f>
        <v>20</v>
      </c>
      <c r="G34" s="593">
        <f>COUNTIFS('PDS - Auth &amp; Audit'!Q:Q,1,'PDS - Auth &amp; Audit'!O:O,1)</f>
        <v>0</v>
      </c>
      <c r="H34" s="594"/>
      <c r="I34" s="594"/>
      <c r="J34" s="594"/>
      <c r="K34" s="595"/>
    </row>
    <row r="35" spans="2:11" s="31" customFormat="1" x14ac:dyDescent="0.45">
      <c r="C35" s="524">
        <v>4</v>
      </c>
      <c r="D35" s="525" t="s">
        <v>1208</v>
      </c>
      <c r="E35" s="406">
        <f>'PDS - Main'!N96</f>
        <v>0</v>
      </c>
      <c r="F35" s="408">
        <f>'PDS - Main'!N93</f>
        <v>33</v>
      </c>
      <c r="G35" s="593">
        <f>COUNTIFS('PDS - Main'!Q:Q,1,'PDS - Main'!O:O,1)</f>
        <v>0</v>
      </c>
      <c r="H35" s="594"/>
      <c r="I35" s="594"/>
      <c r="J35" s="594"/>
      <c r="K35" s="595"/>
    </row>
    <row r="36" spans="2:11" s="409" customFormat="1" x14ac:dyDescent="0.45">
      <c r="B36" s="592" t="s">
        <v>1214</v>
      </c>
      <c r="C36" s="596" t="str">
        <f>IF(SUM(G32,G33,I27)&gt;0,"WARNING OPEN PDS: A test result of N/A (not applicable) has been selected for one or more mandatory test cases. Appropriate test results for a mandatory test are Pass or Fail. Please consider reviewing the test results.","")</f>
        <v/>
      </c>
      <c r="D36" s="596"/>
      <c r="E36" s="596"/>
      <c r="F36" s="596"/>
      <c r="G36" s="596"/>
      <c r="H36" s="596"/>
      <c r="I36" s="596"/>
      <c r="J36" s="596"/>
      <c r="K36" s="596"/>
    </row>
    <row r="37" spans="2:11" s="409" customFormat="1" x14ac:dyDescent="0.45">
      <c r="B37" s="592"/>
      <c r="C37" s="591" t="str">
        <f>IF(SUM(I28,G34,G35)&gt;0,"WARNING DIRECT PDS: A test result of N/A (not applicable) has been selected for one or more mandatory test cases. Appropriate test results for a mandatory test are Pass or Fail. Please consider reviewing the test results.","")</f>
        <v/>
      </c>
      <c r="D37" s="591"/>
      <c r="E37" s="591"/>
      <c r="F37" s="591"/>
      <c r="G37" s="591"/>
      <c r="H37" s="591"/>
      <c r="I37" s="591"/>
      <c r="J37" s="591"/>
      <c r="K37" s="591"/>
    </row>
    <row r="38" spans="2:11" s="409" customFormat="1" x14ac:dyDescent="0.45"/>
    <row r="39" spans="2:11" s="409" customFormat="1" x14ac:dyDescent="0.45"/>
    <row r="40" spans="2:11" s="409" customFormat="1" x14ac:dyDescent="0.45"/>
    <row r="41" spans="2:11" s="409" customFormat="1" x14ac:dyDescent="0.45"/>
    <row r="42" spans="2:11" s="409" customFormat="1" x14ac:dyDescent="0.45"/>
    <row r="43" spans="2:11" s="409" customFormat="1" x14ac:dyDescent="0.45"/>
    <row r="44" spans="2:11" s="409" customFormat="1" x14ac:dyDescent="0.45"/>
    <row r="45" spans="2:11" s="409" customFormat="1" x14ac:dyDescent="0.45"/>
    <row r="46" spans="2:11" s="409" customFormat="1" x14ac:dyDescent="0.45"/>
    <row r="47" spans="2:11" s="409" customFormat="1" x14ac:dyDescent="0.45"/>
    <row r="48" spans="2:11" s="409" customFormat="1" x14ac:dyDescent="0.45"/>
    <row r="49" s="409" customFormat="1" x14ac:dyDescent="0.45"/>
    <row r="50" s="409" customFormat="1" x14ac:dyDescent="0.45"/>
    <row r="51" s="409" customFormat="1" x14ac:dyDescent="0.45"/>
    <row r="52" s="409" customFormat="1" x14ac:dyDescent="0.45"/>
    <row r="53" s="409" customFormat="1" x14ac:dyDescent="0.45"/>
    <row r="54" s="409" customFormat="1" x14ac:dyDescent="0.45"/>
    <row r="55" s="409" customFormat="1" x14ac:dyDescent="0.45"/>
    <row r="56" s="409" customFormat="1" x14ac:dyDescent="0.45"/>
    <row r="57" s="409" customFormat="1" x14ac:dyDescent="0.45"/>
    <row r="58" s="409" customFormat="1" x14ac:dyDescent="0.45"/>
    <row r="59" s="409" customFormat="1" x14ac:dyDescent="0.45"/>
    <row r="60" s="409" customFormat="1" x14ac:dyDescent="0.45"/>
    <row r="61" s="409" customFormat="1" x14ac:dyDescent="0.45"/>
    <row r="62" s="409" customFormat="1" x14ac:dyDescent="0.45"/>
    <row r="63" s="409" customFormat="1" x14ac:dyDescent="0.45"/>
    <row r="64" s="409" customFormat="1" x14ac:dyDescent="0.45"/>
    <row r="65" s="409" customFormat="1" x14ac:dyDescent="0.45"/>
    <row r="66" s="409" customFormat="1" x14ac:dyDescent="0.45"/>
    <row r="67" s="409" customFormat="1" x14ac:dyDescent="0.45"/>
    <row r="68" s="409" customFormat="1" x14ac:dyDescent="0.45"/>
    <row r="69" s="409" customFormat="1" x14ac:dyDescent="0.45"/>
    <row r="70" s="409" customFormat="1" x14ac:dyDescent="0.45"/>
    <row r="71" s="409" customFormat="1" x14ac:dyDescent="0.45"/>
    <row r="72" s="409" customFormat="1" x14ac:dyDescent="0.45"/>
    <row r="73" s="409" customFormat="1" x14ac:dyDescent="0.45"/>
    <row r="74" s="409" customFormat="1" x14ac:dyDescent="0.45"/>
    <row r="75" s="409" customFormat="1" x14ac:dyDescent="0.45"/>
    <row r="76" s="409" customFormat="1" x14ac:dyDescent="0.45"/>
    <row r="77" s="409" customFormat="1" x14ac:dyDescent="0.45"/>
    <row r="78" s="409" customFormat="1" x14ac:dyDescent="0.45"/>
    <row r="79" s="409" customFormat="1" x14ac:dyDescent="0.45"/>
    <row r="80" s="409" customFormat="1" x14ac:dyDescent="0.45"/>
    <row r="81" s="409" customFormat="1" x14ac:dyDescent="0.45"/>
    <row r="82" s="409" customFormat="1" x14ac:dyDescent="0.45"/>
    <row r="83" s="409" customFormat="1" x14ac:dyDescent="0.45"/>
    <row r="84" s="409" customFormat="1" x14ac:dyDescent="0.45"/>
    <row r="85" s="409" customFormat="1" x14ac:dyDescent="0.45"/>
    <row r="86" s="409" customFormat="1" x14ac:dyDescent="0.45"/>
    <row r="87" s="409" customFormat="1" x14ac:dyDescent="0.45"/>
    <row r="88" s="409" customFormat="1" x14ac:dyDescent="0.45"/>
    <row r="89" s="409" customFormat="1" x14ac:dyDescent="0.45"/>
    <row r="90" s="409" customFormat="1" x14ac:dyDescent="0.45"/>
    <row r="91" s="409" customFormat="1" x14ac:dyDescent="0.45"/>
    <row r="92" s="409" customFormat="1" x14ac:dyDescent="0.45"/>
    <row r="93" s="409" customFormat="1" x14ac:dyDescent="0.45"/>
    <row r="94" s="409" customFormat="1" x14ac:dyDescent="0.45"/>
    <row r="95" s="409" customFormat="1" x14ac:dyDescent="0.45"/>
    <row r="96" s="409" customFormat="1" x14ac:dyDescent="0.45"/>
    <row r="97" s="409" customFormat="1" x14ac:dyDescent="0.45"/>
    <row r="98" s="409" customFormat="1" x14ac:dyDescent="0.45"/>
    <row r="99" s="409" customFormat="1" x14ac:dyDescent="0.45"/>
    <row r="100" s="409" customFormat="1" x14ac:dyDescent="0.45"/>
    <row r="101" s="409" customFormat="1" x14ac:dyDescent="0.45"/>
    <row r="102" s="409" customFormat="1" x14ac:dyDescent="0.45"/>
    <row r="103" s="409" customFormat="1" x14ac:dyDescent="0.45"/>
    <row r="104" s="409" customFormat="1" x14ac:dyDescent="0.45"/>
    <row r="105" s="409" customFormat="1" x14ac:dyDescent="0.45"/>
    <row r="106" s="409" customFormat="1" x14ac:dyDescent="0.45"/>
    <row r="107" s="409" customFormat="1" x14ac:dyDescent="0.45"/>
    <row r="108" s="409" customFormat="1" x14ac:dyDescent="0.45"/>
    <row r="109" s="409" customFormat="1" x14ac:dyDescent="0.45"/>
    <row r="110" s="409" customFormat="1" x14ac:dyDescent="0.45"/>
    <row r="111" s="409" customFormat="1" x14ac:dyDescent="0.45"/>
    <row r="112" s="409" customFormat="1" x14ac:dyDescent="0.45"/>
    <row r="113" s="409" customFormat="1" x14ac:dyDescent="0.45"/>
    <row r="114" s="409" customFormat="1" x14ac:dyDescent="0.45"/>
    <row r="115" s="409" customFormat="1" x14ac:dyDescent="0.45"/>
    <row r="116" s="409" customFormat="1" x14ac:dyDescent="0.45"/>
    <row r="117" s="409" customFormat="1" x14ac:dyDescent="0.45"/>
    <row r="118" s="409" customFormat="1" x14ac:dyDescent="0.45"/>
    <row r="119" s="409" customFormat="1" x14ac:dyDescent="0.45"/>
    <row r="120" s="409" customFormat="1" x14ac:dyDescent="0.45"/>
    <row r="121" s="409" customFormat="1" x14ac:dyDescent="0.45"/>
    <row r="122" s="409" customFormat="1" x14ac:dyDescent="0.45"/>
    <row r="123" s="409" customFormat="1" x14ac:dyDescent="0.45"/>
    <row r="124" s="409" customFormat="1" x14ac:dyDescent="0.45"/>
    <row r="125" s="409" customFormat="1" x14ac:dyDescent="0.45"/>
    <row r="126" s="409" customFormat="1" x14ac:dyDescent="0.45"/>
    <row r="127" s="409" customFormat="1" x14ac:dyDescent="0.45"/>
    <row r="128" s="409" customFormat="1" x14ac:dyDescent="0.45"/>
    <row r="129" s="409" customFormat="1" x14ac:dyDescent="0.45"/>
    <row r="130" s="409" customFormat="1" x14ac:dyDescent="0.45"/>
    <row r="131" s="409" customFormat="1" x14ac:dyDescent="0.45"/>
    <row r="132" s="409" customFormat="1" x14ac:dyDescent="0.45"/>
    <row r="133" s="409" customFormat="1" x14ac:dyDescent="0.45"/>
    <row r="134" s="409" customFormat="1" x14ac:dyDescent="0.45"/>
    <row r="135" s="409" customFormat="1" x14ac:dyDescent="0.45"/>
    <row r="136" s="409" customFormat="1" x14ac:dyDescent="0.45"/>
    <row r="137" s="409" customFormat="1" x14ac:dyDescent="0.45"/>
    <row r="138" s="409" customFormat="1" x14ac:dyDescent="0.45"/>
    <row r="139" s="409" customFormat="1" x14ac:dyDescent="0.45"/>
    <row r="140" s="409" customFormat="1" x14ac:dyDescent="0.45"/>
    <row r="141" s="409" customFormat="1" x14ac:dyDescent="0.45"/>
    <row r="142" s="409" customFormat="1" x14ac:dyDescent="0.45"/>
    <row r="143" s="409" customFormat="1" x14ac:dyDescent="0.45"/>
    <row r="144" s="409" customFormat="1" x14ac:dyDescent="0.45"/>
    <row r="145" s="409" customFormat="1" x14ac:dyDescent="0.45"/>
    <row r="146" s="409" customFormat="1" x14ac:dyDescent="0.45"/>
    <row r="147" s="409" customFormat="1" x14ac:dyDescent="0.45"/>
    <row r="148" s="409" customFormat="1" x14ac:dyDescent="0.45"/>
    <row r="149" s="409" customFormat="1" x14ac:dyDescent="0.45"/>
    <row r="150" s="409" customFormat="1" x14ac:dyDescent="0.45"/>
    <row r="151" s="409" customFormat="1" x14ac:dyDescent="0.45"/>
    <row r="152" s="409" customFormat="1" x14ac:dyDescent="0.45"/>
    <row r="153" s="409" customFormat="1" x14ac:dyDescent="0.45"/>
    <row r="154" s="409" customFormat="1" x14ac:dyDescent="0.45"/>
    <row r="155" s="409" customFormat="1" x14ac:dyDescent="0.45"/>
    <row r="156" s="409" customFormat="1" x14ac:dyDescent="0.45"/>
    <row r="157" s="409" customFormat="1" x14ac:dyDescent="0.45"/>
    <row r="158" s="409" customFormat="1" x14ac:dyDescent="0.45"/>
    <row r="159" s="409" customFormat="1" x14ac:dyDescent="0.45"/>
    <row r="160" s="409" customFormat="1" x14ac:dyDescent="0.45"/>
    <row r="161" s="409" customFormat="1" x14ac:dyDescent="0.45"/>
    <row r="162" s="409" customFormat="1" x14ac:dyDescent="0.45"/>
    <row r="163" s="409" customFormat="1" x14ac:dyDescent="0.45"/>
    <row r="164" s="409" customFormat="1" x14ac:dyDescent="0.45"/>
    <row r="165" s="409" customFormat="1" x14ac:dyDescent="0.45"/>
    <row r="166" s="409" customFormat="1" x14ac:dyDescent="0.45"/>
    <row r="167" s="409" customFormat="1" x14ac:dyDescent="0.45"/>
    <row r="168" s="409" customFormat="1" x14ac:dyDescent="0.45"/>
    <row r="169" s="409" customFormat="1" x14ac:dyDescent="0.45"/>
    <row r="170" s="409" customFormat="1" x14ac:dyDescent="0.45"/>
    <row r="171" s="409" customFormat="1" x14ac:dyDescent="0.45"/>
    <row r="172" s="409" customFormat="1" x14ac:dyDescent="0.45"/>
    <row r="173" s="409" customFormat="1" x14ac:dyDescent="0.45"/>
    <row r="174" s="409" customFormat="1" x14ac:dyDescent="0.45"/>
    <row r="175" s="409" customFormat="1" x14ac:dyDescent="0.45"/>
    <row r="176" s="409" customFormat="1" x14ac:dyDescent="0.45"/>
    <row r="177" s="409" customFormat="1" x14ac:dyDescent="0.45"/>
    <row r="178" s="409" customFormat="1" x14ac:dyDescent="0.45"/>
    <row r="179" s="409" customFormat="1" x14ac:dyDescent="0.45"/>
    <row r="180" s="409" customFormat="1" x14ac:dyDescent="0.45"/>
    <row r="181" s="409" customFormat="1" x14ac:dyDescent="0.45"/>
    <row r="182" s="409" customFormat="1" x14ac:dyDescent="0.45"/>
    <row r="183" s="409" customFormat="1" x14ac:dyDescent="0.45"/>
    <row r="184" s="409" customFormat="1" x14ac:dyDescent="0.45"/>
    <row r="185" s="409" customFormat="1" x14ac:dyDescent="0.45"/>
    <row r="186" s="409" customFormat="1" x14ac:dyDescent="0.45"/>
    <row r="187" s="409" customFormat="1" x14ac:dyDescent="0.45"/>
    <row r="188" s="409" customFormat="1" x14ac:dyDescent="0.45"/>
    <row r="189" s="409" customFormat="1" x14ac:dyDescent="0.45"/>
    <row r="190" s="409" customFormat="1" x14ac:dyDescent="0.45"/>
    <row r="191" s="409" customFormat="1" x14ac:dyDescent="0.45"/>
    <row r="192" s="409" customFormat="1" x14ac:dyDescent="0.45"/>
    <row r="193" s="409" customFormat="1" x14ac:dyDescent="0.45"/>
    <row r="194" s="409" customFormat="1" x14ac:dyDescent="0.45"/>
    <row r="195" s="409" customFormat="1" x14ac:dyDescent="0.45"/>
    <row r="196" s="409" customFormat="1" x14ac:dyDescent="0.45"/>
    <row r="197" s="409" customFormat="1" x14ac:dyDescent="0.45"/>
    <row r="198" s="409" customFormat="1" x14ac:dyDescent="0.45"/>
    <row r="199" s="409" customFormat="1" x14ac:dyDescent="0.45"/>
    <row r="200" s="409" customFormat="1" x14ac:dyDescent="0.45"/>
    <row r="201" s="409" customFormat="1" x14ac:dyDescent="0.45"/>
    <row r="202" s="409" customFormat="1" x14ac:dyDescent="0.45"/>
    <row r="203" s="409" customFormat="1" x14ac:dyDescent="0.45"/>
    <row r="204" s="409" customFormat="1" x14ac:dyDescent="0.45"/>
    <row r="205" s="409" customFormat="1" x14ac:dyDescent="0.45"/>
    <row r="206" s="409" customFormat="1" x14ac:dyDescent="0.45"/>
    <row r="207" s="409" customFormat="1" x14ac:dyDescent="0.45"/>
    <row r="208" s="409" customFormat="1" x14ac:dyDescent="0.45"/>
    <row r="209" s="409" customFormat="1" x14ac:dyDescent="0.45"/>
    <row r="210" s="409" customFormat="1" x14ac:dyDescent="0.45"/>
    <row r="211" s="409" customFormat="1" x14ac:dyDescent="0.45"/>
    <row r="212" s="409" customFormat="1" x14ac:dyDescent="0.45"/>
    <row r="213" s="409" customFormat="1" x14ac:dyDescent="0.45"/>
    <row r="214" s="409" customFormat="1" x14ac:dyDescent="0.45"/>
    <row r="215" s="409" customFormat="1" x14ac:dyDescent="0.45"/>
    <row r="216" s="409" customFormat="1" x14ac:dyDescent="0.45"/>
    <row r="217" s="409" customFormat="1" x14ac:dyDescent="0.45"/>
    <row r="218" s="409" customFormat="1" x14ac:dyDescent="0.45"/>
    <row r="219" s="409" customFormat="1" x14ac:dyDescent="0.45"/>
    <row r="220" s="409" customFormat="1" x14ac:dyDescent="0.45"/>
    <row r="221" s="409" customFormat="1" x14ac:dyDescent="0.45"/>
    <row r="222" s="409" customFormat="1" x14ac:dyDescent="0.45"/>
    <row r="223" s="409" customFormat="1" x14ac:dyDescent="0.45"/>
    <row r="224" s="409" customFormat="1" x14ac:dyDescent="0.45"/>
    <row r="225" s="409" customFormat="1" x14ac:dyDescent="0.45"/>
    <row r="226" s="409" customFormat="1" x14ac:dyDescent="0.45"/>
    <row r="227" s="409" customFormat="1" x14ac:dyDescent="0.45"/>
    <row r="228" s="409" customFormat="1" x14ac:dyDescent="0.45"/>
    <row r="229" s="409" customFormat="1" x14ac:dyDescent="0.45"/>
    <row r="230" s="409" customFormat="1" x14ac:dyDescent="0.45"/>
    <row r="231" s="409" customFormat="1" x14ac:dyDescent="0.45"/>
    <row r="232" s="409" customFormat="1" x14ac:dyDescent="0.45"/>
    <row r="233" s="409" customFormat="1" x14ac:dyDescent="0.45"/>
    <row r="234" s="409" customFormat="1" x14ac:dyDescent="0.45"/>
    <row r="235" s="409" customFormat="1" x14ac:dyDescent="0.45"/>
    <row r="236" s="409" customFormat="1" x14ac:dyDescent="0.45"/>
    <row r="237" s="409" customFormat="1" x14ac:dyDescent="0.45"/>
    <row r="238" s="409" customFormat="1" x14ac:dyDescent="0.45"/>
    <row r="239" s="409" customFormat="1" x14ac:dyDescent="0.45"/>
    <row r="240" s="409" customFormat="1" x14ac:dyDescent="0.45"/>
    <row r="241" s="409" customFormat="1" x14ac:dyDescent="0.45"/>
    <row r="242" s="409" customFormat="1" x14ac:dyDescent="0.45"/>
    <row r="243" s="409" customFormat="1" x14ac:dyDescent="0.45"/>
    <row r="244" s="409" customFormat="1" x14ac:dyDescent="0.45"/>
    <row r="245" s="409" customFormat="1" x14ac:dyDescent="0.45"/>
    <row r="246" s="409" customFormat="1" x14ac:dyDescent="0.45"/>
    <row r="247" s="409" customFormat="1" x14ac:dyDescent="0.45"/>
    <row r="248" s="409" customFormat="1" x14ac:dyDescent="0.45"/>
    <row r="249" s="409" customFormat="1" x14ac:dyDescent="0.45"/>
    <row r="250" s="409" customFormat="1" x14ac:dyDescent="0.45"/>
    <row r="251" s="409" customFormat="1" x14ac:dyDescent="0.45"/>
    <row r="252" s="409" customFormat="1" x14ac:dyDescent="0.45"/>
    <row r="253" s="409" customFormat="1" x14ac:dyDescent="0.45"/>
    <row r="254" s="409" customFormat="1" x14ac:dyDescent="0.45"/>
    <row r="255" s="409" customFormat="1" x14ac:dyDescent="0.45"/>
    <row r="256" s="409" customFormat="1" x14ac:dyDescent="0.45"/>
    <row r="257" s="409" customFormat="1" x14ac:dyDescent="0.45"/>
    <row r="258" s="409" customFormat="1" x14ac:dyDescent="0.45"/>
    <row r="259" s="409" customFormat="1" x14ac:dyDescent="0.45"/>
    <row r="260" s="409" customFormat="1" x14ac:dyDescent="0.45"/>
    <row r="261" s="409" customFormat="1" x14ac:dyDescent="0.45"/>
    <row r="262" s="409" customFormat="1" x14ac:dyDescent="0.45"/>
    <row r="263" s="409" customFormat="1" x14ac:dyDescent="0.45"/>
    <row r="264" s="409" customFormat="1" x14ac:dyDescent="0.45"/>
    <row r="265" s="409" customFormat="1" x14ac:dyDescent="0.45"/>
    <row r="266" s="409" customFormat="1" x14ac:dyDescent="0.45"/>
    <row r="267" s="409" customFormat="1" x14ac:dyDescent="0.45"/>
    <row r="268" s="409" customFormat="1" x14ac:dyDescent="0.45"/>
    <row r="269" s="409" customFormat="1" x14ac:dyDescent="0.45"/>
    <row r="270" s="409" customFormat="1" x14ac:dyDescent="0.45"/>
    <row r="271" s="409" customFormat="1" x14ac:dyDescent="0.45"/>
    <row r="272" s="409" customFormat="1" x14ac:dyDescent="0.45"/>
    <row r="273" s="409" customFormat="1" x14ac:dyDescent="0.45"/>
    <row r="274" s="409" customFormat="1" x14ac:dyDescent="0.45"/>
    <row r="275" s="409" customFormat="1" x14ac:dyDescent="0.45"/>
    <row r="276" s="409" customFormat="1" x14ac:dyDescent="0.45"/>
    <row r="277" s="409" customFormat="1" x14ac:dyDescent="0.45"/>
    <row r="278" s="409" customFormat="1" x14ac:dyDescent="0.45"/>
    <row r="279" s="409" customFormat="1" x14ac:dyDescent="0.45"/>
    <row r="280" s="409" customFormat="1" x14ac:dyDescent="0.45"/>
    <row r="281" s="409" customFormat="1" x14ac:dyDescent="0.45"/>
    <row r="282" s="409" customFormat="1" x14ac:dyDescent="0.45"/>
    <row r="283" s="409" customFormat="1" x14ac:dyDescent="0.45"/>
    <row r="284" s="409" customFormat="1" x14ac:dyDescent="0.45"/>
    <row r="285" s="409" customFormat="1" x14ac:dyDescent="0.45"/>
    <row r="286" s="409" customFormat="1" x14ac:dyDescent="0.45"/>
    <row r="287" s="409" customFormat="1" x14ac:dyDescent="0.45"/>
    <row r="288" s="409" customFormat="1" x14ac:dyDescent="0.45"/>
    <row r="289" s="409" customFormat="1" x14ac:dyDescent="0.45"/>
    <row r="290" s="409" customFormat="1" x14ac:dyDescent="0.45"/>
    <row r="291" s="409" customFormat="1" x14ac:dyDescent="0.45"/>
    <row r="292" s="409" customFormat="1" x14ac:dyDescent="0.45"/>
    <row r="293" s="409" customFormat="1" x14ac:dyDescent="0.45"/>
    <row r="294" s="409" customFormat="1" x14ac:dyDescent="0.45"/>
    <row r="295" s="409" customFormat="1" x14ac:dyDescent="0.45"/>
    <row r="296" s="409" customFormat="1" x14ac:dyDescent="0.45"/>
    <row r="297" s="409" customFormat="1" x14ac:dyDescent="0.45"/>
    <row r="298" s="409" customFormat="1" x14ac:dyDescent="0.45"/>
    <row r="299" s="409" customFormat="1" x14ac:dyDescent="0.45"/>
    <row r="300" s="409" customFormat="1" x14ac:dyDescent="0.45"/>
    <row r="301" s="409" customFormat="1" x14ac:dyDescent="0.45"/>
    <row r="302" s="409" customFormat="1" x14ac:dyDescent="0.45"/>
    <row r="303" s="409" customFormat="1" x14ac:dyDescent="0.45"/>
    <row r="304" s="409" customFormat="1" x14ac:dyDescent="0.45"/>
    <row r="305" s="409" customFormat="1" x14ac:dyDescent="0.45"/>
    <row r="306" s="409" customFormat="1" x14ac:dyDescent="0.45"/>
    <row r="307" s="409" customFormat="1" x14ac:dyDescent="0.45"/>
    <row r="308" s="409" customFormat="1" x14ac:dyDescent="0.45"/>
    <row r="309" s="409" customFormat="1" x14ac:dyDescent="0.45"/>
    <row r="310" s="409" customFormat="1" x14ac:dyDescent="0.45"/>
    <row r="311" s="409" customFormat="1" x14ac:dyDescent="0.45"/>
    <row r="312" s="409" customFormat="1" x14ac:dyDescent="0.45"/>
    <row r="313" s="409" customFormat="1" x14ac:dyDescent="0.45"/>
    <row r="314" s="409" customFormat="1" x14ac:dyDescent="0.45"/>
    <row r="315" s="409" customFormat="1" x14ac:dyDescent="0.45"/>
    <row r="316" s="409" customFormat="1" x14ac:dyDescent="0.45"/>
    <row r="317" s="409" customFormat="1" x14ac:dyDescent="0.45"/>
    <row r="318" s="409" customFormat="1" x14ac:dyDescent="0.45"/>
    <row r="319" s="409" customFormat="1" x14ac:dyDescent="0.45"/>
    <row r="320" s="409" customFormat="1" x14ac:dyDescent="0.45"/>
    <row r="321" s="409" customFormat="1" x14ac:dyDescent="0.45"/>
    <row r="322" s="409" customFormat="1" x14ac:dyDescent="0.45"/>
    <row r="323" s="409" customFormat="1" x14ac:dyDescent="0.45"/>
    <row r="324" s="409" customFormat="1" x14ac:dyDescent="0.45"/>
    <row r="325" s="409" customFormat="1" x14ac:dyDescent="0.45"/>
    <row r="326" s="409" customFormat="1" x14ac:dyDescent="0.45"/>
    <row r="327" s="409" customFormat="1" x14ac:dyDescent="0.45"/>
    <row r="328" s="409" customFormat="1" x14ac:dyDescent="0.45"/>
    <row r="329" s="409" customFormat="1" x14ac:dyDescent="0.45"/>
    <row r="330" s="409" customFormat="1" x14ac:dyDescent="0.45"/>
    <row r="331" s="409" customFormat="1" x14ac:dyDescent="0.45"/>
    <row r="332" s="409" customFormat="1" x14ac:dyDescent="0.45"/>
    <row r="333" s="409" customFormat="1" x14ac:dyDescent="0.45"/>
    <row r="334" s="409" customFormat="1" x14ac:dyDescent="0.45"/>
    <row r="335" s="409" customFormat="1" x14ac:dyDescent="0.45"/>
    <row r="336" s="409" customFormat="1" x14ac:dyDescent="0.45"/>
    <row r="337" s="409" customFormat="1" x14ac:dyDescent="0.45"/>
    <row r="338" s="409" customFormat="1" x14ac:dyDescent="0.45"/>
    <row r="339" s="409" customFormat="1" x14ac:dyDescent="0.45"/>
    <row r="340" s="409" customFormat="1" x14ac:dyDescent="0.45"/>
    <row r="341" s="409" customFormat="1" x14ac:dyDescent="0.45"/>
    <row r="342" s="409" customFormat="1" x14ac:dyDescent="0.45"/>
    <row r="343" s="409" customFormat="1" x14ac:dyDescent="0.45"/>
    <row r="344" s="409" customFormat="1" x14ac:dyDescent="0.45"/>
    <row r="345" s="409" customFormat="1" x14ac:dyDescent="0.45"/>
    <row r="346" s="409" customFormat="1" x14ac:dyDescent="0.45"/>
    <row r="347" s="409" customFormat="1" x14ac:dyDescent="0.45"/>
    <row r="348" s="409" customFormat="1" x14ac:dyDescent="0.45"/>
    <row r="349" s="409" customFormat="1" x14ac:dyDescent="0.45"/>
    <row r="350" s="409" customFormat="1" x14ac:dyDescent="0.45"/>
    <row r="351" s="409" customFormat="1" x14ac:dyDescent="0.45"/>
    <row r="352" s="409" customFormat="1" x14ac:dyDescent="0.45"/>
    <row r="353" s="409" customFormat="1" x14ac:dyDescent="0.45"/>
    <row r="354" s="409" customFormat="1" x14ac:dyDescent="0.45"/>
    <row r="355" s="409" customFormat="1" x14ac:dyDescent="0.45"/>
    <row r="356" s="409" customFormat="1" x14ac:dyDescent="0.45"/>
    <row r="357" s="409" customFormat="1" x14ac:dyDescent="0.45"/>
    <row r="358" s="409" customFormat="1" x14ac:dyDescent="0.45"/>
    <row r="359" s="409" customFormat="1" x14ac:dyDescent="0.45"/>
    <row r="360" s="409" customFormat="1" x14ac:dyDescent="0.45"/>
    <row r="361" s="409" customFormat="1" x14ac:dyDescent="0.45"/>
    <row r="362" s="409" customFormat="1" x14ac:dyDescent="0.45"/>
    <row r="363" s="409" customFormat="1" x14ac:dyDescent="0.45"/>
    <row r="364" s="409" customFormat="1" x14ac:dyDescent="0.45"/>
    <row r="365" s="409" customFormat="1" x14ac:dyDescent="0.45"/>
    <row r="366" s="409" customFormat="1" x14ac:dyDescent="0.45"/>
    <row r="367" s="409" customFormat="1" x14ac:dyDescent="0.45"/>
    <row r="368" s="409" customFormat="1" x14ac:dyDescent="0.45"/>
    <row r="369" s="409" customFormat="1" x14ac:dyDescent="0.45"/>
    <row r="370" s="409" customFormat="1" x14ac:dyDescent="0.45"/>
    <row r="371" s="409" customFormat="1" x14ac:dyDescent="0.45"/>
    <row r="372" s="409" customFormat="1" x14ac:dyDescent="0.45"/>
    <row r="373" s="409" customFormat="1" x14ac:dyDescent="0.45"/>
    <row r="374" s="409" customFormat="1" x14ac:dyDescent="0.45"/>
    <row r="375" s="409" customFormat="1" x14ac:dyDescent="0.45"/>
    <row r="376" s="409" customFormat="1" x14ac:dyDescent="0.45"/>
    <row r="377" s="409" customFormat="1" x14ac:dyDescent="0.45"/>
    <row r="378" s="409" customFormat="1" x14ac:dyDescent="0.45"/>
    <row r="379" s="409" customFormat="1" x14ac:dyDescent="0.45"/>
    <row r="380" s="409" customFormat="1" x14ac:dyDescent="0.45"/>
    <row r="381" s="409" customFormat="1" x14ac:dyDescent="0.45"/>
    <row r="382" s="409" customFormat="1" x14ac:dyDescent="0.45"/>
    <row r="383" s="409" customFormat="1" x14ac:dyDescent="0.45"/>
    <row r="384" s="409" customFormat="1" x14ac:dyDescent="0.45"/>
    <row r="385" s="409" customFormat="1" x14ac:dyDescent="0.45"/>
    <row r="386" s="409" customFormat="1" x14ac:dyDescent="0.45"/>
    <row r="387" s="409" customFormat="1" x14ac:dyDescent="0.45"/>
    <row r="388" s="409" customFormat="1" x14ac:dyDescent="0.45"/>
    <row r="389" s="409" customFormat="1" x14ac:dyDescent="0.45"/>
    <row r="390" s="409" customFormat="1" x14ac:dyDescent="0.45"/>
    <row r="391" s="409" customFormat="1" x14ac:dyDescent="0.45"/>
    <row r="392" s="409" customFormat="1" x14ac:dyDescent="0.45"/>
    <row r="393" s="409" customFormat="1" x14ac:dyDescent="0.45"/>
    <row r="394" s="409" customFormat="1" x14ac:dyDescent="0.45"/>
    <row r="395" s="409" customFormat="1" x14ac:dyDescent="0.45"/>
    <row r="396" s="409" customFormat="1" x14ac:dyDescent="0.45"/>
    <row r="397" s="409" customFormat="1" x14ac:dyDescent="0.45"/>
    <row r="398" s="409" customFormat="1" x14ac:dyDescent="0.45"/>
    <row r="399" s="409" customFormat="1" x14ac:dyDescent="0.45"/>
    <row r="400" s="409" customFormat="1" x14ac:dyDescent="0.45"/>
    <row r="401" s="409" customFormat="1" x14ac:dyDescent="0.45"/>
    <row r="402" s="409" customFormat="1" x14ac:dyDescent="0.45"/>
    <row r="403" s="409" customFormat="1" x14ac:dyDescent="0.45"/>
    <row r="404" s="409" customFormat="1" x14ac:dyDescent="0.45"/>
    <row r="405" s="409" customFormat="1" x14ac:dyDescent="0.45"/>
    <row r="406" s="409" customFormat="1" x14ac:dyDescent="0.45"/>
    <row r="407" s="409" customFormat="1" x14ac:dyDescent="0.45"/>
    <row r="408" s="409" customFormat="1" x14ac:dyDescent="0.45"/>
    <row r="409" s="409" customFormat="1" x14ac:dyDescent="0.45"/>
    <row r="410" s="409" customFormat="1" x14ac:dyDescent="0.45"/>
    <row r="411" s="409" customFormat="1" x14ac:dyDescent="0.45"/>
    <row r="412" s="409" customFormat="1" x14ac:dyDescent="0.45"/>
    <row r="413" s="409" customFormat="1" x14ac:dyDescent="0.45"/>
    <row r="414" s="409" customFormat="1" x14ac:dyDescent="0.45"/>
    <row r="415" s="409" customFormat="1" x14ac:dyDescent="0.45"/>
    <row r="416" s="409" customFormat="1" x14ac:dyDescent="0.45"/>
    <row r="417" s="409" customFormat="1" x14ac:dyDescent="0.45"/>
    <row r="418" s="409" customFormat="1" x14ac:dyDescent="0.45"/>
    <row r="419" s="409" customFormat="1" x14ac:dyDescent="0.45"/>
    <row r="420" s="409" customFormat="1" x14ac:dyDescent="0.45"/>
    <row r="421" s="409" customFormat="1" x14ac:dyDescent="0.45"/>
    <row r="422" s="409" customFormat="1" x14ac:dyDescent="0.45"/>
    <row r="423" s="409" customFormat="1" x14ac:dyDescent="0.45"/>
    <row r="424" s="409" customFormat="1" x14ac:dyDescent="0.45"/>
    <row r="425" s="409" customFormat="1" x14ac:dyDescent="0.45"/>
    <row r="426" s="409" customFormat="1" x14ac:dyDescent="0.45"/>
    <row r="427" s="409" customFormat="1" x14ac:dyDescent="0.45"/>
    <row r="428" s="409" customFormat="1" x14ac:dyDescent="0.45"/>
    <row r="429" s="409" customFormat="1" x14ac:dyDescent="0.45"/>
    <row r="430" s="409" customFormat="1" x14ac:dyDescent="0.45"/>
    <row r="431" s="409" customFormat="1" x14ac:dyDescent="0.45"/>
    <row r="432" s="409" customFormat="1" x14ac:dyDescent="0.45"/>
    <row r="433" s="409" customFormat="1" x14ac:dyDescent="0.45"/>
    <row r="434" s="409" customFormat="1" x14ac:dyDescent="0.45"/>
    <row r="435" s="409" customFormat="1" x14ac:dyDescent="0.45"/>
    <row r="436" s="409" customFormat="1" x14ac:dyDescent="0.45"/>
    <row r="437" s="409" customFormat="1" x14ac:dyDescent="0.45"/>
    <row r="438" s="409" customFormat="1" x14ac:dyDescent="0.45"/>
    <row r="439" s="409" customFormat="1" x14ac:dyDescent="0.45"/>
    <row r="440" s="409" customFormat="1" x14ac:dyDescent="0.45"/>
    <row r="441" s="409" customFormat="1" x14ac:dyDescent="0.45"/>
    <row r="442" s="409" customFormat="1" x14ac:dyDescent="0.45"/>
    <row r="443" s="409" customFormat="1" x14ac:dyDescent="0.45"/>
    <row r="444" s="409" customFormat="1" x14ac:dyDescent="0.45"/>
    <row r="445" s="409" customFormat="1" x14ac:dyDescent="0.45"/>
    <row r="446" s="409" customFormat="1" x14ac:dyDescent="0.45"/>
    <row r="447" s="409" customFormat="1" x14ac:dyDescent="0.45"/>
    <row r="448" s="409" customFormat="1" x14ac:dyDescent="0.45"/>
    <row r="449" s="409" customFormat="1" x14ac:dyDescent="0.45"/>
    <row r="450" s="409" customFormat="1" x14ac:dyDescent="0.45"/>
    <row r="451" s="409" customFormat="1" x14ac:dyDescent="0.45"/>
    <row r="452" s="409" customFormat="1" x14ac:dyDescent="0.45"/>
    <row r="453" s="409" customFormat="1" x14ac:dyDescent="0.45"/>
    <row r="454" s="409" customFormat="1" x14ac:dyDescent="0.45"/>
    <row r="455" s="409" customFormat="1" x14ac:dyDescent="0.45"/>
    <row r="456" s="409" customFormat="1" x14ac:dyDescent="0.45"/>
    <row r="457" s="409" customFormat="1" x14ac:dyDescent="0.45"/>
    <row r="458" s="409" customFormat="1" x14ac:dyDescent="0.45"/>
    <row r="459" s="409" customFormat="1" x14ac:dyDescent="0.45"/>
    <row r="460" s="409" customFormat="1" x14ac:dyDescent="0.45"/>
    <row r="461" s="409" customFormat="1" x14ac:dyDescent="0.45"/>
    <row r="462" s="409" customFormat="1" x14ac:dyDescent="0.45"/>
    <row r="463" s="409" customFormat="1" x14ac:dyDescent="0.45"/>
    <row r="464" s="409" customFormat="1" x14ac:dyDescent="0.45"/>
    <row r="465" s="409" customFormat="1" x14ac:dyDescent="0.45"/>
    <row r="466" s="409" customFormat="1" x14ac:dyDescent="0.45"/>
    <row r="467" s="409" customFormat="1" x14ac:dyDescent="0.45"/>
    <row r="468" s="409" customFormat="1" x14ac:dyDescent="0.45"/>
    <row r="469" s="409" customFormat="1" x14ac:dyDescent="0.45"/>
    <row r="470" s="409" customFormat="1" x14ac:dyDescent="0.45"/>
    <row r="471" s="409" customFormat="1" x14ac:dyDescent="0.45"/>
    <row r="472" s="409" customFormat="1" x14ac:dyDescent="0.45"/>
    <row r="473" s="409" customFormat="1" x14ac:dyDescent="0.45"/>
    <row r="474" s="409" customFormat="1" x14ac:dyDescent="0.45"/>
    <row r="475" s="409" customFormat="1" x14ac:dyDescent="0.45"/>
    <row r="476" s="409" customFormat="1" x14ac:dyDescent="0.45"/>
    <row r="477" s="409" customFormat="1" x14ac:dyDescent="0.45"/>
    <row r="478" s="409" customFormat="1" x14ac:dyDescent="0.45"/>
    <row r="479" s="409" customFormat="1" x14ac:dyDescent="0.45"/>
    <row r="480" s="409" customFormat="1" x14ac:dyDescent="0.45"/>
    <row r="481" s="409" customFormat="1" x14ac:dyDescent="0.45"/>
    <row r="482" s="409" customFormat="1" x14ac:dyDescent="0.45"/>
    <row r="483" s="409" customFormat="1" x14ac:dyDescent="0.45"/>
    <row r="484" s="409" customFormat="1" x14ac:dyDescent="0.45"/>
    <row r="485" s="409" customFormat="1" x14ac:dyDescent="0.45"/>
    <row r="486" s="409" customFormat="1" x14ac:dyDescent="0.45"/>
    <row r="487" s="409" customFormat="1" x14ac:dyDescent="0.45"/>
    <row r="488" s="409" customFormat="1" x14ac:dyDescent="0.45"/>
    <row r="489" s="409" customFormat="1" x14ac:dyDescent="0.45"/>
    <row r="490" s="409" customFormat="1" x14ac:dyDescent="0.45"/>
    <row r="491" s="409" customFormat="1" x14ac:dyDescent="0.45"/>
    <row r="492" s="409" customFormat="1" x14ac:dyDescent="0.45"/>
    <row r="493" s="409" customFormat="1" x14ac:dyDescent="0.45"/>
    <row r="494" s="409" customFormat="1" x14ac:dyDescent="0.45"/>
    <row r="495" s="409" customFormat="1" x14ac:dyDescent="0.45"/>
    <row r="496" s="409" customFormat="1" x14ac:dyDescent="0.45"/>
    <row r="497" s="409" customFormat="1" x14ac:dyDescent="0.45"/>
    <row r="498" s="409" customFormat="1" x14ac:dyDescent="0.45"/>
    <row r="499" s="409" customFormat="1" x14ac:dyDescent="0.45"/>
    <row r="500" s="409" customFormat="1" x14ac:dyDescent="0.45"/>
    <row r="501" s="409" customFormat="1" x14ac:dyDescent="0.45"/>
    <row r="502" s="409" customFormat="1" x14ac:dyDescent="0.45"/>
    <row r="503" s="409" customFormat="1" x14ac:dyDescent="0.45"/>
    <row r="504" s="409" customFormat="1" x14ac:dyDescent="0.45"/>
    <row r="505" s="409" customFormat="1" x14ac:dyDescent="0.45"/>
    <row r="506" s="409" customFormat="1" x14ac:dyDescent="0.45"/>
    <row r="507" s="409" customFormat="1" x14ac:dyDescent="0.45"/>
    <row r="508" s="409" customFormat="1" x14ac:dyDescent="0.45"/>
    <row r="509" s="409" customFormat="1" x14ac:dyDescent="0.45"/>
    <row r="510" s="409" customFormat="1" x14ac:dyDescent="0.45"/>
    <row r="511" s="409" customFormat="1" x14ac:dyDescent="0.45"/>
    <row r="512" s="409" customFormat="1" x14ac:dyDescent="0.45"/>
    <row r="513" s="409" customFormat="1" x14ac:dyDescent="0.45"/>
    <row r="514" s="409" customFormat="1" x14ac:dyDescent="0.45"/>
    <row r="515" s="409" customFormat="1" x14ac:dyDescent="0.45"/>
    <row r="516" s="409" customFormat="1" x14ac:dyDescent="0.45"/>
    <row r="517" s="409" customFormat="1" x14ac:dyDescent="0.45"/>
    <row r="518" s="409" customFormat="1" x14ac:dyDescent="0.45"/>
    <row r="519" s="409" customFormat="1" x14ac:dyDescent="0.45"/>
    <row r="520" s="409" customFormat="1" x14ac:dyDescent="0.45"/>
    <row r="521" s="409" customFormat="1" x14ac:dyDescent="0.45"/>
    <row r="522" s="409" customFormat="1" x14ac:dyDescent="0.45"/>
    <row r="523" s="409" customFormat="1" x14ac:dyDescent="0.45"/>
    <row r="524" s="409" customFormat="1" x14ac:dyDescent="0.45"/>
    <row r="525" s="409" customFormat="1" x14ac:dyDescent="0.45"/>
    <row r="526" s="409" customFormat="1" x14ac:dyDescent="0.45"/>
    <row r="527" s="409" customFormat="1" x14ac:dyDescent="0.45"/>
    <row r="528" s="409" customFormat="1" x14ac:dyDescent="0.45"/>
    <row r="529" s="409" customFormat="1" x14ac:dyDescent="0.45"/>
    <row r="530" s="409" customFormat="1" x14ac:dyDescent="0.45"/>
    <row r="531" s="409" customFormat="1" x14ac:dyDescent="0.45"/>
    <row r="532" s="409" customFormat="1" x14ac:dyDescent="0.45"/>
    <row r="533" s="409" customFormat="1" x14ac:dyDescent="0.45"/>
    <row r="534" s="409" customFormat="1" x14ac:dyDescent="0.45"/>
    <row r="535" s="409" customFormat="1" x14ac:dyDescent="0.45"/>
    <row r="536" s="409" customFormat="1" x14ac:dyDescent="0.45"/>
    <row r="537" s="409" customFormat="1" x14ac:dyDescent="0.45"/>
    <row r="538" s="409" customFormat="1" x14ac:dyDescent="0.45"/>
    <row r="539" s="409" customFormat="1" x14ac:dyDescent="0.45"/>
    <row r="540" s="409" customFormat="1" x14ac:dyDescent="0.45"/>
    <row r="541" s="409" customFormat="1" x14ac:dyDescent="0.45"/>
    <row r="542" s="409" customFormat="1" x14ac:dyDescent="0.45"/>
    <row r="543" s="409" customFormat="1" x14ac:dyDescent="0.45"/>
    <row r="544" s="409" customFormat="1" x14ac:dyDescent="0.45"/>
    <row r="545" s="409" customFormat="1" x14ac:dyDescent="0.45"/>
    <row r="546" s="409" customFormat="1" x14ac:dyDescent="0.45"/>
    <row r="547" s="409" customFormat="1" x14ac:dyDescent="0.45"/>
    <row r="548" s="409" customFormat="1" x14ac:dyDescent="0.45"/>
    <row r="549" s="409" customFormat="1" x14ac:dyDescent="0.45"/>
    <row r="550" s="409" customFormat="1" x14ac:dyDescent="0.45"/>
    <row r="551" s="409" customFormat="1" x14ac:dyDescent="0.45"/>
    <row r="552" s="409" customFormat="1" x14ac:dyDescent="0.45"/>
    <row r="553" s="409" customFormat="1" x14ac:dyDescent="0.45"/>
    <row r="554" s="409" customFormat="1" x14ac:dyDescent="0.45"/>
    <row r="555" s="409" customFormat="1" x14ac:dyDescent="0.45"/>
    <row r="556" s="409" customFormat="1" x14ac:dyDescent="0.45"/>
    <row r="557" s="409" customFormat="1" x14ac:dyDescent="0.45"/>
    <row r="558" s="409" customFormat="1" x14ac:dyDescent="0.45"/>
    <row r="559" s="409" customFormat="1" x14ac:dyDescent="0.45"/>
  </sheetData>
  <mergeCells count="30">
    <mergeCell ref="C37:K37"/>
    <mergeCell ref="B36:B37"/>
    <mergeCell ref="G32:K32"/>
    <mergeCell ref="G33:K33"/>
    <mergeCell ref="G34:K34"/>
    <mergeCell ref="G35:K35"/>
    <mergeCell ref="C36:K36"/>
    <mergeCell ref="C22:D22"/>
    <mergeCell ref="C14:D14"/>
    <mergeCell ref="C15:D15"/>
    <mergeCell ref="C16:D16"/>
    <mergeCell ref="C18:D18"/>
    <mergeCell ref="C19:D19"/>
    <mergeCell ref="C17:D17"/>
    <mergeCell ref="C30:K30"/>
    <mergeCell ref="G31:K31"/>
    <mergeCell ref="C25:I25"/>
    <mergeCell ref="D2:E2"/>
    <mergeCell ref="C4:D4"/>
    <mergeCell ref="C5:D5"/>
    <mergeCell ref="C6:D6"/>
    <mergeCell ref="C7:D7"/>
    <mergeCell ref="C8:D8"/>
    <mergeCell ref="C9:D9"/>
    <mergeCell ref="C10:D10"/>
    <mergeCell ref="C11:D11"/>
    <mergeCell ref="C12:D12"/>
    <mergeCell ref="C13:D13"/>
    <mergeCell ref="C20:D20"/>
    <mergeCell ref="C21:D21"/>
  </mergeCell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ignoredErrors>
    <ignoredError sqref="F33:G3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7117-6420-4C91-BB72-956B228798C7}">
  <dimension ref="A1:AV155"/>
  <sheetViews>
    <sheetView zoomScale="80" zoomScaleNormal="80" workbookViewId="0">
      <pane ySplit="3" topLeftCell="A4" activePane="bottomLeft" state="frozen"/>
      <selection pane="bottomLeft" activeCell="G97" sqref="G97"/>
    </sheetView>
  </sheetViews>
  <sheetFormatPr defaultColWidth="9" defaultRowHeight="14.25" x14ac:dyDescent="0.45"/>
  <cols>
    <col min="1" max="1" width="1.3984375" style="50" customWidth="1"/>
    <col min="2" max="2" width="17.73046875" style="50" bestFit="1" customWidth="1"/>
    <col min="3" max="3" width="16.1328125" style="223" customWidth="1"/>
    <col min="4" max="4" width="100" style="223" customWidth="1"/>
    <col min="5" max="5" width="5.73046875" style="223" customWidth="1"/>
    <col min="6" max="6" width="6.1328125" style="223" customWidth="1"/>
    <col min="7" max="7" width="3.73046875" style="223" customWidth="1"/>
    <col min="8" max="35" width="3.1328125" style="223" customWidth="1"/>
    <col min="36" max="36" width="63.3984375" style="50" customWidth="1"/>
    <col min="37" max="16384" width="9" style="50"/>
  </cols>
  <sheetData>
    <row r="1" spans="1:48" ht="6" customHeight="1" x14ac:dyDescent="0.45">
      <c r="A1" s="31"/>
      <c r="B1" s="31"/>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31"/>
      <c r="AK1" s="31"/>
      <c r="AL1" s="31"/>
      <c r="AM1" s="31"/>
      <c r="AN1" s="31"/>
      <c r="AO1" s="31"/>
      <c r="AP1" s="31"/>
      <c r="AQ1" s="31"/>
      <c r="AR1" s="31"/>
      <c r="AS1" s="31"/>
      <c r="AT1" s="31"/>
      <c r="AU1" s="31"/>
      <c r="AV1" s="31"/>
    </row>
    <row r="2" spans="1:48" ht="14.65" thickBot="1" x14ac:dyDescent="0.5">
      <c r="A2" s="31"/>
      <c r="B2" s="31"/>
      <c r="C2" s="246"/>
      <c r="D2" s="246"/>
      <c r="E2" s="246"/>
      <c r="F2" s="246"/>
      <c r="G2" s="246"/>
      <c r="H2" s="597" t="s">
        <v>732</v>
      </c>
      <c r="I2" s="598"/>
      <c r="J2" s="598"/>
      <c r="K2" s="598"/>
      <c r="L2" s="598"/>
      <c r="M2" s="598"/>
      <c r="N2" s="598"/>
      <c r="O2" s="599"/>
      <c r="P2" s="597" t="s">
        <v>39</v>
      </c>
      <c r="Q2" s="598"/>
      <c r="R2" s="598"/>
      <c r="S2" s="598"/>
      <c r="T2" s="598"/>
      <c r="U2" s="598"/>
      <c r="V2" s="598"/>
      <c r="W2" s="598"/>
      <c r="X2" s="598"/>
      <c r="Y2" s="598"/>
      <c r="Z2" s="598"/>
      <c r="AA2" s="598"/>
      <c r="AB2" s="598"/>
      <c r="AC2" s="598"/>
      <c r="AD2" s="598"/>
      <c r="AE2" s="598"/>
      <c r="AF2" s="598"/>
      <c r="AG2" s="598"/>
      <c r="AH2" s="598"/>
      <c r="AI2" s="599"/>
      <c r="AJ2" s="223"/>
    </row>
    <row r="3" spans="1:48" ht="105.75" customHeight="1" thickBot="1" x14ac:dyDescent="0.5">
      <c r="A3" s="31"/>
      <c r="B3" s="478" t="s">
        <v>357</v>
      </c>
      <c r="C3" s="224" t="s">
        <v>733</v>
      </c>
      <c r="D3" s="225" t="s">
        <v>38</v>
      </c>
      <c r="E3" s="310" t="s">
        <v>21</v>
      </c>
      <c r="F3" s="310" t="s">
        <v>22</v>
      </c>
      <c r="G3" s="249" t="s">
        <v>27</v>
      </c>
      <c r="H3" s="226" t="s">
        <v>124</v>
      </c>
      <c r="I3" s="227" t="s">
        <v>125</v>
      </c>
      <c r="J3" s="228" t="s">
        <v>116</v>
      </c>
      <c r="K3" s="229" t="s">
        <v>117</v>
      </c>
      <c r="L3" s="229" t="s">
        <v>118</v>
      </c>
      <c r="M3" s="229" t="s">
        <v>119</v>
      </c>
      <c r="N3" s="229" t="s">
        <v>120</v>
      </c>
      <c r="O3" s="229" t="s">
        <v>121</v>
      </c>
      <c r="P3" s="479" t="s">
        <v>378</v>
      </c>
      <c r="Q3" s="480" t="s">
        <v>379</v>
      </c>
      <c r="R3" s="479" t="s">
        <v>380</v>
      </c>
      <c r="S3" s="480" t="s">
        <v>381</v>
      </c>
      <c r="T3" s="479" t="s">
        <v>382</v>
      </c>
      <c r="U3" s="480" t="s">
        <v>383</v>
      </c>
      <c r="V3" s="479" t="s">
        <v>384</v>
      </c>
      <c r="W3" s="480" t="s">
        <v>432</v>
      </c>
      <c r="X3" s="479" t="s">
        <v>655</v>
      </c>
      <c r="Y3" s="480" t="s">
        <v>656</v>
      </c>
      <c r="Z3" s="479" t="s">
        <v>657</v>
      </c>
      <c r="AA3" s="480" t="s">
        <v>658</v>
      </c>
      <c r="AB3" s="484" t="s">
        <v>659</v>
      </c>
      <c r="AC3" s="479" t="s">
        <v>926</v>
      </c>
      <c r="AD3" s="479" t="s">
        <v>1103</v>
      </c>
      <c r="AE3" s="479" t="s">
        <v>1104</v>
      </c>
      <c r="AF3" s="479" t="s">
        <v>1105</v>
      </c>
      <c r="AG3" s="479" t="s">
        <v>1106</v>
      </c>
      <c r="AH3" s="484" t="s">
        <v>1107</v>
      </c>
      <c r="AI3" s="479" t="s">
        <v>1108</v>
      </c>
      <c r="AJ3" s="230" t="s">
        <v>28</v>
      </c>
      <c r="AK3" s="31"/>
      <c r="AL3" s="31"/>
      <c r="AM3" s="31"/>
      <c r="AN3" s="31"/>
      <c r="AO3" s="31"/>
      <c r="AP3" s="31"/>
      <c r="AQ3" s="31"/>
      <c r="AR3" s="31"/>
      <c r="AS3" s="31"/>
      <c r="AT3" s="31"/>
      <c r="AU3" s="31"/>
      <c r="AV3" s="31"/>
    </row>
    <row r="4" spans="1:48" ht="15" customHeight="1" x14ac:dyDescent="0.45">
      <c r="A4" s="31"/>
      <c r="B4" s="281" t="s">
        <v>40</v>
      </c>
      <c r="C4" s="289" t="s">
        <v>44</v>
      </c>
      <c r="D4" s="283" t="s">
        <v>581</v>
      </c>
      <c r="E4" s="313" t="s">
        <v>20</v>
      </c>
      <c r="F4" s="445" t="s">
        <v>20</v>
      </c>
      <c r="G4" s="284" t="s">
        <v>9</v>
      </c>
      <c r="H4" s="285" t="s">
        <v>29</v>
      </c>
      <c r="I4" s="286"/>
      <c r="J4" s="286"/>
      <c r="K4" s="286"/>
      <c r="L4" s="286"/>
      <c r="M4" s="286"/>
      <c r="N4" s="286"/>
      <c r="O4" s="286"/>
      <c r="P4" s="427" t="s">
        <v>29</v>
      </c>
      <c r="Q4" s="427" t="s">
        <v>29</v>
      </c>
      <c r="R4" s="433" t="s">
        <v>29</v>
      </c>
      <c r="S4" s="433" t="s">
        <v>29</v>
      </c>
      <c r="T4" s="487"/>
      <c r="U4" s="487"/>
      <c r="V4" s="487"/>
      <c r="W4" s="487"/>
      <c r="X4" s="487"/>
      <c r="Y4" s="487"/>
      <c r="Z4" s="487"/>
      <c r="AA4" s="487"/>
      <c r="AB4" s="231"/>
      <c r="AC4" s="456"/>
      <c r="AD4" s="487"/>
      <c r="AE4" s="487"/>
      <c r="AF4" s="487"/>
      <c r="AG4" s="487"/>
      <c r="AH4" s="231"/>
      <c r="AI4" s="457"/>
      <c r="AJ4" s="233"/>
      <c r="AK4" s="31"/>
      <c r="AL4" s="31"/>
      <c r="AM4" s="31"/>
      <c r="AN4" s="31"/>
      <c r="AO4" s="31"/>
      <c r="AP4" s="31"/>
      <c r="AQ4" s="31"/>
      <c r="AR4" s="31"/>
      <c r="AS4" s="31"/>
      <c r="AT4" s="31"/>
      <c r="AU4" s="31"/>
      <c r="AV4" s="31"/>
    </row>
    <row r="5" spans="1:48" ht="15" customHeight="1" x14ac:dyDescent="0.45">
      <c r="A5" s="31"/>
      <c r="B5" s="281" t="s">
        <v>41</v>
      </c>
      <c r="C5" s="289" t="s">
        <v>44</v>
      </c>
      <c r="D5" s="283" t="s">
        <v>447</v>
      </c>
      <c r="E5" s="290" t="s">
        <v>20</v>
      </c>
      <c r="F5" s="446" t="s">
        <v>20</v>
      </c>
      <c r="G5" s="288" t="s">
        <v>9</v>
      </c>
      <c r="H5" s="285" t="s">
        <v>29</v>
      </c>
      <c r="I5" s="286"/>
      <c r="J5" s="286"/>
      <c r="K5" s="286"/>
      <c r="L5" s="286"/>
      <c r="M5" s="286"/>
      <c r="N5" s="286"/>
      <c r="O5" s="286"/>
      <c r="P5" s="485"/>
      <c r="Q5" s="485"/>
      <c r="R5" s="486"/>
      <c r="S5" s="486"/>
      <c r="T5" s="487"/>
      <c r="U5" s="487"/>
      <c r="V5" s="287" t="s">
        <v>29</v>
      </c>
      <c r="W5" s="287" t="s">
        <v>29</v>
      </c>
      <c r="X5" s="487"/>
      <c r="Y5" s="487"/>
      <c r="Z5" s="487"/>
      <c r="AA5" s="487"/>
      <c r="AB5" s="231"/>
      <c r="AC5" s="456"/>
      <c r="AD5" s="487"/>
      <c r="AE5" s="287" t="s">
        <v>29</v>
      </c>
      <c r="AF5" s="487"/>
      <c r="AG5" s="487"/>
      <c r="AH5" s="231"/>
      <c r="AI5" s="457"/>
      <c r="AJ5" s="233"/>
      <c r="AK5" s="31"/>
      <c r="AL5" s="31"/>
      <c r="AM5" s="31"/>
      <c r="AN5" s="31"/>
      <c r="AO5" s="31"/>
      <c r="AP5" s="31"/>
      <c r="AQ5" s="31"/>
      <c r="AR5" s="31"/>
      <c r="AS5" s="31"/>
      <c r="AT5" s="31"/>
      <c r="AU5" s="31"/>
      <c r="AV5" s="31"/>
    </row>
    <row r="6" spans="1:48" ht="15" customHeight="1" x14ac:dyDescent="0.45">
      <c r="A6" s="31"/>
      <c r="B6" s="281" t="s">
        <v>42</v>
      </c>
      <c r="C6" s="289" t="s">
        <v>44</v>
      </c>
      <c r="D6" s="283" t="s">
        <v>756</v>
      </c>
      <c r="E6" s="290" t="s">
        <v>20</v>
      </c>
      <c r="F6" s="446" t="s">
        <v>20</v>
      </c>
      <c r="G6" s="288" t="s">
        <v>9</v>
      </c>
      <c r="H6" s="285" t="s">
        <v>29</v>
      </c>
      <c r="I6" s="286"/>
      <c r="J6" s="286"/>
      <c r="K6" s="286"/>
      <c r="L6" s="286"/>
      <c r="M6" s="286"/>
      <c r="N6" s="286"/>
      <c r="O6" s="286"/>
      <c r="P6" s="485"/>
      <c r="Q6" s="485"/>
      <c r="R6" s="486"/>
      <c r="S6" s="486"/>
      <c r="T6" s="487"/>
      <c r="U6" s="487"/>
      <c r="V6" s="487"/>
      <c r="W6" s="487"/>
      <c r="X6" s="487"/>
      <c r="Y6" s="487"/>
      <c r="Z6" s="487"/>
      <c r="AA6" s="487"/>
      <c r="AB6" s="231"/>
      <c r="AC6" s="456"/>
      <c r="AD6" s="487"/>
      <c r="AE6" s="287" t="s">
        <v>29</v>
      </c>
      <c r="AF6" s="287" t="s">
        <v>29</v>
      </c>
      <c r="AG6" s="287" t="s">
        <v>29</v>
      </c>
      <c r="AH6" s="231"/>
      <c r="AI6" s="457"/>
      <c r="AJ6" s="233"/>
      <c r="AK6" s="31"/>
      <c r="AL6" s="31"/>
      <c r="AM6" s="31"/>
      <c r="AN6" s="31"/>
      <c r="AO6" s="31"/>
      <c r="AP6" s="31"/>
      <c r="AQ6" s="31"/>
      <c r="AR6" s="31"/>
      <c r="AS6" s="31"/>
      <c r="AT6" s="31"/>
      <c r="AU6" s="31"/>
      <c r="AV6" s="31"/>
    </row>
    <row r="7" spans="1:48" ht="15" customHeight="1" x14ac:dyDescent="0.45">
      <c r="A7" s="31"/>
      <c r="B7" s="281" t="s">
        <v>43</v>
      </c>
      <c r="C7" s="289" t="s">
        <v>45</v>
      </c>
      <c r="D7" s="283" t="s">
        <v>582</v>
      </c>
      <c r="E7" s="290" t="s">
        <v>20</v>
      </c>
      <c r="F7" s="446" t="s">
        <v>20</v>
      </c>
      <c r="G7" s="288" t="s">
        <v>9</v>
      </c>
      <c r="H7" s="285" t="s">
        <v>29</v>
      </c>
      <c r="I7" s="286"/>
      <c r="J7" s="286"/>
      <c r="K7" s="286"/>
      <c r="L7" s="286"/>
      <c r="M7" s="286"/>
      <c r="N7" s="286"/>
      <c r="O7" s="286"/>
      <c r="P7" s="488"/>
      <c r="Q7" s="488"/>
      <c r="R7" s="489"/>
      <c r="S7" s="489"/>
      <c r="T7" s="487"/>
      <c r="U7" s="487"/>
      <c r="V7" s="487"/>
      <c r="W7" s="487"/>
      <c r="X7" s="487"/>
      <c r="Y7" s="487"/>
      <c r="Z7" s="487"/>
      <c r="AA7" s="487"/>
      <c r="AB7" s="231"/>
      <c r="AC7" s="456"/>
      <c r="AD7" s="487"/>
      <c r="AE7" s="287" t="s">
        <v>29</v>
      </c>
      <c r="AF7" s="287" t="s">
        <v>29</v>
      </c>
      <c r="AG7" s="287" t="s">
        <v>29</v>
      </c>
      <c r="AH7" s="231"/>
      <c r="AI7" s="457"/>
      <c r="AJ7" s="233"/>
      <c r="AK7" s="31"/>
      <c r="AL7" s="31"/>
      <c r="AM7" s="31"/>
      <c r="AN7" s="31"/>
      <c r="AO7" s="31"/>
      <c r="AP7" s="31"/>
      <c r="AQ7" s="31"/>
      <c r="AR7" s="31"/>
      <c r="AS7" s="31"/>
      <c r="AT7" s="31"/>
      <c r="AU7" s="31"/>
      <c r="AV7" s="31"/>
    </row>
    <row r="8" spans="1:48" ht="15" customHeight="1" x14ac:dyDescent="0.45">
      <c r="A8" s="31"/>
      <c r="B8" s="281" t="s">
        <v>47</v>
      </c>
      <c r="C8" s="289" t="s">
        <v>45</v>
      </c>
      <c r="D8" s="283" t="s">
        <v>442</v>
      </c>
      <c r="E8" s="290" t="s">
        <v>20</v>
      </c>
      <c r="F8" s="446" t="s">
        <v>20</v>
      </c>
      <c r="G8" s="288" t="s">
        <v>9</v>
      </c>
      <c r="H8" s="285" t="s">
        <v>29</v>
      </c>
      <c r="I8" s="286"/>
      <c r="J8" s="286"/>
      <c r="K8" s="286"/>
      <c r="L8" s="286"/>
      <c r="M8" s="286"/>
      <c r="N8" s="286"/>
      <c r="O8" s="286"/>
      <c r="P8" s="488"/>
      <c r="Q8" s="488"/>
      <c r="R8" s="489"/>
      <c r="S8" s="489"/>
      <c r="T8" s="487"/>
      <c r="U8" s="487"/>
      <c r="V8" s="287" t="s">
        <v>29</v>
      </c>
      <c r="W8" s="287" t="s">
        <v>29</v>
      </c>
      <c r="X8" s="487"/>
      <c r="Y8" s="487"/>
      <c r="Z8" s="487"/>
      <c r="AA8" s="487"/>
      <c r="AB8" s="231"/>
      <c r="AC8" s="456"/>
      <c r="AD8" s="487"/>
      <c r="AE8" s="287" t="s">
        <v>29</v>
      </c>
      <c r="AF8" s="487"/>
      <c r="AG8" s="487"/>
      <c r="AH8" s="231" t="s">
        <v>29</v>
      </c>
      <c r="AI8" s="457"/>
      <c r="AJ8" s="233"/>
      <c r="AK8" s="31"/>
      <c r="AL8" s="31"/>
      <c r="AM8" s="31"/>
      <c r="AN8" s="31"/>
      <c r="AO8" s="31"/>
      <c r="AP8" s="31"/>
      <c r="AQ8" s="31"/>
      <c r="AR8" s="31"/>
      <c r="AS8" s="31"/>
      <c r="AT8" s="31"/>
      <c r="AU8" s="31"/>
      <c r="AV8" s="31"/>
    </row>
    <row r="9" spans="1:48" ht="15" customHeight="1" x14ac:dyDescent="0.45">
      <c r="A9" s="31"/>
      <c r="B9" s="281" t="s">
        <v>48</v>
      </c>
      <c r="C9" s="289" t="s">
        <v>45</v>
      </c>
      <c r="D9" s="283" t="s">
        <v>1173</v>
      </c>
      <c r="E9" s="290" t="s">
        <v>20</v>
      </c>
      <c r="F9" s="446" t="s">
        <v>20</v>
      </c>
      <c r="G9" s="288" t="s">
        <v>9</v>
      </c>
      <c r="H9" s="285" t="s">
        <v>29</v>
      </c>
      <c r="I9" s="286"/>
      <c r="J9" s="286"/>
      <c r="K9" s="286"/>
      <c r="L9" s="286"/>
      <c r="M9" s="286"/>
      <c r="N9" s="286"/>
      <c r="O9" s="286"/>
      <c r="P9" s="488"/>
      <c r="Q9" s="488"/>
      <c r="R9" s="489"/>
      <c r="S9" s="489"/>
      <c r="T9" s="487"/>
      <c r="U9" s="487"/>
      <c r="V9" s="487"/>
      <c r="W9" s="487"/>
      <c r="X9" s="487"/>
      <c r="Y9" s="487"/>
      <c r="Z9" s="487"/>
      <c r="AA9" s="487"/>
      <c r="AB9" s="231"/>
      <c r="AC9" s="495" t="s">
        <v>29</v>
      </c>
      <c r="AD9" s="487"/>
      <c r="AE9" s="487"/>
      <c r="AF9" s="487"/>
      <c r="AG9" s="487"/>
      <c r="AH9" s="231" t="s">
        <v>29</v>
      </c>
      <c r="AI9" s="457"/>
      <c r="AJ9" s="233"/>
      <c r="AK9" s="31"/>
      <c r="AL9" s="31"/>
      <c r="AM9" s="31"/>
      <c r="AN9" s="31"/>
      <c r="AO9" s="31"/>
      <c r="AP9" s="31"/>
      <c r="AQ9" s="31"/>
      <c r="AR9" s="31"/>
      <c r="AS9" s="31"/>
      <c r="AT9" s="31"/>
      <c r="AU9" s="31"/>
      <c r="AV9" s="31"/>
    </row>
    <row r="10" spans="1:48" ht="15" customHeight="1" x14ac:dyDescent="0.45">
      <c r="A10" s="31"/>
      <c r="B10" s="234" t="s">
        <v>389</v>
      </c>
      <c r="C10" s="238" t="s">
        <v>45</v>
      </c>
      <c r="D10" s="197" t="s">
        <v>466</v>
      </c>
      <c r="E10" s="235" t="s">
        <v>20</v>
      </c>
      <c r="F10" s="235" t="s">
        <v>20</v>
      </c>
      <c r="G10" s="291" t="s">
        <v>9</v>
      </c>
      <c r="H10" s="236" t="s">
        <v>29</v>
      </c>
      <c r="I10" s="237"/>
      <c r="J10" s="237"/>
      <c r="K10" s="237"/>
      <c r="L10" s="237"/>
      <c r="M10" s="237"/>
      <c r="N10" s="237"/>
      <c r="O10" s="237"/>
      <c r="P10" s="428"/>
      <c r="Q10" s="428"/>
      <c r="R10" s="434"/>
      <c r="S10" s="434"/>
      <c r="T10" s="231"/>
      <c r="U10" s="231"/>
      <c r="V10" s="231"/>
      <c r="W10" s="231"/>
      <c r="X10" s="231"/>
      <c r="Y10" s="231"/>
      <c r="Z10" s="231"/>
      <c r="AA10" s="231"/>
      <c r="AB10" s="231" t="s">
        <v>29</v>
      </c>
      <c r="AC10" s="231"/>
      <c r="AD10" s="231"/>
      <c r="AE10" s="231"/>
      <c r="AF10" s="231"/>
      <c r="AG10" s="231"/>
      <c r="AH10" s="231" t="s">
        <v>29</v>
      </c>
      <c r="AI10" s="232"/>
      <c r="AJ10" s="233"/>
      <c r="AK10" s="31"/>
      <c r="AL10" s="31"/>
      <c r="AM10" s="31"/>
      <c r="AN10" s="31"/>
      <c r="AO10" s="31"/>
      <c r="AP10" s="31"/>
      <c r="AQ10" s="31"/>
      <c r="AR10" s="31"/>
      <c r="AS10" s="31"/>
      <c r="AT10" s="31"/>
      <c r="AU10" s="31"/>
      <c r="AV10" s="31"/>
    </row>
    <row r="11" spans="1:48" ht="15" customHeight="1" x14ac:dyDescent="0.45">
      <c r="A11" s="31"/>
      <c r="B11" s="281" t="s">
        <v>390</v>
      </c>
      <c r="C11" s="289" t="s">
        <v>46</v>
      </c>
      <c r="D11" s="283" t="s">
        <v>448</v>
      </c>
      <c r="E11" s="290" t="s">
        <v>20</v>
      </c>
      <c r="F11" s="446" t="s">
        <v>20</v>
      </c>
      <c r="G11" s="288" t="s">
        <v>9</v>
      </c>
      <c r="H11" s="285" t="s">
        <v>29</v>
      </c>
      <c r="I11" s="286"/>
      <c r="J11" s="286"/>
      <c r="K11" s="286"/>
      <c r="L11" s="286"/>
      <c r="M11" s="286"/>
      <c r="N11" s="286"/>
      <c r="O11" s="286"/>
      <c r="P11" s="427" t="s">
        <v>29</v>
      </c>
      <c r="Q11" s="427" t="s">
        <v>29</v>
      </c>
      <c r="R11" s="433" t="s">
        <v>29</v>
      </c>
      <c r="S11" s="433" t="s">
        <v>29</v>
      </c>
      <c r="T11" s="487"/>
      <c r="U11" s="487"/>
      <c r="V11" s="487"/>
      <c r="W11" s="487"/>
      <c r="X11" s="487"/>
      <c r="Y11" s="487"/>
      <c r="Z11" s="487"/>
      <c r="AA11" s="487"/>
      <c r="AB11" s="231"/>
      <c r="AC11" s="456"/>
      <c r="AD11" s="487"/>
      <c r="AE11" s="487"/>
      <c r="AF11" s="487"/>
      <c r="AG11" s="487"/>
      <c r="AH11" s="231"/>
      <c r="AI11" s="457"/>
      <c r="AJ11" s="233"/>
      <c r="AK11" s="31"/>
      <c r="AL11" s="31"/>
      <c r="AM11" s="31"/>
      <c r="AN11" s="31"/>
      <c r="AO11" s="31"/>
      <c r="AP11" s="31"/>
      <c r="AQ11" s="31"/>
      <c r="AR11" s="31"/>
      <c r="AS11" s="31"/>
      <c r="AT11" s="31"/>
      <c r="AU11" s="31"/>
      <c r="AV11" s="31"/>
    </row>
    <row r="12" spans="1:48" ht="15" customHeight="1" x14ac:dyDescent="0.45">
      <c r="A12" s="31"/>
      <c r="B12" s="281" t="s">
        <v>446</v>
      </c>
      <c r="C12" s="289" t="s">
        <v>46</v>
      </c>
      <c r="D12" s="283" t="s">
        <v>449</v>
      </c>
      <c r="E12" s="290" t="s">
        <v>20</v>
      </c>
      <c r="F12" s="446" t="s">
        <v>20</v>
      </c>
      <c r="G12" s="288" t="s">
        <v>9</v>
      </c>
      <c r="H12" s="285" t="s">
        <v>29</v>
      </c>
      <c r="I12" s="286"/>
      <c r="J12" s="286"/>
      <c r="K12" s="286"/>
      <c r="L12" s="286"/>
      <c r="M12" s="286"/>
      <c r="N12" s="286"/>
      <c r="O12" s="286"/>
      <c r="P12" s="485"/>
      <c r="Q12" s="485"/>
      <c r="R12" s="486"/>
      <c r="S12" s="486"/>
      <c r="T12" s="487"/>
      <c r="U12" s="487"/>
      <c r="V12" s="287" t="s">
        <v>29</v>
      </c>
      <c r="W12" s="287" t="s">
        <v>29</v>
      </c>
      <c r="X12" s="487"/>
      <c r="Y12" s="487"/>
      <c r="Z12" s="487"/>
      <c r="AA12" s="487"/>
      <c r="AB12" s="231"/>
      <c r="AC12" s="456"/>
      <c r="AD12" s="487"/>
      <c r="AE12" s="287" t="s">
        <v>29</v>
      </c>
      <c r="AF12" s="487"/>
      <c r="AG12" s="487"/>
      <c r="AH12" s="231"/>
      <c r="AI12" s="457"/>
      <c r="AJ12" s="233"/>
      <c r="AK12" s="31"/>
      <c r="AL12" s="31"/>
      <c r="AM12" s="31"/>
      <c r="AN12" s="31"/>
      <c r="AO12" s="31"/>
      <c r="AP12" s="31"/>
      <c r="AQ12" s="31"/>
      <c r="AR12" s="31"/>
      <c r="AS12" s="31"/>
      <c r="AT12" s="31"/>
      <c r="AU12" s="31"/>
      <c r="AV12" s="31"/>
    </row>
    <row r="13" spans="1:48" ht="15" customHeight="1" x14ac:dyDescent="0.45">
      <c r="A13" s="31"/>
      <c r="B13" s="281" t="s">
        <v>577</v>
      </c>
      <c r="C13" s="289" t="s">
        <v>46</v>
      </c>
      <c r="D13" s="283" t="s">
        <v>749</v>
      </c>
      <c r="E13" s="290" t="s">
        <v>20</v>
      </c>
      <c r="F13" s="446" t="s">
        <v>20</v>
      </c>
      <c r="G13" s="288" t="s">
        <v>9</v>
      </c>
      <c r="H13" s="285" t="s">
        <v>29</v>
      </c>
      <c r="I13" s="286"/>
      <c r="J13" s="286"/>
      <c r="K13" s="286"/>
      <c r="L13" s="286"/>
      <c r="M13" s="286"/>
      <c r="N13" s="286"/>
      <c r="O13" s="286"/>
      <c r="P13" s="488"/>
      <c r="Q13" s="488"/>
      <c r="R13" s="489"/>
      <c r="S13" s="489"/>
      <c r="T13" s="487"/>
      <c r="U13" s="487"/>
      <c r="V13" s="287"/>
      <c r="W13" s="487"/>
      <c r="X13" s="487"/>
      <c r="Y13" s="487"/>
      <c r="Z13" s="487"/>
      <c r="AA13" s="487"/>
      <c r="AB13" s="231"/>
      <c r="AC13" s="456"/>
      <c r="AD13" s="487"/>
      <c r="AE13" s="287" t="s">
        <v>29</v>
      </c>
      <c r="AF13" s="287" t="s">
        <v>29</v>
      </c>
      <c r="AG13" s="287" t="s">
        <v>29</v>
      </c>
      <c r="AH13" s="231"/>
      <c r="AI13" s="457"/>
      <c r="AJ13" s="233"/>
      <c r="AK13" s="31"/>
      <c r="AL13" s="31"/>
      <c r="AM13" s="31"/>
      <c r="AN13" s="31"/>
      <c r="AO13" s="31"/>
      <c r="AP13" s="31"/>
      <c r="AQ13" s="31"/>
      <c r="AR13" s="31"/>
      <c r="AS13" s="31"/>
      <c r="AT13" s="31"/>
      <c r="AU13" s="31"/>
      <c r="AV13" s="31"/>
    </row>
    <row r="14" spans="1:48" s="448" customFormat="1" ht="15" customHeight="1" x14ac:dyDescent="0.45">
      <c r="B14" s="281" t="s">
        <v>578</v>
      </c>
      <c r="C14" s="450" t="s">
        <v>46</v>
      </c>
      <c r="D14" s="53" t="s">
        <v>579</v>
      </c>
      <c r="E14" s="446" t="s">
        <v>20</v>
      </c>
      <c r="F14" s="446" t="s">
        <v>20</v>
      </c>
      <c r="G14" s="451" t="s">
        <v>9</v>
      </c>
      <c r="H14" s="452" t="s">
        <v>29</v>
      </c>
      <c r="I14" s="453"/>
      <c r="J14" s="453"/>
      <c r="K14" s="453"/>
      <c r="L14" s="453"/>
      <c r="M14" s="453"/>
      <c r="N14" s="453"/>
      <c r="O14" s="453"/>
      <c r="P14" s="454"/>
      <c r="Q14" s="454"/>
      <c r="R14" s="455"/>
      <c r="S14" s="455"/>
      <c r="T14" s="456"/>
      <c r="U14" s="456"/>
      <c r="V14" s="287"/>
      <c r="W14" s="456"/>
      <c r="X14" s="456"/>
      <c r="Y14" s="456"/>
      <c r="Z14" s="456"/>
      <c r="AA14" s="456"/>
      <c r="AB14" s="231"/>
      <c r="AC14" s="495" t="s">
        <v>29</v>
      </c>
      <c r="AD14" s="456"/>
      <c r="AE14" s="456"/>
      <c r="AF14" s="456"/>
      <c r="AG14" s="456"/>
      <c r="AH14" s="231"/>
      <c r="AI14" s="496" t="s">
        <v>29</v>
      </c>
      <c r="AJ14" s="233"/>
    </row>
    <row r="15" spans="1:48" ht="15" customHeight="1" x14ac:dyDescent="0.45">
      <c r="A15" s="31"/>
      <c r="B15" s="281" t="s">
        <v>751</v>
      </c>
      <c r="C15" s="289" t="s">
        <v>46</v>
      </c>
      <c r="D15" s="283" t="s">
        <v>451</v>
      </c>
      <c r="E15" s="290" t="s">
        <v>20</v>
      </c>
      <c r="F15" s="446" t="s">
        <v>20</v>
      </c>
      <c r="G15" s="288" t="s">
        <v>9</v>
      </c>
      <c r="H15" s="285" t="s">
        <v>29</v>
      </c>
      <c r="I15" s="286"/>
      <c r="J15" s="286"/>
      <c r="K15" s="286"/>
      <c r="L15" s="286"/>
      <c r="M15" s="286"/>
      <c r="N15" s="286"/>
      <c r="O15" s="286"/>
      <c r="P15" s="427" t="s">
        <v>29</v>
      </c>
      <c r="Q15" s="427" t="s">
        <v>29</v>
      </c>
      <c r="R15" s="433" t="s">
        <v>29</v>
      </c>
      <c r="S15" s="433" t="s">
        <v>29</v>
      </c>
      <c r="T15" s="487"/>
      <c r="U15" s="487"/>
      <c r="V15" s="487"/>
      <c r="W15" s="487"/>
      <c r="X15" s="487"/>
      <c r="Y15" s="487"/>
      <c r="Z15" s="487"/>
      <c r="AA15" s="487"/>
      <c r="AB15" s="231"/>
      <c r="AC15" s="456"/>
      <c r="AD15" s="487"/>
      <c r="AE15" s="487"/>
      <c r="AF15" s="487"/>
      <c r="AG15" s="487"/>
      <c r="AH15" s="231"/>
      <c r="AI15" s="457"/>
      <c r="AJ15" s="233"/>
      <c r="AK15" s="31"/>
      <c r="AL15" s="31"/>
      <c r="AM15" s="31"/>
      <c r="AN15" s="31"/>
      <c r="AO15" s="31"/>
      <c r="AP15" s="31"/>
      <c r="AQ15" s="31"/>
      <c r="AR15" s="31"/>
      <c r="AS15" s="31"/>
      <c r="AT15" s="31"/>
      <c r="AU15" s="31"/>
      <c r="AV15" s="31"/>
    </row>
    <row r="16" spans="1:48" ht="15" customHeight="1" x14ac:dyDescent="0.45">
      <c r="A16" s="31"/>
      <c r="B16" s="281" t="s">
        <v>752</v>
      </c>
      <c r="C16" s="289" t="s">
        <v>46</v>
      </c>
      <c r="D16" s="283" t="s">
        <v>450</v>
      </c>
      <c r="E16" s="290" t="s">
        <v>20</v>
      </c>
      <c r="F16" s="446" t="s">
        <v>20</v>
      </c>
      <c r="G16" s="288" t="s">
        <v>9</v>
      </c>
      <c r="H16" s="285" t="s">
        <v>29</v>
      </c>
      <c r="I16" s="286"/>
      <c r="J16" s="286"/>
      <c r="K16" s="286"/>
      <c r="L16" s="286"/>
      <c r="M16" s="286"/>
      <c r="N16" s="286"/>
      <c r="O16" s="286"/>
      <c r="P16" s="485"/>
      <c r="Q16" s="485"/>
      <c r="R16" s="486"/>
      <c r="S16" s="486"/>
      <c r="T16" s="487"/>
      <c r="U16" s="487"/>
      <c r="V16" s="287" t="s">
        <v>29</v>
      </c>
      <c r="W16" s="287" t="s">
        <v>29</v>
      </c>
      <c r="X16" s="487"/>
      <c r="Y16" s="487"/>
      <c r="Z16" s="487"/>
      <c r="AA16" s="487"/>
      <c r="AB16" s="231"/>
      <c r="AC16" s="456"/>
      <c r="AD16" s="487"/>
      <c r="AE16" s="287" t="s">
        <v>29</v>
      </c>
      <c r="AF16" s="487"/>
      <c r="AG16" s="487"/>
      <c r="AH16" s="231"/>
      <c r="AI16" s="457"/>
      <c r="AJ16" s="233"/>
      <c r="AK16" s="31"/>
      <c r="AL16" s="31"/>
      <c r="AM16" s="31"/>
      <c r="AN16" s="31"/>
      <c r="AO16" s="31"/>
      <c r="AP16" s="31"/>
      <c r="AQ16" s="31"/>
      <c r="AR16" s="31"/>
      <c r="AS16" s="31"/>
      <c r="AT16" s="31"/>
      <c r="AU16" s="31"/>
      <c r="AV16" s="31"/>
    </row>
    <row r="17" spans="1:48" ht="15" customHeight="1" x14ac:dyDescent="0.45">
      <c r="A17" s="31"/>
      <c r="B17" s="281" t="s">
        <v>755</v>
      </c>
      <c r="C17" s="289" t="s">
        <v>46</v>
      </c>
      <c r="D17" s="283" t="s">
        <v>757</v>
      </c>
      <c r="E17" s="290" t="s">
        <v>20</v>
      </c>
      <c r="F17" s="446" t="s">
        <v>20</v>
      </c>
      <c r="G17" s="288" t="s">
        <v>9</v>
      </c>
      <c r="H17" s="285" t="s">
        <v>29</v>
      </c>
      <c r="I17" s="286"/>
      <c r="J17" s="286"/>
      <c r="K17" s="286"/>
      <c r="L17" s="286"/>
      <c r="M17" s="286" t="s">
        <v>11</v>
      </c>
      <c r="N17" s="286"/>
      <c r="O17" s="286"/>
      <c r="P17" s="485"/>
      <c r="Q17" s="485"/>
      <c r="R17" s="486"/>
      <c r="S17" s="486"/>
      <c r="T17" s="487"/>
      <c r="U17" s="487"/>
      <c r="V17" s="487"/>
      <c r="W17" s="487"/>
      <c r="X17" s="487"/>
      <c r="Y17" s="487"/>
      <c r="Z17" s="487"/>
      <c r="AA17" s="487"/>
      <c r="AB17" s="231"/>
      <c r="AC17" s="456"/>
      <c r="AD17" s="487"/>
      <c r="AE17" s="287" t="s">
        <v>29</v>
      </c>
      <c r="AF17" s="487"/>
      <c r="AG17" s="487"/>
      <c r="AH17" s="231"/>
      <c r="AI17" s="496" t="s">
        <v>29</v>
      </c>
      <c r="AJ17" s="233"/>
      <c r="AK17" s="31"/>
      <c r="AL17" s="31"/>
      <c r="AM17" s="31"/>
      <c r="AN17" s="31"/>
      <c r="AO17" s="31"/>
      <c r="AP17" s="31"/>
      <c r="AQ17" s="31"/>
      <c r="AR17" s="31"/>
      <c r="AS17" s="31"/>
      <c r="AT17" s="31"/>
      <c r="AU17" s="31"/>
      <c r="AV17" s="31"/>
    </row>
    <row r="18" spans="1:48" s="448" customFormat="1" ht="15" customHeight="1" x14ac:dyDescent="0.45">
      <c r="B18" s="281" t="s">
        <v>997</v>
      </c>
      <c r="C18" s="450" t="s">
        <v>46</v>
      </c>
      <c r="D18" s="53" t="s">
        <v>580</v>
      </c>
      <c r="E18" s="446" t="s">
        <v>20</v>
      </c>
      <c r="F18" s="446" t="s">
        <v>20</v>
      </c>
      <c r="G18" s="451" t="s">
        <v>9</v>
      </c>
      <c r="H18" s="285" t="s">
        <v>29</v>
      </c>
      <c r="I18" s="458"/>
      <c r="J18" s="453"/>
      <c r="K18" s="458"/>
      <c r="L18" s="458"/>
      <c r="M18" s="458"/>
      <c r="N18" s="458"/>
      <c r="O18" s="458"/>
      <c r="P18" s="454"/>
      <c r="Q18" s="454"/>
      <c r="R18" s="455"/>
      <c r="S18" s="455"/>
      <c r="T18" s="456"/>
      <c r="U18" s="456"/>
      <c r="V18" s="456"/>
      <c r="W18" s="456"/>
      <c r="X18" s="456"/>
      <c r="Y18" s="456"/>
      <c r="Z18" s="456"/>
      <c r="AA18" s="456"/>
      <c r="AB18" s="231"/>
      <c r="AC18" s="495" t="s">
        <v>29</v>
      </c>
      <c r="AD18" s="456"/>
      <c r="AE18" s="456"/>
      <c r="AF18" s="456"/>
      <c r="AG18" s="456"/>
      <c r="AH18" s="231"/>
      <c r="AI18" s="457"/>
      <c r="AJ18" s="233"/>
    </row>
    <row r="19" spans="1:48" ht="15" customHeight="1" x14ac:dyDescent="0.45">
      <c r="A19" s="31"/>
      <c r="B19" s="281" t="s">
        <v>54</v>
      </c>
      <c r="C19" s="289" t="s">
        <v>57</v>
      </c>
      <c r="D19" s="283" t="s">
        <v>464</v>
      </c>
      <c r="E19" s="290" t="s">
        <v>20</v>
      </c>
      <c r="F19" s="446" t="s">
        <v>20</v>
      </c>
      <c r="G19" s="288" t="s">
        <v>9</v>
      </c>
      <c r="H19" s="294"/>
      <c r="I19" s="295" t="s">
        <v>29</v>
      </c>
      <c r="J19" s="286"/>
      <c r="K19" s="286"/>
      <c r="L19" s="286"/>
      <c r="M19" s="286"/>
      <c r="N19" s="286"/>
      <c r="O19" s="286"/>
      <c r="P19" s="427" t="s">
        <v>29</v>
      </c>
      <c r="Q19" s="427" t="s">
        <v>29</v>
      </c>
      <c r="R19" s="433" t="s">
        <v>29</v>
      </c>
      <c r="S19" s="433" t="s">
        <v>29</v>
      </c>
      <c r="T19" s="287" t="s">
        <v>29</v>
      </c>
      <c r="U19" s="287" t="s">
        <v>29</v>
      </c>
      <c r="V19" s="487"/>
      <c r="W19" s="487"/>
      <c r="X19" s="487"/>
      <c r="Y19" s="487"/>
      <c r="Z19" s="487"/>
      <c r="AA19" s="487"/>
      <c r="AB19" s="231"/>
      <c r="AC19" s="456"/>
      <c r="AD19" s="487"/>
      <c r="AE19" s="487"/>
      <c r="AF19" s="487"/>
      <c r="AG19" s="487"/>
      <c r="AH19" s="231"/>
      <c r="AI19" s="457"/>
      <c r="AJ19" s="233"/>
      <c r="AK19" s="31"/>
      <c r="AL19" s="31"/>
      <c r="AM19" s="31"/>
      <c r="AN19" s="31"/>
      <c r="AO19" s="31"/>
      <c r="AP19" s="31"/>
      <c r="AQ19" s="31"/>
      <c r="AR19" s="31"/>
      <c r="AS19" s="31"/>
      <c r="AT19" s="31"/>
      <c r="AU19" s="31"/>
      <c r="AV19" s="31"/>
    </row>
    <row r="20" spans="1:48" ht="15" customHeight="1" x14ac:dyDescent="0.45">
      <c r="A20" s="31"/>
      <c r="B20" s="281" t="s">
        <v>55</v>
      </c>
      <c r="C20" s="289" t="s">
        <v>57</v>
      </c>
      <c r="D20" s="283" t="s">
        <v>465</v>
      </c>
      <c r="E20" s="290" t="s">
        <v>20</v>
      </c>
      <c r="F20" s="446" t="s">
        <v>20</v>
      </c>
      <c r="G20" s="288" t="s">
        <v>9</v>
      </c>
      <c r="H20" s="292"/>
      <c r="I20" s="293" t="s">
        <v>29</v>
      </c>
      <c r="J20" s="286"/>
      <c r="K20" s="293"/>
      <c r="L20" s="293"/>
      <c r="M20" s="293"/>
      <c r="N20" s="293"/>
      <c r="O20" s="293"/>
      <c r="P20" s="485"/>
      <c r="Q20" s="485"/>
      <c r="R20" s="486"/>
      <c r="S20" s="486"/>
      <c r="T20" s="487"/>
      <c r="U20" s="487"/>
      <c r="V20" s="287" t="s">
        <v>29</v>
      </c>
      <c r="W20" s="287" t="s">
        <v>29</v>
      </c>
      <c r="X20" s="287" t="s">
        <v>29</v>
      </c>
      <c r="Y20" s="287" t="s">
        <v>29</v>
      </c>
      <c r="Z20" s="287" t="s">
        <v>29</v>
      </c>
      <c r="AA20" s="287" t="s">
        <v>29</v>
      </c>
      <c r="AB20" s="231"/>
      <c r="AC20" s="456"/>
      <c r="AD20" s="487"/>
      <c r="AE20" s="287" t="s">
        <v>29</v>
      </c>
      <c r="AF20" s="287" t="s">
        <v>29</v>
      </c>
      <c r="AG20" s="287" t="s">
        <v>29</v>
      </c>
      <c r="AH20" s="231"/>
      <c r="AI20" s="457"/>
      <c r="AJ20" s="233"/>
      <c r="AK20" s="31"/>
      <c r="AL20" s="31"/>
      <c r="AM20" s="31"/>
      <c r="AN20" s="31"/>
      <c r="AO20" s="31"/>
      <c r="AP20" s="31"/>
      <c r="AQ20" s="31"/>
      <c r="AR20" s="31"/>
      <c r="AS20" s="31"/>
      <c r="AT20" s="31"/>
      <c r="AU20" s="31"/>
      <c r="AV20" s="31"/>
    </row>
    <row r="21" spans="1:48" ht="15" customHeight="1" x14ac:dyDescent="0.45">
      <c r="A21" s="31"/>
      <c r="B21" s="281" t="s">
        <v>406</v>
      </c>
      <c r="C21" s="289" t="s">
        <v>57</v>
      </c>
      <c r="D21" s="283" t="s">
        <v>635</v>
      </c>
      <c r="E21" s="290" t="s">
        <v>20</v>
      </c>
      <c r="F21" s="446" t="s">
        <v>20</v>
      </c>
      <c r="G21" s="288" t="s">
        <v>9</v>
      </c>
      <c r="H21" s="294"/>
      <c r="I21" s="295" t="s">
        <v>29</v>
      </c>
      <c r="J21" s="286"/>
      <c r="K21" s="295"/>
      <c r="L21" s="295"/>
      <c r="M21" s="295"/>
      <c r="N21" s="295"/>
      <c r="O21" s="295"/>
      <c r="P21" s="485"/>
      <c r="Q21" s="485"/>
      <c r="R21" s="486"/>
      <c r="S21" s="486"/>
      <c r="T21" s="487"/>
      <c r="U21" s="487"/>
      <c r="V21" s="487"/>
      <c r="W21" s="487"/>
      <c r="X21" s="487"/>
      <c r="Y21" s="487"/>
      <c r="Z21" s="487"/>
      <c r="AA21" s="487"/>
      <c r="AB21" s="231"/>
      <c r="AC21" s="456"/>
      <c r="AD21" s="487"/>
      <c r="AE21" s="287" t="s">
        <v>29</v>
      </c>
      <c r="AF21" s="287" t="s">
        <v>29</v>
      </c>
      <c r="AG21" s="287" t="s">
        <v>29</v>
      </c>
      <c r="AH21" s="231"/>
      <c r="AI21" s="457"/>
      <c r="AJ21" s="233"/>
      <c r="AK21" s="31"/>
      <c r="AL21" s="31"/>
      <c r="AM21" s="31"/>
      <c r="AN21" s="31"/>
      <c r="AO21" s="31"/>
      <c r="AP21" s="31"/>
      <c r="AQ21" s="31"/>
      <c r="AR21" s="31"/>
      <c r="AS21" s="31"/>
      <c r="AT21" s="31"/>
      <c r="AU21" s="31"/>
      <c r="AV21" s="31"/>
    </row>
    <row r="22" spans="1:48" ht="15" customHeight="1" x14ac:dyDescent="0.45">
      <c r="A22" s="31"/>
      <c r="B22" s="281" t="s">
        <v>411</v>
      </c>
      <c r="C22" s="289" t="s">
        <v>57</v>
      </c>
      <c r="D22" s="283" t="s">
        <v>1174</v>
      </c>
      <c r="E22" s="290" t="s">
        <v>20</v>
      </c>
      <c r="F22" s="446" t="s">
        <v>20</v>
      </c>
      <c r="G22" s="288" t="s">
        <v>9</v>
      </c>
      <c r="H22" s="294"/>
      <c r="I22" s="295" t="s">
        <v>29</v>
      </c>
      <c r="J22" s="286"/>
      <c r="K22" s="295"/>
      <c r="L22" s="295"/>
      <c r="M22" s="295"/>
      <c r="N22" s="295"/>
      <c r="O22" s="295"/>
      <c r="P22" s="485"/>
      <c r="Q22" s="485"/>
      <c r="R22" s="486"/>
      <c r="S22" s="486"/>
      <c r="T22" s="487"/>
      <c r="U22" s="487"/>
      <c r="V22" s="487"/>
      <c r="W22" s="487"/>
      <c r="X22" s="487"/>
      <c r="Y22" s="487"/>
      <c r="Z22" s="487"/>
      <c r="AA22" s="487"/>
      <c r="AB22" s="231"/>
      <c r="AC22" s="495" t="s">
        <v>29</v>
      </c>
      <c r="AD22" s="487"/>
      <c r="AE22" s="487"/>
      <c r="AF22" s="487"/>
      <c r="AG22" s="487"/>
      <c r="AH22" s="231"/>
      <c r="AI22" s="496" t="s">
        <v>29</v>
      </c>
      <c r="AJ22" s="233"/>
      <c r="AK22" s="31"/>
      <c r="AL22" s="31"/>
      <c r="AM22" s="31"/>
      <c r="AN22" s="31"/>
      <c r="AO22" s="31"/>
      <c r="AP22" s="31"/>
      <c r="AQ22" s="31"/>
      <c r="AR22" s="31"/>
      <c r="AS22" s="31"/>
      <c r="AT22" s="31"/>
      <c r="AU22" s="31"/>
      <c r="AV22" s="31"/>
    </row>
    <row r="23" spans="1:48" ht="15" customHeight="1" x14ac:dyDescent="0.45">
      <c r="A23" s="31"/>
      <c r="B23" s="234" t="s">
        <v>462</v>
      </c>
      <c r="C23" s="238" t="s">
        <v>57</v>
      </c>
      <c r="D23" s="197" t="s">
        <v>636</v>
      </c>
      <c r="E23" s="235" t="s">
        <v>20</v>
      </c>
      <c r="F23" s="235" t="s">
        <v>20</v>
      </c>
      <c r="G23" s="291" t="s">
        <v>9</v>
      </c>
      <c r="H23" s="311"/>
      <c r="I23" s="312" t="s">
        <v>29</v>
      </c>
      <c r="J23" s="237"/>
      <c r="K23" s="237"/>
      <c r="L23" s="237"/>
      <c r="M23" s="237"/>
      <c r="N23" s="237"/>
      <c r="O23" s="237"/>
      <c r="P23" s="428"/>
      <c r="Q23" s="428"/>
      <c r="R23" s="434"/>
      <c r="S23" s="434"/>
      <c r="T23" s="231"/>
      <c r="U23" s="231"/>
      <c r="V23" s="231"/>
      <c r="W23" s="231"/>
      <c r="X23" s="231"/>
      <c r="Y23" s="231"/>
      <c r="Z23" s="231"/>
      <c r="AA23" s="231"/>
      <c r="AB23" s="231" t="s">
        <v>29</v>
      </c>
      <c r="AC23" s="231"/>
      <c r="AD23" s="231"/>
      <c r="AE23" s="231"/>
      <c r="AF23" s="231"/>
      <c r="AG23" s="231"/>
      <c r="AH23" s="231" t="s">
        <v>29</v>
      </c>
      <c r="AI23" s="232" t="s">
        <v>29</v>
      </c>
      <c r="AJ23" s="233"/>
      <c r="AK23" s="31"/>
      <c r="AL23" s="31"/>
      <c r="AM23" s="31"/>
      <c r="AN23" s="31"/>
      <c r="AO23" s="31"/>
      <c r="AP23" s="31"/>
      <c r="AQ23" s="31"/>
      <c r="AR23" s="31"/>
      <c r="AS23" s="31"/>
      <c r="AT23" s="31"/>
      <c r="AU23" s="31"/>
      <c r="AV23" s="31"/>
    </row>
    <row r="24" spans="1:48" ht="15" customHeight="1" x14ac:dyDescent="0.45">
      <c r="A24" s="31"/>
      <c r="B24" s="281" t="s">
        <v>463</v>
      </c>
      <c r="C24" s="289" t="s">
        <v>57</v>
      </c>
      <c r="D24" s="283" t="s">
        <v>407</v>
      </c>
      <c r="E24" s="290" t="s">
        <v>20</v>
      </c>
      <c r="F24" s="446" t="s">
        <v>20</v>
      </c>
      <c r="G24" s="288" t="s">
        <v>9</v>
      </c>
      <c r="H24" s="296"/>
      <c r="I24" s="297" t="s">
        <v>29</v>
      </c>
      <c r="J24" s="297"/>
      <c r="K24" s="286"/>
      <c r="L24" s="297"/>
      <c r="M24" s="297"/>
      <c r="N24" s="297"/>
      <c r="O24" s="297"/>
      <c r="P24" s="488"/>
      <c r="Q24" s="488"/>
      <c r="R24" s="489"/>
      <c r="S24" s="489"/>
      <c r="T24" s="487"/>
      <c r="U24" s="487"/>
      <c r="V24" s="487"/>
      <c r="W24" s="487"/>
      <c r="X24" s="487"/>
      <c r="Y24" s="487"/>
      <c r="Z24" s="487"/>
      <c r="AA24" s="487"/>
      <c r="AB24" s="231"/>
      <c r="AC24" s="456"/>
      <c r="AD24" s="487"/>
      <c r="AE24" s="287" t="s">
        <v>29</v>
      </c>
      <c r="AF24" s="487"/>
      <c r="AG24" s="487"/>
      <c r="AH24" s="231"/>
      <c r="AI24" s="496" t="s">
        <v>29</v>
      </c>
      <c r="AJ24" s="233"/>
      <c r="AK24" s="31"/>
      <c r="AL24" s="31"/>
      <c r="AM24" s="31"/>
      <c r="AN24" s="31"/>
      <c r="AO24" s="31"/>
      <c r="AP24" s="31"/>
      <c r="AQ24" s="31"/>
      <c r="AR24" s="31"/>
      <c r="AS24" s="31"/>
      <c r="AT24" s="31"/>
      <c r="AU24" s="31"/>
      <c r="AV24" s="31"/>
    </row>
    <row r="25" spans="1:48" ht="15" customHeight="1" x14ac:dyDescent="0.45">
      <c r="A25" s="31"/>
      <c r="B25" s="281" t="s">
        <v>1084</v>
      </c>
      <c r="C25" s="289" t="s">
        <v>57</v>
      </c>
      <c r="D25" s="283" t="s">
        <v>408</v>
      </c>
      <c r="E25" s="290" t="s">
        <v>20</v>
      </c>
      <c r="F25" s="446" t="s">
        <v>20</v>
      </c>
      <c r="G25" s="288" t="s">
        <v>9</v>
      </c>
      <c r="H25" s="294"/>
      <c r="I25" s="295" t="s">
        <v>29</v>
      </c>
      <c r="J25" s="286"/>
      <c r="K25" s="286"/>
      <c r="L25" s="286"/>
      <c r="M25" s="286"/>
      <c r="N25" s="286"/>
      <c r="O25" s="286"/>
      <c r="P25" s="488" t="s">
        <v>11</v>
      </c>
      <c r="Q25" s="427"/>
      <c r="R25" s="489" t="s">
        <v>11</v>
      </c>
      <c r="S25" s="489" t="s">
        <v>11</v>
      </c>
      <c r="T25" s="487"/>
      <c r="U25" s="487"/>
      <c r="V25" s="487"/>
      <c r="W25" s="487"/>
      <c r="X25" s="487"/>
      <c r="Y25" s="487"/>
      <c r="Z25" s="487"/>
      <c r="AA25" s="487"/>
      <c r="AB25" s="231"/>
      <c r="AC25" s="456"/>
      <c r="AD25" s="487"/>
      <c r="AE25" s="287" t="s">
        <v>29</v>
      </c>
      <c r="AF25" s="487"/>
      <c r="AG25" s="487"/>
      <c r="AH25" s="231"/>
      <c r="AI25" s="457"/>
      <c r="AJ25" s="233"/>
      <c r="AK25" s="31"/>
      <c r="AL25" s="31"/>
      <c r="AM25" s="31"/>
      <c r="AN25" s="31"/>
      <c r="AO25" s="31"/>
      <c r="AP25" s="31"/>
      <c r="AQ25" s="31"/>
      <c r="AR25" s="31"/>
      <c r="AS25" s="31"/>
      <c r="AT25" s="31"/>
      <c r="AU25" s="31"/>
      <c r="AV25" s="31"/>
    </row>
    <row r="26" spans="1:48" ht="15" customHeight="1" x14ac:dyDescent="0.45">
      <c r="A26" s="31"/>
      <c r="B26" s="281" t="s">
        <v>1085</v>
      </c>
      <c r="C26" s="289" t="s">
        <v>1066</v>
      </c>
      <c r="D26" s="283" t="s">
        <v>1071</v>
      </c>
      <c r="E26" s="290" t="s">
        <v>20</v>
      </c>
      <c r="F26" s="446" t="s">
        <v>20</v>
      </c>
      <c r="G26" s="288" t="s">
        <v>9</v>
      </c>
      <c r="H26" s="294"/>
      <c r="I26" s="295" t="s">
        <v>29</v>
      </c>
      <c r="J26" s="286"/>
      <c r="K26" s="286"/>
      <c r="L26" s="286"/>
      <c r="M26" s="286"/>
      <c r="N26" s="286"/>
      <c r="O26" s="286"/>
      <c r="P26" s="427" t="s">
        <v>29</v>
      </c>
      <c r="Q26" s="427" t="s">
        <v>29</v>
      </c>
      <c r="R26" s="489" t="s">
        <v>11</v>
      </c>
      <c r="S26" s="489" t="s">
        <v>11</v>
      </c>
      <c r="T26" s="487"/>
      <c r="U26" s="487"/>
      <c r="V26" s="287" t="s">
        <v>29</v>
      </c>
      <c r="W26" s="287" t="s">
        <v>29</v>
      </c>
      <c r="X26" s="487"/>
      <c r="Y26" s="487"/>
      <c r="Z26" s="487"/>
      <c r="AA26" s="487"/>
      <c r="AB26" s="231"/>
      <c r="AC26" s="456"/>
      <c r="AD26" s="487"/>
      <c r="AE26" s="487"/>
      <c r="AF26" s="487"/>
      <c r="AG26" s="487"/>
      <c r="AH26" s="231"/>
      <c r="AI26" s="457"/>
      <c r="AJ26" s="233"/>
      <c r="AK26" s="31"/>
      <c r="AL26" s="31"/>
      <c r="AM26" s="31"/>
      <c r="AN26" s="31"/>
      <c r="AO26" s="31"/>
      <c r="AP26" s="31"/>
      <c r="AQ26" s="31"/>
      <c r="AR26" s="31"/>
      <c r="AS26" s="31"/>
      <c r="AT26" s="31"/>
      <c r="AU26" s="31"/>
      <c r="AV26" s="31"/>
    </row>
    <row r="27" spans="1:48" ht="15" customHeight="1" x14ac:dyDescent="0.45">
      <c r="A27" s="31"/>
      <c r="B27" s="281" t="s">
        <v>111</v>
      </c>
      <c r="C27" s="298" t="s">
        <v>50</v>
      </c>
      <c r="D27" s="53" t="s">
        <v>849</v>
      </c>
      <c r="E27" s="290" t="s">
        <v>20</v>
      </c>
      <c r="F27" s="446" t="s">
        <v>25</v>
      </c>
      <c r="G27" s="288" t="s">
        <v>9</v>
      </c>
      <c r="H27" s="299"/>
      <c r="I27" s="300"/>
      <c r="J27" s="286" t="s">
        <v>29</v>
      </c>
      <c r="K27" s="301"/>
      <c r="L27" s="301"/>
      <c r="M27" s="301"/>
      <c r="N27" s="301"/>
      <c r="O27" s="301"/>
      <c r="P27" s="488"/>
      <c r="Q27" s="488"/>
      <c r="R27" s="489"/>
      <c r="S27" s="489"/>
      <c r="T27" s="487"/>
      <c r="U27" s="487"/>
      <c r="V27" s="287" t="s">
        <v>29</v>
      </c>
      <c r="W27" s="487"/>
      <c r="X27" s="487"/>
      <c r="Y27" s="487"/>
      <c r="Z27" s="487"/>
      <c r="AA27" s="487"/>
      <c r="AB27" s="231"/>
      <c r="AC27" s="456"/>
      <c r="AD27" s="487"/>
      <c r="AE27" s="287" t="s">
        <v>29</v>
      </c>
      <c r="AF27" s="487"/>
      <c r="AG27" s="487"/>
      <c r="AH27" s="231"/>
      <c r="AI27" s="457"/>
      <c r="AJ27" s="233"/>
      <c r="AK27" s="31"/>
      <c r="AL27" s="31"/>
      <c r="AM27" s="31"/>
      <c r="AN27" s="31"/>
      <c r="AO27" s="31"/>
      <c r="AP27" s="31"/>
      <c r="AQ27" s="31"/>
      <c r="AR27" s="31"/>
      <c r="AS27" s="31"/>
      <c r="AT27" s="31"/>
      <c r="AU27" s="31"/>
      <c r="AV27" s="31"/>
    </row>
    <row r="28" spans="1:48" ht="15" customHeight="1" x14ac:dyDescent="0.45">
      <c r="A28" s="31"/>
      <c r="B28" s="281" t="s">
        <v>112</v>
      </c>
      <c r="C28" s="298" t="s">
        <v>50</v>
      </c>
      <c r="D28" s="53" t="s">
        <v>864</v>
      </c>
      <c r="E28" s="290" t="s">
        <v>20</v>
      </c>
      <c r="F28" s="446" t="s">
        <v>25</v>
      </c>
      <c r="G28" s="288" t="s">
        <v>9</v>
      </c>
      <c r="H28" s="299"/>
      <c r="I28" s="300"/>
      <c r="J28" s="286" t="s">
        <v>29</v>
      </c>
      <c r="K28" s="301"/>
      <c r="L28" s="301"/>
      <c r="M28" s="301"/>
      <c r="N28" s="301"/>
      <c r="O28" s="301"/>
      <c r="P28" s="488"/>
      <c r="Q28" s="488"/>
      <c r="R28" s="489"/>
      <c r="S28" s="489"/>
      <c r="T28" s="487"/>
      <c r="U28" s="487"/>
      <c r="V28" s="287" t="s">
        <v>29</v>
      </c>
      <c r="W28" s="487"/>
      <c r="X28" s="487"/>
      <c r="Y28" s="487"/>
      <c r="Z28" s="487"/>
      <c r="AA28" s="487"/>
      <c r="AB28" s="231"/>
      <c r="AC28" s="456"/>
      <c r="AD28" s="487"/>
      <c r="AE28" s="287" t="s">
        <v>29</v>
      </c>
      <c r="AF28" s="487"/>
      <c r="AG28" s="487"/>
      <c r="AH28" s="231"/>
      <c r="AI28" s="457"/>
      <c r="AJ28" s="233"/>
      <c r="AK28" s="31"/>
      <c r="AL28" s="31"/>
      <c r="AM28" s="31"/>
      <c r="AN28" s="31"/>
      <c r="AO28" s="31"/>
      <c r="AP28" s="31"/>
      <c r="AQ28" s="31"/>
      <c r="AR28" s="31"/>
      <c r="AS28" s="31"/>
      <c r="AT28" s="31"/>
      <c r="AU28" s="31"/>
      <c r="AV28" s="31"/>
    </row>
    <row r="29" spans="1:48" ht="15" customHeight="1" x14ac:dyDescent="0.45">
      <c r="A29" s="31"/>
      <c r="B29" s="281" t="s">
        <v>113</v>
      </c>
      <c r="C29" s="298" t="s">
        <v>50</v>
      </c>
      <c r="D29" s="53" t="s">
        <v>851</v>
      </c>
      <c r="E29" s="290" t="s">
        <v>20</v>
      </c>
      <c r="F29" s="446" t="s">
        <v>25</v>
      </c>
      <c r="G29" s="288" t="s">
        <v>9</v>
      </c>
      <c r="H29" s="299"/>
      <c r="I29" s="300"/>
      <c r="J29" s="286" t="s">
        <v>29</v>
      </c>
      <c r="K29" s="301"/>
      <c r="L29" s="301"/>
      <c r="M29" s="301"/>
      <c r="N29" s="301"/>
      <c r="O29" s="301"/>
      <c r="P29" s="488"/>
      <c r="Q29" s="488"/>
      <c r="R29" s="489"/>
      <c r="S29" s="489"/>
      <c r="T29" s="487"/>
      <c r="U29" s="487"/>
      <c r="V29" s="487"/>
      <c r="W29" s="487"/>
      <c r="X29" s="487"/>
      <c r="Y29" s="487"/>
      <c r="Z29" s="487"/>
      <c r="AA29" s="487"/>
      <c r="AB29" s="231"/>
      <c r="AC29" s="456"/>
      <c r="AD29" s="487"/>
      <c r="AE29" s="287" t="s">
        <v>29</v>
      </c>
      <c r="AF29" s="487"/>
      <c r="AG29" s="487"/>
      <c r="AH29" s="231"/>
      <c r="AI29" s="457"/>
      <c r="AJ29" s="233"/>
      <c r="AK29" s="31"/>
      <c r="AL29" s="31"/>
      <c r="AM29" s="31"/>
      <c r="AN29" s="31"/>
      <c r="AO29" s="31"/>
      <c r="AP29" s="31"/>
      <c r="AQ29" s="31"/>
      <c r="AR29" s="31"/>
      <c r="AS29" s="31"/>
      <c r="AT29" s="31"/>
      <c r="AU29" s="31"/>
      <c r="AV29" s="31"/>
    </row>
    <row r="30" spans="1:48" ht="15" customHeight="1" x14ac:dyDescent="0.45">
      <c r="A30" s="31"/>
      <c r="B30" s="281" t="s">
        <v>114</v>
      </c>
      <c r="C30" s="298" t="s">
        <v>50</v>
      </c>
      <c r="D30" s="53" t="s">
        <v>852</v>
      </c>
      <c r="E30" s="290" t="s">
        <v>20</v>
      </c>
      <c r="F30" s="446" t="s">
        <v>25</v>
      </c>
      <c r="G30" s="288" t="s">
        <v>9</v>
      </c>
      <c r="H30" s="299"/>
      <c r="I30" s="300"/>
      <c r="J30" s="286" t="s">
        <v>29</v>
      </c>
      <c r="K30" s="301"/>
      <c r="L30" s="301"/>
      <c r="M30" s="301"/>
      <c r="N30" s="301"/>
      <c r="O30" s="301"/>
      <c r="P30" s="488"/>
      <c r="Q30" s="488"/>
      <c r="R30" s="489"/>
      <c r="S30" s="489"/>
      <c r="T30" s="487"/>
      <c r="U30" s="487"/>
      <c r="V30" s="487"/>
      <c r="W30" s="487"/>
      <c r="X30" s="487"/>
      <c r="Y30" s="487"/>
      <c r="Z30" s="487"/>
      <c r="AA30" s="487"/>
      <c r="AB30" s="231"/>
      <c r="AC30" s="456"/>
      <c r="AD30" s="487"/>
      <c r="AE30" s="287" t="s">
        <v>29</v>
      </c>
      <c r="AF30" s="487"/>
      <c r="AG30" s="487"/>
      <c r="AH30" s="231"/>
      <c r="AI30" s="457"/>
      <c r="AJ30" s="233"/>
      <c r="AK30" s="31"/>
      <c r="AL30" s="31"/>
      <c r="AM30" s="31"/>
      <c r="AN30" s="31"/>
      <c r="AO30" s="31"/>
      <c r="AP30" s="31"/>
      <c r="AQ30" s="31"/>
      <c r="AR30" s="31"/>
      <c r="AS30" s="31"/>
      <c r="AT30" s="31"/>
      <c r="AU30" s="31"/>
      <c r="AV30" s="31"/>
    </row>
    <row r="31" spans="1:48" ht="15" customHeight="1" x14ac:dyDescent="0.45">
      <c r="A31" s="31"/>
      <c r="B31" s="281" t="s">
        <v>802</v>
      </c>
      <c r="C31" s="298" t="s">
        <v>50</v>
      </c>
      <c r="D31" s="53" t="s">
        <v>850</v>
      </c>
      <c r="E31" s="290" t="s">
        <v>20</v>
      </c>
      <c r="F31" s="446" t="s">
        <v>25</v>
      </c>
      <c r="G31" s="288" t="s">
        <v>9</v>
      </c>
      <c r="H31" s="299"/>
      <c r="I31" s="300"/>
      <c r="J31" s="286" t="s">
        <v>29</v>
      </c>
      <c r="K31" s="301"/>
      <c r="L31" s="301"/>
      <c r="M31" s="301"/>
      <c r="N31" s="301"/>
      <c r="O31" s="301"/>
      <c r="P31" s="488"/>
      <c r="Q31" s="488"/>
      <c r="R31" s="489"/>
      <c r="S31" s="489"/>
      <c r="T31" s="487"/>
      <c r="U31" s="487"/>
      <c r="V31" s="487"/>
      <c r="W31" s="487"/>
      <c r="X31" s="487"/>
      <c r="Y31" s="487"/>
      <c r="Z31" s="487"/>
      <c r="AA31" s="487"/>
      <c r="AB31" s="231"/>
      <c r="AC31" s="456"/>
      <c r="AD31" s="487"/>
      <c r="AE31" s="287" t="s">
        <v>29</v>
      </c>
      <c r="AF31" s="487"/>
      <c r="AG31" s="487"/>
      <c r="AH31" s="231"/>
      <c r="AI31" s="457"/>
      <c r="AJ31" s="233"/>
      <c r="AK31" s="31"/>
      <c r="AL31" s="31"/>
      <c r="AM31" s="31"/>
      <c r="AN31" s="31"/>
      <c r="AO31" s="31"/>
      <c r="AP31" s="31"/>
      <c r="AQ31" s="31"/>
      <c r="AR31" s="31"/>
      <c r="AS31" s="31"/>
      <c r="AT31" s="31"/>
      <c r="AU31" s="31"/>
      <c r="AV31" s="31"/>
    </row>
    <row r="32" spans="1:48" ht="15" customHeight="1" x14ac:dyDescent="0.45">
      <c r="A32" s="31"/>
      <c r="B32" s="281" t="s">
        <v>803</v>
      </c>
      <c r="C32" s="298" t="s">
        <v>51</v>
      </c>
      <c r="D32" s="279" t="s">
        <v>799</v>
      </c>
      <c r="E32" s="290" t="s">
        <v>20</v>
      </c>
      <c r="F32" s="446" t="s">
        <v>25</v>
      </c>
      <c r="G32" s="288" t="s">
        <v>9</v>
      </c>
      <c r="H32" s="299"/>
      <c r="I32" s="300"/>
      <c r="J32" s="286" t="s">
        <v>29</v>
      </c>
      <c r="K32" s="301"/>
      <c r="L32" s="301"/>
      <c r="M32" s="301"/>
      <c r="N32" s="301"/>
      <c r="O32" s="301"/>
      <c r="P32" s="488"/>
      <c r="Q32" s="488"/>
      <c r="R32" s="489"/>
      <c r="S32" s="489"/>
      <c r="T32" s="487"/>
      <c r="U32" s="487"/>
      <c r="V32" s="287" t="s">
        <v>29</v>
      </c>
      <c r="W32" s="487"/>
      <c r="X32" s="487"/>
      <c r="Y32" s="487"/>
      <c r="Z32" s="487"/>
      <c r="AA32" s="487"/>
      <c r="AB32" s="231"/>
      <c r="AC32" s="456"/>
      <c r="AD32" s="287" t="s">
        <v>29</v>
      </c>
      <c r="AE32" s="287" t="s">
        <v>29</v>
      </c>
      <c r="AF32" s="487"/>
      <c r="AG32" s="487"/>
      <c r="AH32" s="231"/>
      <c r="AI32" s="457"/>
      <c r="AJ32" s="233"/>
      <c r="AK32" s="31"/>
      <c r="AL32" s="31"/>
      <c r="AM32" s="31"/>
      <c r="AN32" s="31"/>
      <c r="AO32" s="31"/>
      <c r="AP32" s="31"/>
      <c r="AQ32" s="31"/>
      <c r="AR32" s="31"/>
      <c r="AS32" s="31"/>
      <c r="AT32" s="31"/>
      <c r="AU32" s="31"/>
      <c r="AV32" s="31"/>
    </row>
    <row r="33" spans="1:48" ht="15" customHeight="1" x14ac:dyDescent="0.45">
      <c r="A33" s="31"/>
      <c r="B33" s="281" t="s">
        <v>853</v>
      </c>
      <c r="C33" s="298" t="s">
        <v>51</v>
      </c>
      <c r="D33" s="279" t="s">
        <v>801</v>
      </c>
      <c r="E33" s="290" t="s">
        <v>20</v>
      </c>
      <c r="F33" s="446" t="s">
        <v>25</v>
      </c>
      <c r="G33" s="288" t="s">
        <v>9</v>
      </c>
      <c r="H33" s="299"/>
      <c r="I33" s="300"/>
      <c r="J33" s="286" t="s">
        <v>29</v>
      </c>
      <c r="K33" s="301"/>
      <c r="L33" s="301"/>
      <c r="M33" s="301"/>
      <c r="N33" s="301"/>
      <c r="O33" s="301"/>
      <c r="P33" s="488"/>
      <c r="Q33" s="488"/>
      <c r="R33" s="489"/>
      <c r="S33" s="489"/>
      <c r="T33" s="487"/>
      <c r="U33" s="487"/>
      <c r="V33" s="487"/>
      <c r="W33" s="487"/>
      <c r="X33" s="487"/>
      <c r="Y33" s="487"/>
      <c r="Z33" s="487"/>
      <c r="AA33" s="487"/>
      <c r="AB33" s="231"/>
      <c r="AC33" s="456"/>
      <c r="AD33" s="287" t="s">
        <v>29</v>
      </c>
      <c r="AE33" s="287" t="s">
        <v>29</v>
      </c>
      <c r="AF33" s="487"/>
      <c r="AG33" s="487"/>
      <c r="AH33" s="231"/>
      <c r="AI33" s="457"/>
      <c r="AJ33" s="233"/>
      <c r="AK33" s="31"/>
      <c r="AL33" s="31"/>
      <c r="AM33" s="31"/>
      <c r="AN33" s="31"/>
      <c r="AO33" s="31"/>
      <c r="AP33" s="31"/>
      <c r="AQ33" s="31"/>
      <c r="AR33" s="31"/>
      <c r="AS33" s="31"/>
      <c r="AT33" s="31"/>
      <c r="AU33" s="31"/>
      <c r="AV33" s="31"/>
    </row>
    <row r="34" spans="1:48" ht="15" customHeight="1" x14ac:dyDescent="0.45">
      <c r="A34" s="31"/>
      <c r="B34" s="281" t="s">
        <v>854</v>
      </c>
      <c r="C34" s="298" t="s">
        <v>52</v>
      </c>
      <c r="D34" s="283" t="s">
        <v>718</v>
      </c>
      <c r="E34" s="290" t="s">
        <v>20</v>
      </c>
      <c r="F34" s="446" t="s">
        <v>25</v>
      </c>
      <c r="G34" s="288" t="s">
        <v>9</v>
      </c>
      <c r="H34" s="299"/>
      <c r="I34" s="300"/>
      <c r="J34" s="286" t="s">
        <v>29</v>
      </c>
      <c r="K34" s="301"/>
      <c r="L34" s="301"/>
      <c r="M34" s="301"/>
      <c r="N34" s="301"/>
      <c r="O34" s="301"/>
      <c r="P34" s="488"/>
      <c r="Q34" s="488"/>
      <c r="R34" s="489"/>
      <c r="S34" s="489"/>
      <c r="T34" s="487"/>
      <c r="U34" s="487"/>
      <c r="V34" s="287" t="s">
        <v>29</v>
      </c>
      <c r="W34" s="487"/>
      <c r="X34" s="487"/>
      <c r="Y34" s="487"/>
      <c r="Z34" s="487"/>
      <c r="AA34" s="487"/>
      <c r="AB34" s="231"/>
      <c r="AC34" s="495" t="s">
        <v>29</v>
      </c>
      <c r="AD34" s="487"/>
      <c r="AE34" s="287" t="s">
        <v>29</v>
      </c>
      <c r="AF34" s="487"/>
      <c r="AG34" s="487"/>
      <c r="AH34" s="231"/>
      <c r="AI34" s="496" t="s">
        <v>29</v>
      </c>
      <c r="AJ34" s="233"/>
      <c r="AK34" s="31"/>
      <c r="AL34" s="31"/>
      <c r="AM34" s="31"/>
      <c r="AN34" s="31"/>
      <c r="AO34" s="31"/>
      <c r="AP34" s="31"/>
      <c r="AQ34" s="31"/>
      <c r="AR34" s="31"/>
      <c r="AS34" s="31"/>
      <c r="AT34" s="31"/>
      <c r="AU34" s="31"/>
      <c r="AV34" s="31"/>
    </row>
    <row r="35" spans="1:48" ht="15" customHeight="1" x14ac:dyDescent="0.45">
      <c r="A35" s="31"/>
      <c r="B35" s="281" t="s">
        <v>56</v>
      </c>
      <c r="C35" s="282" t="s">
        <v>60</v>
      </c>
      <c r="D35" s="283" t="s">
        <v>823</v>
      </c>
      <c r="E35" s="290" t="s">
        <v>20</v>
      </c>
      <c r="F35" s="446" t="s">
        <v>20</v>
      </c>
      <c r="G35" s="288" t="s">
        <v>9</v>
      </c>
      <c r="H35" s="299"/>
      <c r="I35" s="300"/>
      <c r="J35" s="301"/>
      <c r="K35" s="286" t="s">
        <v>29</v>
      </c>
      <c r="L35" s="301"/>
      <c r="M35" s="301"/>
      <c r="N35" s="301"/>
      <c r="O35" s="301"/>
      <c r="P35" s="427" t="s">
        <v>29</v>
      </c>
      <c r="Q35" s="427" t="s">
        <v>29</v>
      </c>
      <c r="R35" s="433" t="s">
        <v>29</v>
      </c>
      <c r="S35" s="433" t="s">
        <v>29</v>
      </c>
      <c r="T35" s="487"/>
      <c r="U35" s="487"/>
      <c r="V35" s="487"/>
      <c r="W35" s="487"/>
      <c r="X35" s="487"/>
      <c r="Y35" s="487"/>
      <c r="Z35" s="487"/>
      <c r="AA35" s="487"/>
      <c r="AB35" s="231"/>
      <c r="AC35" s="456"/>
      <c r="AD35" s="487"/>
      <c r="AE35" s="487"/>
      <c r="AF35" s="487"/>
      <c r="AG35" s="487"/>
      <c r="AH35" s="231"/>
      <c r="AI35" s="457"/>
      <c r="AJ35" s="233"/>
      <c r="AK35" s="31"/>
      <c r="AL35" s="31"/>
      <c r="AM35" s="31"/>
      <c r="AN35" s="31"/>
      <c r="AO35" s="31"/>
      <c r="AP35" s="31"/>
      <c r="AQ35" s="31"/>
      <c r="AR35" s="31"/>
      <c r="AS35" s="31"/>
      <c r="AT35" s="31"/>
      <c r="AU35" s="31"/>
      <c r="AV35" s="31"/>
    </row>
    <row r="36" spans="1:48" ht="15" customHeight="1" x14ac:dyDescent="0.45">
      <c r="A36" s="31"/>
      <c r="B36" s="281" t="s">
        <v>115</v>
      </c>
      <c r="C36" s="282" t="s">
        <v>61</v>
      </c>
      <c r="D36" s="283" t="s">
        <v>830</v>
      </c>
      <c r="E36" s="290" t="s">
        <v>20</v>
      </c>
      <c r="F36" s="446" t="s">
        <v>20</v>
      </c>
      <c r="G36" s="288" t="s">
        <v>9</v>
      </c>
      <c r="H36" s="294"/>
      <c r="I36" s="295"/>
      <c r="J36" s="286"/>
      <c r="K36" s="286" t="s">
        <v>29</v>
      </c>
      <c r="L36" s="286"/>
      <c r="M36" s="286"/>
      <c r="N36" s="286"/>
      <c r="O36" s="286"/>
      <c r="P36" s="427" t="s">
        <v>29</v>
      </c>
      <c r="Q36" s="427" t="s">
        <v>29</v>
      </c>
      <c r="R36" s="486"/>
      <c r="S36" s="486"/>
      <c r="T36" s="487"/>
      <c r="U36" s="487"/>
      <c r="V36" s="487"/>
      <c r="W36" s="487"/>
      <c r="X36" s="487"/>
      <c r="Y36" s="487"/>
      <c r="Z36" s="487"/>
      <c r="AA36" s="487"/>
      <c r="AB36" s="231"/>
      <c r="AC36" s="456"/>
      <c r="AD36" s="487"/>
      <c r="AE36" s="487"/>
      <c r="AF36" s="487"/>
      <c r="AG36" s="487"/>
      <c r="AH36" s="231"/>
      <c r="AI36" s="457"/>
      <c r="AJ36" s="233"/>
      <c r="AK36" s="31"/>
      <c r="AL36" s="31"/>
      <c r="AM36" s="31"/>
      <c r="AN36" s="31"/>
      <c r="AO36" s="31"/>
      <c r="AP36" s="31"/>
      <c r="AQ36" s="31"/>
      <c r="AR36" s="31"/>
      <c r="AS36" s="31"/>
      <c r="AT36" s="31"/>
      <c r="AU36" s="31"/>
      <c r="AV36" s="31"/>
    </row>
    <row r="37" spans="1:48" ht="15" customHeight="1" x14ac:dyDescent="0.45">
      <c r="A37" s="31"/>
      <c r="B37" s="281" t="s">
        <v>58</v>
      </c>
      <c r="C37" s="282" t="s">
        <v>61</v>
      </c>
      <c r="D37" s="283" t="s">
        <v>834</v>
      </c>
      <c r="E37" s="290" t="s">
        <v>20</v>
      </c>
      <c r="F37" s="446" t="s">
        <v>20</v>
      </c>
      <c r="G37" s="288" t="s">
        <v>9</v>
      </c>
      <c r="H37" s="294"/>
      <c r="I37" s="295"/>
      <c r="J37" s="286"/>
      <c r="K37" s="286" t="s">
        <v>29</v>
      </c>
      <c r="L37" s="286"/>
      <c r="M37" s="286"/>
      <c r="N37" s="286"/>
      <c r="O37" s="286"/>
      <c r="P37" s="427" t="s">
        <v>29</v>
      </c>
      <c r="Q37" s="427" t="s">
        <v>29</v>
      </c>
      <c r="R37" s="486"/>
      <c r="S37" s="486"/>
      <c r="T37" s="487"/>
      <c r="U37" s="487"/>
      <c r="V37" s="487"/>
      <c r="W37" s="487"/>
      <c r="X37" s="487"/>
      <c r="Y37" s="487"/>
      <c r="Z37" s="487"/>
      <c r="AA37" s="487"/>
      <c r="AB37" s="231"/>
      <c r="AC37" s="456"/>
      <c r="AD37" s="487"/>
      <c r="AE37" s="487"/>
      <c r="AF37" s="487"/>
      <c r="AG37" s="487"/>
      <c r="AH37" s="231"/>
      <c r="AI37" s="457"/>
      <c r="AJ37" s="233"/>
      <c r="AK37" s="31"/>
      <c r="AL37" s="31"/>
      <c r="AM37" s="31"/>
      <c r="AN37" s="31"/>
      <c r="AO37" s="31"/>
      <c r="AP37" s="31"/>
      <c r="AQ37" s="31"/>
      <c r="AR37" s="31"/>
      <c r="AS37" s="31"/>
      <c r="AT37" s="31"/>
      <c r="AU37" s="31"/>
      <c r="AV37" s="31"/>
    </row>
    <row r="38" spans="1:48" ht="15" customHeight="1" x14ac:dyDescent="0.45">
      <c r="A38" s="31"/>
      <c r="B38" s="281" t="s">
        <v>59</v>
      </c>
      <c r="C38" s="282" t="s">
        <v>61</v>
      </c>
      <c r="D38" s="283" t="s">
        <v>819</v>
      </c>
      <c r="E38" s="290" t="s">
        <v>20</v>
      </c>
      <c r="F38" s="446" t="s">
        <v>20</v>
      </c>
      <c r="G38" s="288" t="s">
        <v>9</v>
      </c>
      <c r="H38" s="294"/>
      <c r="I38" s="295"/>
      <c r="J38" s="286"/>
      <c r="K38" s="286" t="s">
        <v>29</v>
      </c>
      <c r="L38" s="286"/>
      <c r="M38" s="286"/>
      <c r="N38" s="286"/>
      <c r="O38" s="286"/>
      <c r="P38" s="485"/>
      <c r="Q38" s="485"/>
      <c r="R38" s="433" t="s">
        <v>29</v>
      </c>
      <c r="S38" s="433" t="s">
        <v>29</v>
      </c>
      <c r="T38" s="487"/>
      <c r="U38" s="487"/>
      <c r="V38" s="487"/>
      <c r="W38" s="487"/>
      <c r="X38" s="487"/>
      <c r="Y38" s="487"/>
      <c r="Z38" s="487"/>
      <c r="AA38" s="487"/>
      <c r="AB38" s="231"/>
      <c r="AC38" s="456"/>
      <c r="AD38" s="487"/>
      <c r="AE38" s="487"/>
      <c r="AF38" s="487"/>
      <c r="AG38" s="487"/>
      <c r="AH38" s="231"/>
      <c r="AI38" s="457"/>
      <c r="AJ38" s="233"/>
      <c r="AK38" s="31"/>
      <c r="AL38" s="31"/>
      <c r="AM38" s="31"/>
      <c r="AN38" s="31"/>
      <c r="AO38" s="31"/>
      <c r="AP38" s="31"/>
      <c r="AQ38" s="31"/>
      <c r="AR38" s="31"/>
      <c r="AS38" s="31"/>
      <c r="AT38" s="31"/>
      <c r="AU38" s="31"/>
      <c r="AV38" s="31"/>
    </row>
    <row r="39" spans="1:48" ht="15" customHeight="1" x14ac:dyDescent="0.45">
      <c r="A39" s="31"/>
      <c r="B39" s="281" t="s">
        <v>65</v>
      </c>
      <c r="C39" s="282" t="s">
        <v>61</v>
      </c>
      <c r="D39" s="283" t="s">
        <v>835</v>
      </c>
      <c r="E39" s="290" t="s">
        <v>20</v>
      </c>
      <c r="F39" s="446" t="s">
        <v>20</v>
      </c>
      <c r="G39" s="288" t="s">
        <v>9</v>
      </c>
      <c r="H39" s="294"/>
      <c r="I39" s="295"/>
      <c r="J39" s="286"/>
      <c r="K39" s="286" t="s">
        <v>29</v>
      </c>
      <c r="L39" s="286"/>
      <c r="M39" s="286"/>
      <c r="N39" s="286"/>
      <c r="O39" s="286"/>
      <c r="P39" s="485"/>
      <c r="Q39" s="485"/>
      <c r="R39" s="433" t="s">
        <v>29</v>
      </c>
      <c r="S39" s="433" t="s">
        <v>29</v>
      </c>
      <c r="T39" s="487"/>
      <c r="U39" s="487"/>
      <c r="V39" s="487"/>
      <c r="W39" s="487"/>
      <c r="X39" s="487"/>
      <c r="Y39" s="487"/>
      <c r="Z39" s="487"/>
      <c r="AA39" s="487"/>
      <c r="AB39" s="231"/>
      <c r="AC39" s="456"/>
      <c r="AD39" s="287" t="s">
        <v>29</v>
      </c>
      <c r="AE39" s="487"/>
      <c r="AF39" s="487"/>
      <c r="AG39" s="487"/>
      <c r="AH39" s="231"/>
      <c r="AI39" s="457"/>
      <c r="AJ39" s="233"/>
      <c r="AK39" s="31"/>
      <c r="AL39" s="31"/>
      <c r="AM39" s="31"/>
      <c r="AN39" s="31"/>
      <c r="AO39" s="31"/>
      <c r="AP39" s="31"/>
      <c r="AQ39" s="31"/>
      <c r="AR39" s="31"/>
      <c r="AS39" s="31"/>
      <c r="AT39" s="31"/>
      <c r="AU39" s="31"/>
      <c r="AV39" s="31"/>
    </row>
    <row r="40" spans="1:48" ht="15" customHeight="1" x14ac:dyDescent="0.45">
      <c r="A40" s="31"/>
      <c r="B40" s="281" t="s">
        <v>67</v>
      </c>
      <c r="C40" s="282" t="s">
        <v>61</v>
      </c>
      <c r="D40" s="283" t="s">
        <v>836</v>
      </c>
      <c r="E40" s="290" t="s">
        <v>20</v>
      </c>
      <c r="F40" s="446" t="s">
        <v>20</v>
      </c>
      <c r="G40" s="288" t="s">
        <v>9</v>
      </c>
      <c r="H40" s="294"/>
      <c r="I40" s="295"/>
      <c r="J40" s="286"/>
      <c r="K40" s="286" t="s">
        <v>29</v>
      </c>
      <c r="L40" s="286"/>
      <c r="M40" s="286"/>
      <c r="N40" s="286"/>
      <c r="O40" s="286"/>
      <c r="P40" s="485"/>
      <c r="Q40" s="485"/>
      <c r="R40" s="433" t="s">
        <v>29</v>
      </c>
      <c r="S40" s="433" t="s">
        <v>29</v>
      </c>
      <c r="T40" s="487"/>
      <c r="U40" s="487"/>
      <c r="V40" s="487"/>
      <c r="W40" s="487"/>
      <c r="X40" s="487"/>
      <c r="Y40" s="487"/>
      <c r="Z40" s="487"/>
      <c r="AA40" s="487"/>
      <c r="AB40" s="231"/>
      <c r="AC40" s="456"/>
      <c r="AD40" s="287" t="s">
        <v>29</v>
      </c>
      <c r="AE40" s="487"/>
      <c r="AF40" s="487"/>
      <c r="AG40" s="487"/>
      <c r="AH40" s="231"/>
      <c r="AI40" s="457"/>
      <c r="AJ40" s="233"/>
      <c r="AK40" s="31"/>
      <c r="AL40" s="31"/>
      <c r="AM40" s="31"/>
      <c r="AN40" s="31"/>
      <c r="AO40" s="31"/>
      <c r="AP40" s="31"/>
      <c r="AQ40" s="31"/>
      <c r="AR40" s="31"/>
      <c r="AS40" s="31"/>
      <c r="AT40" s="31"/>
      <c r="AU40" s="31"/>
      <c r="AV40" s="31"/>
    </row>
    <row r="41" spans="1:48" ht="15" customHeight="1" x14ac:dyDescent="0.45">
      <c r="A41" s="31"/>
      <c r="B41" s="281" t="s">
        <v>72</v>
      </c>
      <c r="C41" s="282" t="s">
        <v>61</v>
      </c>
      <c r="D41" s="283" t="s">
        <v>1175</v>
      </c>
      <c r="E41" s="290" t="s">
        <v>20</v>
      </c>
      <c r="F41" s="446" t="s">
        <v>20</v>
      </c>
      <c r="G41" s="288" t="s">
        <v>9</v>
      </c>
      <c r="H41" s="294"/>
      <c r="I41" s="295"/>
      <c r="J41" s="286"/>
      <c r="K41" s="286" t="s">
        <v>29</v>
      </c>
      <c r="L41" s="286"/>
      <c r="M41" s="286"/>
      <c r="N41" s="286"/>
      <c r="O41" s="286"/>
      <c r="P41" s="485"/>
      <c r="Q41" s="485"/>
      <c r="R41" s="433" t="s">
        <v>29</v>
      </c>
      <c r="S41" s="433" t="s">
        <v>29</v>
      </c>
      <c r="T41" s="487"/>
      <c r="U41" s="487"/>
      <c r="V41" s="487"/>
      <c r="W41" s="487"/>
      <c r="X41" s="487"/>
      <c r="Y41" s="487"/>
      <c r="Z41" s="487"/>
      <c r="AA41" s="487"/>
      <c r="AB41" s="231"/>
      <c r="AC41" s="456"/>
      <c r="AD41" s="487"/>
      <c r="AE41" s="487"/>
      <c r="AF41" s="487"/>
      <c r="AG41" s="487"/>
      <c r="AH41" s="231"/>
      <c r="AI41" s="457"/>
      <c r="AJ41" s="233"/>
      <c r="AK41" s="31"/>
      <c r="AL41" s="31"/>
      <c r="AM41" s="31"/>
      <c r="AN41" s="31"/>
      <c r="AO41" s="31"/>
      <c r="AP41" s="31"/>
      <c r="AQ41" s="31"/>
      <c r="AR41" s="31"/>
      <c r="AS41" s="31"/>
      <c r="AT41" s="31"/>
      <c r="AU41" s="31"/>
      <c r="AV41" s="31"/>
    </row>
    <row r="42" spans="1:48" ht="15" customHeight="1" x14ac:dyDescent="0.45">
      <c r="A42" s="31"/>
      <c r="B42" s="281" t="s">
        <v>73</v>
      </c>
      <c r="C42" s="282" t="s">
        <v>61</v>
      </c>
      <c r="D42" s="283" t="s">
        <v>837</v>
      </c>
      <c r="E42" s="290" t="s">
        <v>20</v>
      </c>
      <c r="F42" s="446" t="s">
        <v>20</v>
      </c>
      <c r="G42" s="288" t="s">
        <v>9</v>
      </c>
      <c r="H42" s="294"/>
      <c r="I42" s="295"/>
      <c r="J42" s="286"/>
      <c r="K42" s="286" t="s">
        <v>29</v>
      </c>
      <c r="L42" s="286"/>
      <c r="M42" s="286"/>
      <c r="N42" s="286"/>
      <c r="O42" s="286"/>
      <c r="P42" s="427" t="s">
        <v>29</v>
      </c>
      <c r="Q42" s="485"/>
      <c r="R42" s="433" t="s">
        <v>29</v>
      </c>
      <c r="S42" s="433" t="s">
        <v>29</v>
      </c>
      <c r="T42" s="487"/>
      <c r="U42" s="487"/>
      <c r="V42" s="487"/>
      <c r="W42" s="487"/>
      <c r="X42" s="487"/>
      <c r="Y42" s="487"/>
      <c r="Z42" s="487"/>
      <c r="AA42" s="487"/>
      <c r="AB42" s="231"/>
      <c r="AC42" s="456"/>
      <c r="AD42" s="487"/>
      <c r="AE42" s="487"/>
      <c r="AF42" s="487"/>
      <c r="AG42" s="487"/>
      <c r="AH42" s="231"/>
      <c r="AI42" s="457"/>
      <c r="AJ42" s="233"/>
      <c r="AK42" s="31"/>
      <c r="AL42" s="31"/>
      <c r="AM42" s="31"/>
      <c r="AN42" s="31"/>
      <c r="AO42" s="31"/>
      <c r="AP42" s="31"/>
      <c r="AQ42" s="31"/>
      <c r="AR42" s="31"/>
      <c r="AS42" s="31"/>
      <c r="AT42" s="31"/>
      <c r="AU42" s="31"/>
      <c r="AV42" s="31"/>
    </row>
    <row r="43" spans="1:48" ht="15" customHeight="1" x14ac:dyDescent="0.45">
      <c r="A43" s="31"/>
      <c r="B43" s="281" t="s">
        <v>76</v>
      </c>
      <c r="C43" s="282" t="s">
        <v>62</v>
      </c>
      <c r="D43" s="283" t="s">
        <v>562</v>
      </c>
      <c r="E43" s="290" t="s">
        <v>20</v>
      </c>
      <c r="F43" s="446" t="s">
        <v>25</v>
      </c>
      <c r="G43" s="288" t="s">
        <v>9</v>
      </c>
      <c r="H43" s="294"/>
      <c r="I43" s="295"/>
      <c r="J43" s="286"/>
      <c r="K43" s="286" t="s">
        <v>29</v>
      </c>
      <c r="L43" s="286"/>
      <c r="M43" s="286"/>
      <c r="N43" s="286"/>
      <c r="O43" s="286"/>
      <c r="P43" s="427" t="s">
        <v>29</v>
      </c>
      <c r="Q43" s="485"/>
      <c r="R43" s="486"/>
      <c r="S43" s="486"/>
      <c r="T43" s="487"/>
      <c r="U43" s="487"/>
      <c r="V43" s="487"/>
      <c r="W43" s="487"/>
      <c r="X43" s="487"/>
      <c r="Y43" s="487"/>
      <c r="Z43" s="487"/>
      <c r="AA43" s="487"/>
      <c r="AB43" s="231"/>
      <c r="AC43" s="456"/>
      <c r="AD43" s="487"/>
      <c r="AE43" s="487"/>
      <c r="AF43" s="487"/>
      <c r="AG43" s="487"/>
      <c r="AH43" s="231"/>
      <c r="AI43" s="457"/>
      <c r="AJ43" s="233"/>
      <c r="AK43" s="31"/>
      <c r="AL43" s="31"/>
      <c r="AM43" s="31"/>
      <c r="AN43" s="31"/>
      <c r="AO43" s="31"/>
      <c r="AP43" s="31"/>
      <c r="AQ43" s="31"/>
      <c r="AR43" s="31"/>
      <c r="AS43" s="31"/>
      <c r="AT43" s="31"/>
      <c r="AU43" s="31"/>
      <c r="AV43" s="31"/>
    </row>
    <row r="44" spans="1:48" s="448" customFormat="1" ht="15" customHeight="1" x14ac:dyDescent="0.45">
      <c r="B44" s="281" t="s">
        <v>77</v>
      </c>
      <c r="C44" s="74" t="s">
        <v>63</v>
      </c>
      <c r="D44" s="53" t="s">
        <v>562</v>
      </c>
      <c r="E44" s="446" t="s">
        <v>25</v>
      </c>
      <c r="F44" s="446" t="s">
        <v>20</v>
      </c>
      <c r="G44" s="451" t="s">
        <v>9</v>
      </c>
      <c r="H44" s="459"/>
      <c r="I44" s="460"/>
      <c r="J44" s="453"/>
      <c r="K44" s="453" t="s">
        <v>29</v>
      </c>
      <c r="L44" s="453"/>
      <c r="M44" s="453"/>
      <c r="N44" s="453"/>
      <c r="O44" s="453"/>
      <c r="P44" s="454"/>
      <c r="Q44" s="427" t="s">
        <v>29</v>
      </c>
      <c r="R44" s="455"/>
      <c r="S44" s="455"/>
      <c r="T44" s="456"/>
      <c r="U44" s="456"/>
      <c r="V44" s="456"/>
      <c r="W44" s="456"/>
      <c r="X44" s="456"/>
      <c r="Y44" s="456"/>
      <c r="Z44" s="456"/>
      <c r="AA44" s="456"/>
      <c r="AB44" s="231"/>
      <c r="AC44" s="456"/>
      <c r="AD44" s="456"/>
      <c r="AE44" s="456"/>
      <c r="AF44" s="456"/>
      <c r="AG44" s="456"/>
      <c r="AH44" s="231"/>
      <c r="AI44" s="457"/>
      <c r="AJ44" s="233"/>
    </row>
    <row r="45" spans="1:48" ht="15" customHeight="1" x14ac:dyDescent="0.45">
      <c r="A45" s="31"/>
      <c r="B45" s="281" t="s">
        <v>78</v>
      </c>
      <c r="C45" s="282" t="s">
        <v>64</v>
      </c>
      <c r="D45" s="283" t="s">
        <v>441</v>
      </c>
      <c r="E45" s="290" t="s">
        <v>20</v>
      </c>
      <c r="F45" s="446" t="s">
        <v>20</v>
      </c>
      <c r="G45" s="451" t="s">
        <v>9</v>
      </c>
      <c r="H45" s="294"/>
      <c r="I45" s="295"/>
      <c r="J45" s="286"/>
      <c r="K45" s="286" t="s">
        <v>29</v>
      </c>
      <c r="L45" s="286"/>
      <c r="M45" s="286"/>
      <c r="N45" s="286"/>
      <c r="O45" s="286"/>
      <c r="P45" s="488"/>
      <c r="Q45" s="488"/>
      <c r="R45" s="489"/>
      <c r="S45" s="489"/>
      <c r="T45" s="287" t="s">
        <v>29</v>
      </c>
      <c r="U45" s="287" t="s">
        <v>29</v>
      </c>
      <c r="V45" s="487"/>
      <c r="W45" s="487"/>
      <c r="X45" s="487"/>
      <c r="Y45" s="487"/>
      <c r="Z45" s="487"/>
      <c r="AA45" s="487"/>
      <c r="AB45" s="231"/>
      <c r="AC45" s="456"/>
      <c r="AD45" s="487"/>
      <c r="AE45" s="487"/>
      <c r="AF45" s="487"/>
      <c r="AG45" s="487"/>
      <c r="AH45" s="231"/>
      <c r="AI45" s="457"/>
      <c r="AJ45" s="233"/>
      <c r="AK45" s="31"/>
      <c r="AL45" s="31"/>
      <c r="AM45" s="31"/>
      <c r="AN45" s="31"/>
      <c r="AO45" s="31"/>
      <c r="AP45" s="31"/>
      <c r="AQ45" s="31"/>
      <c r="AR45" s="31"/>
      <c r="AS45" s="31"/>
      <c r="AT45" s="31"/>
      <c r="AU45" s="31"/>
      <c r="AV45" s="31"/>
    </row>
    <row r="46" spans="1:48" ht="15" customHeight="1" x14ac:dyDescent="0.45">
      <c r="A46" s="31"/>
      <c r="B46" s="281" t="s">
        <v>79</v>
      </c>
      <c r="C46" s="282" t="s">
        <v>64</v>
      </c>
      <c r="D46" s="283" t="s">
        <v>1176</v>
      </c>
      <c r="E46" s="290" t="s">
        <v>20</v>
      </c>
      <c r="F46" s="446" t="s">
        <v>20</v>
      </c>
      <c r="G46" s="451" t="s">
        <v>9</v>
      </c>
      <c r="H46" s="294"/>
      <c r="I46" s="295"/>
      <c r="J46" s="286"/>
      <c r="K46" s="286" t="s">
        <v>29</v>
      </c>
      <c r="L46" s="286"/>
      <c r="M46" s="286"/>
      <c r="N46" s="286"/>
      <c r="O46" s="286"/>
      <c r="P46" s="488"/>
      <c r="Q46" s="488"/>
      <c r="R46" s="489"/>
      <c r="S46" s="489"/>
      <c r="T46" s="287" t="s">
        <v>29</v>
      </c>
      <c r="U46" s="287" t="s">
        <v>29</v>
      </c>
      <c r="V46" s="487"/>
      <c r="W46" s="487"/>
      <c r="X46" s="487"/>
      <c r="Y46" s="487"/>
      <c r="Z46" s="487"/>
      <c r="AA46" s="487"/>
      <c r="AB46" s="231"/>
      <c r="AC46" s="456"/>
      <c r="AD46" s="487"/>
      <c r="AE46" s="487"/>
      <c r="AF46" s="487"/>
      <c r="AG46" s="487"/>
      <c r="AH46" s="231"/>
      <c r="AI46" s="457"/>
      <c r="AJ46" s="233"/>
      <c r="AK46" s="31"/>
      <c r="AL46" s="31"/>
      <c r="AM46" s="31"/>
      <c r="AN46" s="31"/>
      <c r="AO46" s="31"/>
      <c r="AP46" s="31"/>
      <c r="AQ46" s="31"/>
      <c r="AR46" s="31"/>
      <c r="AS46" s="31"/>
      <c r="AT46" s="31"/>
      <c r="AU46" s="31"/>
      <c r="AV46" s="31"/>
    </row>
    <row r="47" spans="1:48" ht="15" customHeight="1" x14ac:dyDescent="0.45">
      <c r="A47" s="31"/>
      <c r="B47" s="281" t="s">
        <v>85</v>
      </c>
      <c r="C47" s="282" t="s">
        <v>68</v>
      </c>
      <c r="D47" s="283" t="s">
        <v>811</v>
      </c>
      <c r="E47" s="290" t="s">
        <v>20</v>
      </c>
      <c r="F47" s="446" t="s">
        <v>20</v>
      </c>
      <c r="G47" s="288" t="s">
        <v>9</v>
      </c>
      <c r="H47" s="294"/>
      <c r="I47" s="295"/>
      <c r="J47" s="286"/>
      <c r="K47" s="286" t="s">
        <v>29</v>
      </c>
      <c r="L47" s="286"/>
      <c r="M47" s="286"/>
      <c r="N47" s="286"/>
      <c r="O47" s="286"/>
      <c r="P47" s="488"/>
      <c r="Q47" s="488"/>
      <c r="R47" s="489"/>
      <c r="S47" s="489"/>
      <c r="T47" s="287" t="s">
        <v>29</v>
      </c>
      <c r="U47" s="287" t="s">
        <v>29</v>
      </c>
      <c r="V47" s="487"/>
      <c r="W47" s="487"/>
      <c r="X47" s="487"/>
      <c r="Y47" s="487"/>
      <c r="Z47" s="487"/>
      <c r="AA47" s="487"/>
      <c r="AB47" s="231"/>
      <c r="AC47" s="456"/>
      <c r="AD47" s="287" t="s">
        <v>29</v>
      </c>
      <c r="AE47" s="487"/>
      <c r="AF47" s="487"/>
      <c r="AG47" s="487"/>
      <c r="AH47" s="231"/>
      <c r="AI47" s="457"/>
      <c r="AJ47" s="233"/>
      <c r="AK47" s="31"/>
      <c r="AL47" s="31"/>
      <c r="AM47" s="31"/>
      <c r="AN47" s="31"/>
      <c r="AO47" s="31"/>
      <c r="AP47" s="31"/>
      <c r="AQ47" s="31"/>
      <c r="AR47" s="31"/>
      <c r="AS47" s="31"/>
      <c r="AT47" s="31"/>
      <c r="AU47" s="31"/>
      <c r="AV47" s="31"/>
    </row>
    <row r="48" spans="1:48" ht="15" customHeight="1" x14ac:dyDescent="0.45">
      <c r="A48" s="31"/>
      <c r="B48" s="281" t="s">
        <v>86</v>
      </c>
      <c r="C48" s="282" t="s">
        <v>68</v>
      </c>
      <c r="D48" s="283" t="s">
        <v>812</v>
      </c>
      <c r="E48" s="290" t="s">
        <v>20</v>
      </c>
      <c r="F48" s="446" t="s">
        <v>20</v>
      </c>
      <c r="G48" s="288" t="s">
        <v>9</v>
      </c>
      <c r="H48" s="294"/>
      <c r="I48" s="295"/>
      <c r="J48" s="286"/>
      <c r="K48" s="286" t="s">
        <v>29</v>
      </c>
      <c r="L48" s="286"/>
      <c r="M48" s="286"/>
      <c r="N48" s="286"/>
      <c r="O48" s="286"/>
      <c r="P48" s="488"/>
      <c r="Q48" s="488"/>
      <c r="R48" s="489"/>
      <c r="S48" s="489"/>
      <c r="T48" s="287" t="s">
        <v>29</v>
      </c>
      <c r="U48" s="287" t="s">
        <v>29</v>
      </c>
      <c r="V48" s="487"/>
      <c r="W48" s="487"/>
      <c r="X48" s="487"/>
      <c r="Y48" s="487"/>
      <c r="Z48" s="487"/>
      <c r="AA48" s="487"/>
      <c r="AB48" s="231"/>
      <c r="AC48" s="456"/>
      <c r="AD48" s="287" t="s">
        <v>29</v>
      </c>
      <c r="AE48" s="487"/>
      <c r="AF48" s="487"/>
      <c r="AG48" s="487"/>
      <c r="AH48" s="231"/>
      <c r="AI48" s="457"/>
      <c r="AJ48" s="233"/>
      <c r="AK48" s="31"/>
      <c r="AL48" s="31"/>
      <c r="AM48" s="31"/>
      <c r="AN48" s="31"/>
      <c r="AO48" s="31"/>
      <c r="AP48" s="31"/>
      <c r="AQ48" s="31"/>
      <c r="AR48" s="31"/>
      <c r="AS48" s="31"/>
      <c r="AT48" s="31"/>
      <c r="AU48" s="31"/>
      <c r="AV48" s="31"/>
    </row>
    <row r="49" spans="1:48" ht="14.25" customHeight="1" x14ac:dyDescent="0.45">
      <c r="A49" s="31"/>
      <c r="B49" s="281" t="s">
        <v>87</v>
      </c>
      <c r="C49" s="282" t="s">
        <v>68</v>
      </c>
      <c r="D49" s="283" t="s">
        <v>842</v>
      </c>
      <c r="E49" s="290" t="s">
        <v>20</v>
      </c>
      <c r="F49" s="446" t="s">
        <v>20</v>
      </c>
      <c r="G49" s="288" t="s">
        <v>9</v>
      </c>
      <c r="H49" s="294"/>
      <c r="I49" s="295"/>
      <c r="J49" s="286"/>
      <c r="K49" s="286" t="s">
        <v>29</v>
      </c>
      <c r="L49" s="286"/>
      <c r="M49" s="286"/>
      <c r="N49" s="286"/>
      <c r="O49" s="286"/>
      <c r="P49" s="488"/>
      <c r="Q49" s="488"/>
      <c r="R49" s="489"/>
      <c r="S49" s="489"/>
      <c r="T49" s="287" t="s">
        <v>29</v>
      </c>
      <c r="U49" s="287" t="s">
        <v>29</v>
      </c>
      <c r="V49" s="487"/>
      <c r="W49" s="487"/>
      <c r="X49" s="487"/>
      <c r="Y49" s="487"/>
      <c r="Z49" s="487"/>
      <c r="AA49" s="487"/>
      <c r="AB49" s="231"/>
      <c r="AC49" s="456"/>
      <c r="AD49" s="287" t="s">
        <v>29</v>
      </c>
      <c r="AE49" s="487"/>
      <c r="AF49" s="487"/>
      <c r="AG49" s="487"/>
      <c r="AH49" s="231"/>
      <c r="AI49" s="457"/>
      <c r="AJ49" s="233"/>
      <c r="AK49" s="31"/>
      <c r="AL49" s="31"/>
      <c r="AM49" s="31"/>
      <c r="AN49" s="31"/>
      <c r="AO49" s="31"/>
      <c r="AP49" s="31"/>
      <c r="AQ49" s="31"/>
      <c r="AR49" s="31"/>
      <c r="AS49" s="31"/>
      <c r="AT49" s="31"/>
      <c r="AU49" s="31"/>
      <c r="AV49" s="31"/>
    </row>
    <row r="50" spans="1:48" ht="14.25" customHeight="1" x14ac:dyDescent="0.45">
      <c r="A50" s="31"/>
      <c r="B50" s="281" t="s">
        <v>422</v>
      </c>
      <c r="C50" s="282" t="s">
        <v>68</v>
      </c>
      <c r="D50" s="283" t="s">
        <v>1177</v>
      </c>
      <c r="E50" s="290" t="s">
        <v>20</v>
      </c>
      <c r="F50" s="446" t="s">
        <v>20</v>
      </c>
      <c r="G50" s="288" t="s">
        <v>9</v>
      </c>
      <c r="H50" s="294"/>
      <c r="I50" s="295"/>
      <c r="J50" s="286"/>
      <c r="K50" s="286" t="s">
        <v>29</v>
      </c>
      <c r="L50" s="286"/>
      <c r="M50" s="286"/>
      <c r="N50" s="286"/>
      <c r="O50" s="286"/>
      <c r="P50" s="488"/>
      <c r="Q50" s="488"/>
      <c r="R50" s="489"/>
      <c r="S50" s="489"/>
      <c r="T50" s="287" t="s">
        <v>29</v>
      </c>
      <c r="U50" s="287" t="s">
        <v>29</v>
      </c>
      <c r="V50" s="487"/>
      <c r="W50" s="487"/>
      <c r="X50" s="487"/>
      <c r="Y50" s="487"/>
      <c r="Z50" s="487"/>
      <c r="AA50" s="487"/>
      <c r="AB50" s="231"/>
      <c r="AC50" s="456"/>
      <c r="AD50" s="487"/>
      <c r="AE50" s="487"/>
      <c r="AF50" s="487"/>
      <c r="AG50" s="487"/>
      <c r="AH50" s="231"/>
      <c r="AI50" s="457"/>
      <c r="AJ50" s="233"/>
      <c r="AK50" s="31"/>
      <c r="AL50" s="31"/>
      <c r="AM50" s="31"/>
      <c r="AN50" s="31"/>
      <c r="AO50" s="31"/>
      <c r="AP50" s="31"/>
      <c r="AQ50" s="31"/>
      <c r="AR50" s="31"/>
      <c r="AS50" s="31"/>
      <c r="AT50" s="31"/>
      <c r="AU50" s="31"/>
      <c r="AV50" s="31"/>
    </row>
    <row r="51" spans="1:48" x14ac:dyDescent="0.45">
      <c r="A51" s="31"/>
      <c r="B51" s="281" t="s">
        <v>423</v>
      </c>
      <c r="C51" s="302" t="s">
        <v>69</v>
      </c>
      <c r="D51" s="283" t="s">
        <v>821</v>
      </c>
      <c r="E51" s="290" t="s">
        <v>20</v>
      </c>
      <c r="F51" s="446" t="s">
        <v>25</v>
      </c>
      <c r="G51" s="288" t="s">
        <v>12</v>
      </c>
      <c r="H51" s="294"/>
      <c r="I51" s="295"/>
      <c r="J51" s="286"/>
      <c r="K51" s="286" t="s">
        <v>29</v>
      </c>
      <c r="L51" s="286"/>
      <c r="M51" s="286"/>
      <c r="N51" s="286"/>
      <c r="O51" s="286"/>
      <c r="P51" s="427" t="s">
        <v>29</v>
      </c>
      <c r="Q51" s="485"/>
      <c r="R51" s="486"/>
      <c r="S51" s="486"/>
      <c r="T51" s="487"/>
      <c r="U51" s="487"/>
      <c r="V51" s="487"/>
      <c r="W51" s="487"/>
      <c r="X51" s="487"/>
      <c r="Y51" s="487"/>
      <c r="Z51" s="487"/>
      <c r="AA51" s="487"/>
      <c r="AB51" s="231"/>
      <c r="AC51" s="495" t="s">
        <v>29</v>
      </c>
      <c r="AD51" s="487"/>
      <c r="AE51" s="487"/>
      <c r="AF51" s="487"/>
      <c r="AG51" s="487"/>
      <c r="AH51" s="231"/>
      <c r="AI51" s="496" t="s">
        <v>29</v>
      </c>
      <c r="AJ51" s="233"/>
      <c r="AK51" s="31"/>
      <c r="AL51" s="31"/>
      <c r="AM51" s="31"/>
      <c r="AN51" s="31"/>
      <c r="AO51" s="31"/>
      <c r="AP51" s="31"/>
      <c r="AQ51" s="31"/>
      <c r="AR51" s="31"/>
      <c r="AS51" s="31"/>
      <c r="AT51" s="31"/>
      <c r="AU51" s="31"/>
      <c r="AV51" s="31"/>
    </row>
    <row r="52" spans="1:48" x14ac:dyDescent="0.45">
      <c r="A52" s="31"/>
      <c r="B52" s="281" t="s">
        <v>429</v>
      </c>
      <c r="C52" s="282" t="s">
        <v>70</v>
      </c>
      <c r="D52" s="53" t="s">
        <v>566</v>
      </c>
      <c r="E52" s="290" t="s">
        <v>20</v>
      </c>
      <c r="F52" s="446" t="s">
        <v>25</v>
      </c>
      <c r="G52" s="288" t="s">
        <v>9</v>
      </c>
      <c r="H52" s="294"/>
      <c r="I52" s="295"/>
      <c r="J52" s="286"/>
      <c r="K52" s="286" t="s">
        <v>29</v>
      </c>
      <c r="L52" s="286"/>
      <c r="M52" s="286"/>
      <c r="N52" s="286"/>
      <c r="O52" s="286"/>
      <c r="P52" s="490"/>
      <c r="Q52" s="490"/>
      <c r="R52" s="491"/>
      <c r="S52" s="491"/>
      <c r="T52" s="487"/>
      <c r="U52" s="487"/>
      <c r="V52" s="287" t="s">
        <v>29</v>
      </c>
      <c r="W52" s="487"/>
      <c r="X52" s="487"/>
      <c r="Y52" s="487"/>
      <c r="Z52" s="487"/>
      <c r="AA52" s="487"/>
      <c r="AB52" s="231"/>
      <c r="AC52" s="456"/>
      <c r="AD52" s="287" t="s">
        <v>29</v>
      </c>
      <c r="AE52" s="287" t="s">
        <v>29</v>
      </c>
      <c r="AF52" s="487"/>
      <c r="AG52" s="487"/>
      <c r="AH52" s="231"/>
      <c r="AI52" s="457"/>
      <c r="AJ52" s="233"/>
      <c r="AK52" s="31"/>
      <c r="AL52" s="31"/>
      <c r="AM52" s="31"/>
      <c r="AN52" s="31"/>
      <c r="AO52" s="31"/>
      <c r="AP52" s="31"/>
      <c r="AQ52" s="31"/>
      <c r="AR52" s="31"/>
      <c r="AS52" s="31"/>
      <c r="AT52" s="31"/>
      <c r="AU52" s="31"/>
      <c r="AV52" s="31"/>
    </row>
    <row r="53" spans="1:48" x14ac:dyDescent="0.45">
      <c r="A53" s="31"/>
      <c r="B53" s="281" t="s">
        <v>430</v>
      </c>
      <c r="C53" s="282" t="s">
        <v>70</v>
      </c>
      <c r="D53" s="53" t="s">
        <v>862</v>
      </c>
      <c r="E53" s="290" t="s">
        <v>20</v>
      </c>
      <c r="F53" s="446" t="s">
        <v>25</v>
      </c>
      <c r="G53" s="288" t="s">
        <v>9</v>
      </c>
      <c r="H53" s="294"/>
      <c r="I53" s="295"/>
      <c r="J53" s="286"/>
      <c r="K53" s="286" t="s">
        <v>29</v>
      </c>
      <c r="L53" s="286"/>
      <c r="M53" s="286"/>
      <c r="N53" s="286"/>
      <c r="O53" s="286"/>
      <c r="P53" s="490"/>
      <c r="Q53" s="490"/>
      <c r="R53" s="491"/>
      <c r="S53" s="491"/>
      <c r="T53" s="487"/>
      <c r="U53" s="487"/>
      <c r="V53" s="487"/>
      <c r="W53" s="487"/>
      <c r="X53" s="487"/>
      <c r="Y53" s="487"/>
      <c r="Z53" s="487"/>
      <c r="AA53" s="487"/>
      <c r="AB53" s="231"/>
      <c r="AC53" s="456"/>
      <c r="AD53" s="487"/>
      <c r="AE53" s="287" t="s">
        <v>29</v>
      </c>
      <c r="AF53" s="487"/>
      <c r="AG53" s="487"/>
      <c r="AH53" s="231"/>
      <c r="AI53" s="457"/>
      <c r="AJ53" s="233"/>
      <c r="AK53" s="31"/>
      <c r="AL53" s="31"/>
      <c r="AM53" s="31"/>
      <c r="AN53" s="31"/>
      <c r="AO53" s="31"/>
      <c r="AP53" s="31"/>
      <c r="AQ53" s="31"/>
      <c r="AR53" s="31"/>
      <c r="AS53" s="31"/>
      <c r="AT53" s="31"/>
      <c r="AU53" s="31"/>
      <c r="AV53" s="31"/>
    </row>
    <row r="54" spans="1:48" x14ac:dyDescent="0.45">
      <c r="A54" s="31"/>
      <c r="B54" s="281" t="s">
        <v>807</v>
      </c>
      <c r="C54" s="282" t="s">
        <v>71</v>
      </c>
      <c r="D54" s="53" t="s">
        <v>566</v>
      </c>
      <c r="E54" s="290" t="s">
        <v>20</v>
      </c>
      <c r="F54" s="446" t="s">
        <v>25</v>
      </c>
      <c r="G54" s="288" t="s">
        <v>9</v>
      </c>
      <c r="H54" s="294"/>
      <c r="I54" s="295"/>
      <c r="J54" s="286"/>
      <c r="K54" s="286" t="s">
        <v>29</v>
      </c>
      <c r="L54" s="286"/>
      <c r="M54" s="286"/>
      <c r="N54" s="286"/>
      <c r="O54" s="286"/>
      <c r="P54" s="485"/>
      <c r="Q54" s="485"/>
      <c r="R54" s="486"/>
      <c r="S54" s="486"/>
      <c r="T54" s="487"/>
      <c r="U54" s="487"/>
      <c r="V54" s="287" t="s">
        <v>29</v>
      </c>
      <c r="W54" s="487"/>
      <c r="X54" s="487"/>
      <c r="Y54" s="487"/>
      <c r="Z54" s="487"/>
      <c r="AA54" s="487"/>
      <c r="AB54" s="231"/>
      <c r="AC54" s="456"/>
      <c r="AD54" s="487"/>
      <c r="AE54" s="287" t="s">
        <v>29</v>
      </c>
      <c r="AF54" s="487"/>
      <c r="AG54" s="487"/>
      <c r="AH54" s="231"/>
      <c r="AI54" s="457"/>
      <c r="AJ54" s="233"/>
      <c r="AK54" s="31"/>
      <c r="AL54" s="31"/>
      <c r="AM54" s="31"/>
      <c r="AN54" s="31"/>
      <c r="AO54" s="31"/>
      <c r="AP54" s="31"/>
      <c r="AQ54" s="31"/>
      <c r="AR54" s="31"/>
      <c r="AS54" s="31"/>
      <c r="AT54" s="31"/>
      <c r="AU54" s="31"/>
      <c r="AV54" s="31"/>
    </row>
    <row r="55" spans="1:48" x14ac:dyDescent="0.45">
      <c r="A55" s="31"/>
      <c r="B55" s="281" t="s">
        <v>808</v>
      </c>
      <c r="C55" s="282" t="s">
        <v>74</v>
      </c>
      <c r="D55" s="53" t="s">
        <v>863</v>
      </c>
      <c r="E55" s="290" t="s">
        <v>20</v>
      </c>
      <c r="F55" s="446" t="s">
        <v>25</v>
      </c>
      <c r="G55" s="288" t="s">
        <v>9</v>
      </c>
      <c r="H55" s="294"/>
      <c r="I55" s="295"/>
      <c r="J55" s="286"/>
      <c r="K55" s="286" t="s">
        <v>29</v>
      </c>
      <c r="L55" s="286"/>
      <c r="M55" s="286"/>
      <c r="N55" s="286"/>
      <c r="O55" s="286"/>
      <c r="P55" s="485"/>
      <c r="Q55" s="485"/>
      <c r="R55" s="486"/>
      <c r="S55" s="486"/>
      <c r="T55" s="487"/>
      <c r="U55" s="487"/>
      <c r="V55" s="287" t="s">
        <v>29</v>
      </c>
      <c r="W55" s="487"/>
      <c r="X55" s="287" t="s">
        <v>29</v>
      </c>
      <c r="Y55" s="487"/>
      <c r="Z55" s="487"/>
      <c r="AA55" s="487"/>
      <c r="AB55" s="231"/>
      <c r="AC55" s="456"/>
      <c r="AD55" s="487"/>
      <c r="AE55" s="287" t="s">
        <v>29</v>
      </c>
      <c r="AF55" s="487"/>
      <c r="AG55" s="487"/>
      <c r="AH55" s="231"/>
      <c r="AI55" s="457"/>
      <c r="AJ55" s="233"/>
      <c r="AK55" s="31"/>
      <c r="AL55" s="31"/>
      <c r="AM55" s="31"/>
      <c r="AN55" s="31"/>
      <c r="AO55" s="31"/>
      <c r="AP55" s="31"/>
      <c r="AQ55" s="31"/>
      <c r="AR55" s="31"/>
      <c r="AS55" s="31"/>
      <c r="AT55" s="31"/>
      <c r="AU55" s="31"/>
      <c r="AV55" s="31"/>
    </row>
    <row r="56" spans="1:48" ht="14.25" customHeight="1" x14ac:dyDescent="0.45">
      <c r="A56" s="31"/>
      <c r="B56" s="281" t="s">
        <v>809</v>
      </c>
      <c r="C56" s="282" t="s">
        <v>75</v>
      </c>
      <c r="D56" s="53" t="s">
        <v>858</v>
      </c>
      <c r="E56" s="290" t="s">
        <v>20</v>
      </c>
      <c r="F56" s="446" t="s">
        <v>25</v>
      </c>
      <c r="G56" s="288" t="s">
        <v>9</v>
      </c>
      <c r="H56" s="294"/>
      <c r="I56" s="295"/>
      <c r="J56" s="286"/>
      <c r="K56" s="286" t="s">
        <v>29</v>
      </c>
      <c r="L56" s="286"/>
      <c r="M56" s="286"/>
      <c r="N56" s="286"/>
      <c r="O56" s="286"/>
      <c r="P56" s="488"/>
      <c r="Q56" s="488"/>
      <c r="R56" s="489"/>
      <c r="S56" s="489"/>
      <c r="T56" s="487"/>
      <c r="U56" s="487"/>
      <c r="V56" s="287" t="s">
        <v>29</v>
      </c>
      <c r="W56" s="487"/>
      <c r="X56" s="287" t="s">
        <v>29</v>
      </c>
      <c r="Y56" s="487"/>
      <c r="Z56" s="487"/>
      <c r="AA56" s="487"/>
      <c r="AB56" s="231"/>
      <c r="AC56" s="456"/>
      <c r="AD56" s="487"/>
      <c r="AE56" s="287" t="s">
        <v>29</v>
      </c>
      <c r="AF56" s="487"/>
      <c r="AG56" s="487"/>
      <c r="AH56" s="231"/>
      <c r="AI56" s="457"/>
      <c r="AJ56" s="233"/>
      <c r="AK56" s="31"/>
      <c r="AL56" s="31"/>
      <c r="AM56" s="31"/>
      <c r="AN56" s="31"/>
      <c r="AO56" s="31"/>
      <c r="AP56" s="31"/>
      <c r="AQ56" s="31"/>
      <c r="AR56" s="31"/>
      <c r="AS56" s="31"/>
      <c r="AT56" s="31"/>
      <c r="AU56" s="31"/>
      <c r="AV56" s="31"/>
    </row>
    <row r="57" spans="1:48" ht="15" customHeight="1" x14ac:dyDescent="0.45">
      <c r="A57" s="31"/>
      <c r="B57" s="281" t="s">
        <v>817</v>
      </c>
      <c r="C57" s="282" t="s">
        <v>80</v>
      </c>
      <c r="D57" s="53" t="s">
        <v>572</v>
      </c>
      <c r="E57" s="290" t="s">
        <v>20</v>
      </c>
      <c r="F57" s="446" t="s">
        <v>25</v>
      </c>
      <c r="G57" s="288" t="s">
        <v>9</v>
      </c>
      <c r="H57" s="285"/>
      <c r="I57" s="286"/>
      <c r="J57" s="286"/>
      <c r="K57" s="286" t="s">
        <v>29</v>
      </c>
      <c r="L57" s="286"/>
      <c r="M57" s="286"/>
      <c r="N57" s="286"/>
      <c r="O57" s="286"/>
      <c r="P57" s="488"/>
      <c r="Q57" s="488"/>
      <c r="R57" s="489"/>
      <c r="S57" s="489"/>
      <c r="T57" s="487"/>
      <c r="U57" s="487"/>
      <c r="V57" s="487"/>
      <c r="W57" s="487"/>
      <c r="X57" s="487"/>
      <c r="Y57" s="487"/>
      <c r="Z57" s="287" t="s">
        <v>29</v>
      </c>
      <c r="AA57" s="487"/>
      <c r="AB57" s="231"/>
      <c r="AC57" s="456"/>
      <c r="AD57" s="487"/>
      <c r="AE57" s="487"/>
      <c r="AF57" s="487"/>
      <c r="AG57" s="287" t="s">
        <v>29</v>
      </c>
      <c r="AH57" s="231"/>
      <c r="AI57" s="457"/>
      <c r="AJ57" s="233"/>
      <c r="AK57" s="31"/>
      <c r="AL57" s="31"/>
      <c r="AM57" s="31"/>
      <c r="AN57" s="31"/>
      <c r="AO57" s="31"/>
      <c r="AP57" s="31"/>
      <c r="AQ57" s="31"/>
      <c r="AR57" s="31"/>
      <c r="AS57" s="31"/>
      <c r="AT57" s="31"/>
      <c r="AU57" s="31"/>
      <c r="AV57" s="31"/>
    </row>
    <row r="58" spans="1:48" ht="15" customHeight="1" x14ac:dyDescent="0.45">
      <c r="A58" s="31"/>
      <c r="B58" s="281" t="s">
        <v>818</v>
      </c>
      <c r="C58" s="282" t="s">
        <v>81</v>
      </c>
      <c r="D58" s="53" t="s">
        <v>859</v>
      </c>
      <c r="E58" s="290" t="s">
        <v>20</v>
      </c>
      <c r="F58" s="446" t="s">
        <v>25</v>
      </c>
      <c r="G58" s="288" t="s">
        <v>9</v>
      </c>
      <c r="H58" s="285"/>
      <c r="I58" s="286"/>
      <c r="J58" s="286"/>
      <c r="K58" s="286" t="s">
        <v>29</v>
      </c>
      <c r="L58" s="286"/>
      <c r="M58" s="286"/>
      <c r="N58" s="286"/>
      <c r="O58" s="286"/>
      <c r="P58" s="488"/>
      <c r="Q58" s="488"/>
      <c r="R58" s="489"/>
      <c r="S58" s="489"/>
      <c r="T58" s="487"/>
      <c r="U58" s="487"/>
      <c r="V58" s="487"/>
      <c r="W58" s="487"/>
      <c r="X58" s="287" t="s">
        <v>29</v>
      </c>
      <c r="Y58" s="487"/>
      <c r="Z58" s="487"/>
      <c r="AA58" s="487"/>
      <c r="AB58" s="231"/>
      <c r="AC58" s="456"/>
      <c r="AD58" s="287" t="s">
        <v>29</v>
      </c>
      <c r="AE58" s="487"/>
      <c r="AF58" s="287" t="s">
        <v>29</v>
      </c>
      <c r="AG58" s="487"/>
      <c r="AH58" s="231"/>
      <c r="AI58" s="457"/>
      <c r="AJ58" s="233"/>
      <c r="AK58" s="31"/>
      <c r="AL58" s="31"/>
      <c r="AM58" s="31"/>
      <c r="AN58" s="31"/>
      <c r="AO58" s="31"/>
      <c r="AP58" s="31"/>
      <c r="AQ58" s="31"/>
      <c r="AR58" s="31"/>
      <c r="AS58" s="31"/>
      <c r="AT58" s="31"/>
      <c r="AU58" s="31"/>
      <c r="AV58" s="31"/>
    </row>
    <row r="59" spans="1:48" x14ac:dyDescent="0.45">
      <c r="A59" s="31"/>
      <c r="B59" s="281" t="s">
        <v>838</v>
      </c>
      <c r="C59" s="282" t="s">
        <v>82</v>
      </c>
      <c r="D59" s="53" t="s">
        <v>860</v>
      </c>
      <c r="E59" s="290" t="s">
        <v>20</v>
      </c>
      <c r="F59" s="446" t="s">
        <v>25</v>
      </c>
      <c r="G59" s="288" t="s">
        <v>9</v>
      </c>
      <c r="H59" s="294"/>
      <c r="I59" s="295"/>
      <c r="J59" s="286"/>
      <c r="K59" s="286" t="s">
        <v>29</v>
      </c>
      <c r="L59" s="286"/>
      <c r="M59" s="286"/>
      <c r="N59" s="286"/>
      <c r="O59" s="286"/>
      <c r="P59" s="485"/>
      <c r="Q59" s="485"/>
      <c r="R59" s="486"/>
      <c r="S59" s="486"/>
      <c r="T59" s="487"/>
      <c r="U59" s="487"/>
      <c r="V59" s="487"/>
      <c r="W59" s="487"/>
      <c r="X59" s="287" t="s">
        <v>29</v>
      </c>
      <c r="Y59" s="487"/>
      <c r="Z59" s="487"/>
      <c r="AA59" s="487"/>
      <c r="AB59" s="231"/>
      <c r="AC59" s="456"/>
      <c r="AD59" s="487"/>
      <c r="AE59" s="487"/>
      <c r="AF59" s="287" t="s">
        <v>29</v>
      </c>
      <c r="AG59" s="487"/>
      <c r="AH59" s="231"/>
      <c r="AI59" s="457"/>
      <c r="AJ59" s="233"/>
      <c r="AK59" s="31"/>
      <c r="AL59" s="31"/>
      <c r="AM59" s="31"/>
      <c r="AN59" s="31"/>
      <c r="AO59" s="31"/>
      <c r="AP59" s="31"/>
      <c r="AQ59" s="31"/>
      <c r="AR59" s="31"/>
      <c r="AS59" s="31"/>
      <c r="AT59" s="31"/>
      <c r="AU59" s="31"/>
      <c r="AV59" s="31"/>
    </row>
    <row r="60" spans="1:48" ht="15" customHeight="1" x14ac:dyDescent="0.45">
      <c r="A60" s="31"/>
      <c r="B60" s="281" t="s">
        <v>839</v>
      </c>
      <c r="C60" s="282" t="s">
        <v>83</v>
      </c>
      <c r="D60" s="53" t="s">
        <v>805</v>
      </c>
      <c r="E60" s="290" t="s">
        <v>20</v>
      </c>
      <c r="F60" s="446" t="s">
        <v>25</v>
      </c>
      <c r="G60" s="288" t="s">
        <v>9</v>
      </c>
      <c r="H60" s="294"/>
      <c r="I60" s="295"/>
      <c r="J60" s="286"/>
      <c r="K60" s="286" t="s">
        <v>29</v>
      </c>
      <c r="L60" s="286"/>
      <c r="M60" s="286"/>
      <c r="N60" s="286"/>
      <c r="O60" s="286"/>
      <c r="P60" s="485"/>
      <c r="Q60" s="485"/>
      <c r="R60" s="486"/>
      <c r="S60" s="486"/>
      <c r="T60" s="487"/>
      <c r="U60" s="487"/>
      <c r="V60" s="487"/>
      <c r="W60" s="487"/>
      <c r="X60" s="487"/>
      <c r="Y60" s="487"/>
      <c r="Z60" s="487"/>
      <c r="AA60" s="487"/>
      <c r="AB60" s="231"/>
      <c r="AC60" s="456"/>
      <c r="AD60" s="287" t="s">
        <v>29</v>
      </c>
      <c r="AE60" s="287" t="s">
        <v>29</v>
      </c>
      <c r="AF60" s="487"/>
      <c r="AG60" s="287" t="s">
        <v>29</v>
      </c>
      <c r="AH60" s="231"/>
      <c r="AI60" s="457"/>
      <c r="AJ60" s="233"/>
      <c r="AK60" s="31"/>
      <c r="AL60" s="31"/>
      <c r="AM60" s="31"/>
      <c r="AN60" s="31"/>
      <c r="AO60" s="31"/>
      <c r="AP60" s="31"/>
      <c r="AQ60" s="31"/>
      <c r="AR60" s="31"/>
      <c r="AS60" s="31"/>
      <c r="AT60" s="31"/>
      <c r="AU60" s="31"/>
      <c r="AV60" s="31"/>
    </row>
    <row r="61" spans="1:48" ht="15" customHeight="1" x14ac:dyDescent="0.45">
      <c r="A61" s="31"/>
      <c r="B61" s="281" t="s">
        <v>840</v>
      </c>
      <c r="C61" s="282" t="s">
        <v>83</v>
      </c>
      <c r="D61" s="283" t="s">
        <v>804</v>
      </c>
      <c r="E61" s="290" t="s">
        <v>20</v>
      </c>
      <c r="F61" s="446" t="s">
        <v>25</v>
      </c>
      <c r="G61" s="288" t="s">
        <v>9</v>
      </c>
      <c r="H61" s="285"/>
      <c r="I61" s="286"/>
      <c r="J61" s="286"/>
      <c r="K61" s="286" t="s">
        <v>29</v>
      </c>
      <c r="L61" s="286"/>
      <c r="M61" s="286"/>
      <c r="N61" s="286"/>
      <c r="O61" s="286"/>
      <c r="P61" s="485"/>
      <c r="Q61" s="485"/>
      <c r="R61" s="486"/>
      <c r="S61" s="486"/>
      <c r="T61" s="487"/>
      <c r="U61" s="487"/>
      <c r="V61" s="487"/>
      <c r="W61" s="487"/>
      <c r="X61" s="487"/>
      <c r="Y61" s="487"/>
      <c r="Z61" s="487"/>
      <c r="AA61" s="487"/>
      <c r="AB61" s="231"/>
      <c r="AC61" s="456"/>
      <c r="AD61" s="287" t="s">
        <v>29</v>
      </c>
      <c r="AE61" s="287" t="s">
        <v>29</v>
      </c>
      <c r="AF61" s="487"/>
      <c r="AG61" s="287" t="s">
        <v>29</v>
      </c>
      <c r="AH61" s="231"/>
      <c r="AI61" s="457"/>
      <c r="AJ61" s="233"/>
      <c r="AK61" s="31"/>
      <c r="AL61" s="31" t="s">
        <v>11</v>
      </c>
      <c r="AM61" s="31"/>
      <c r="AN61" s="31"/>
      <c r="AO61" s="31"/>
      <c r="AP61" s="31"/>
      <c r="AQ61" s="31"/>
      <c r="AR61" s="31"/>
      <c r="AS61" s="31"/>
      <c r="AT61" s="31"/>
      <c r="AU61" s="31"/>
      <c r="AV61" s="31"/>
    </row>
    <row r="62" spans="1:48" ht="28.5" x14ac:dyDescent="0.45">
      <c r="A62" s="31"/>
      <c r="B62" s="234" t="s">
        <v>841</v>
      </c>
      <c r="C62" s="196" t="s">
        <v>414</v>
      </c>
      <c r="D62" s="197" t="s">
        <v>719</v>
      </c>
      <c r="E62" s="235" t="s">
        <v>20</v>
      </c>
      <c r="F62" s="235" t="s">
        <v>25</v>
      </c>
      <c r="G62" s="291" t="s">
        <v>9</v>
      </c>
      <c r="H62" s="239"/>
      <c r="I62" s="240"/>
      <c r="J62" s="237"/>
      <c r="K62" s="237" t="s">
        <v>29</v>
      </c>
      <c r="L62" s="237"/>
      <c r="M62" s="237"/>
      <c r="N62" s="237"/>
      <c r="O62" s="237"/>
      <c r="P62" s="429"/>
      <c r="Q62" s="429"/>
      <c r="R62" s="435"/>
      <c r="S62" s="435"/>
      <c r="T62" s="231"/>
      <c r="U62" s="231"/>
      <c r="V62" s="231"/>
      <c r="W62" s="231"/>
      <c r="X62" s="231"/>
      <c r="Y62" s="231"/>
      <c r="Z62" s="231"/>
      <c r="AA62" s="231"/>
      <c r="AB62" s="231" t="s">
        <v>29</v>
      </c>
      <c r="AC62" s="231"/>
      <c r="AD62" s="231"/>
      <c r="AE62" s="231"/>
      <c r="AF62" s="231"/>
      <c r="AG62" s="231"/>
      <c r="AH62" s="231" t="s">
        <v>29</v>
      </c>
      <c r="AI62" s="232"/>
      <c r="AJ62" s="233"/>
      <c r="AK62" s="31"/>
      <c r="AL62" s="31"/>
      <c r="AM62" s="31"/>
      <c r="AN62" s="31"/>
      <c r="AO62" s="31"/>
      <c r="AP62" s="31"/>
      <c r="AQ62" s="31"/>
      <c r="AR62" s="31"/>
      <c r="AS62" s="31"/>
      <c r="AT62" s="31"/>
      <c r="AU62" s="31"/>
      <c r="AV62" s="31"/>
    </row>
    <row r="63" spans="1:48" ht="42.75" x14ac:dyDescent="0.45">
      <c r="A63" s="31"/>
      <c r="B63" s="234" t="s">
        <v>855</v>
      </c>
      <c r="C63" s="238" t="s">
        <v>415</v>
      </c>
      <c r="D63" s="197" t="s">
        <v>548</v>
      </c>
      <c r="E63" s="235" t="s">
        <v>20</v>
      </c>
      <c r="F63" s="235" t="s">
        <v>25</v>
      </c>
      <c r="G63" s="291" t="s">
        <v>9</v>
      </c>
      <c r="H63" s="239"/>
      <c r="I63" s="240"/>
      <c r="J63" s="237"/>
      <c r="K63" s="237" t="s">
        <v>29</v>
      </c>
      <c r="L63" s="237"/>
      <c r="M63" s="237"/>
      <c r="N63" s="237"/>
      <c r="O63" s="237"/>
      <c r="P63" s="429"/>
      <c r="Q63" s="429"/>
      <c r="R63" s="435"/>
      <c r="S63" s="435"/>
      <c r="T63" s="231"/>
      <c r="U63" s="231"/>
      <c r="V63" s="231"/>
      <c r="W63" s="231"/>
      <c r="X63" s="231"/>
      <c r="Y63" s="231"/>
      <c r="Z63" s="231"/>
      <c r="AA63" s="231"/>
      <c r="AB63" s="231" t="s">
        <v>29</v>
      </c>
      <c r="AC63" s="231"/>
      <c r="AD63" s="231"/>
      <c r="AE63" s="231"/>
      <c r="AF63" s="231"/>
      <c r="AG63" s="231"/>
      <c r="AH63" s="231" t="s">
        <v>29</v>
      </c>
      <c r="AI63" s="232"/>
      <c r="AJ63" s="233"/>
      <c r="AK63" s="31"/>
      <c r="AL63" s="31"/>
      <c r="AM63" s="31"/>
      <c r="AN63" s="31"/>
      <c r="AO63" s="31"/>
      <c r="AP63" s="31"/>
      <c r="AQ63" s="31"/>
      <c r="AR63" s="31"/>
      <c r="AS63" s="31"/>
      <c r="AT63" s="31"/>
      <c r="AU63" s="31"/>
      <c r="AV63" s="31"/>
    </row>
    <row r="64" spans="1:48" ht="28.5" x14ac:dyDescent="0.45">
      <c r="A64" s="31"/>
      <c r="B64" s="234" t="s">
        <v>856</v>
      </c>
      <c r="C64" s="238" t="s">
        <v>415</v>
      </c>
      <c r="D64" s="197" t="s">
        <v>720</v>
      </c>
      <c r="E64" s="235" t="s">
        <v>20</v>
      </c>
      <c r="F64" s="235" t="s">
        <v>25</v>
      </c>
      <c r="G64" s="291" t="s">
        <v>9</v>
      </c>
      <c r="H64" s="239"/>
      <c r="I64" s="240"/>
      <c r="J64" s="237"/>
      <c r="K64" s="237" t="s">
        <v>29</v>
      </c>
      <c r="L64" s="237"/>
      <c r="M64" s="237"/>
      <c r="N64" s="237"/>
      <c r="O64" s="237"/>
      <c r="P64" s="429"/>
      <c r="Q64" s="429"/>
      <c r="R64" s="435"/>
      <c r="S64" s="435"/>
      <c r="T64" s="231"/>
      <c r="U64" s="231"/>
      <c r="V64" s="231"/>
      <c r="W64" s="231"/>
      <c r="X64" s="231"/>
      <c r="Y64" s="231"/>
      <c r="Z64" s="231"/>
      <c r="AA64" s="231"/>
      <c r="AB64" s="231" t="s">
        <v>29</v>
      </c>
      <c r="AC64" s="231"/>
      <c r="AD64" s="231"/>
      <c r="AE64" s="231"/>
      <c r="AF64" s="231"/>
      <c r="AG64" s="231"/>
      <c r="AH64" s="231" t="s">
        <v>29</v>
      </c>
      <c r="AI64" s="232"/>
      <c r="AJ64" s="233"/>
      <c r="AK64" s="31"/>
      <c r="AL64" s="31"/>
      <c r="AM64" s="31"/>
      <c r="AN64" s="31"/>
      <c r="AO64" s="31"/>
      <c r="AP64" s="31"/>
      <c r="AQ64" s="31"/>
      <c r="AR64" s="31"/>
      <c r="AS64" s="31"/>
      <c r="AT64" s="31"/>
      <c r="AU64" s="31"/>
      <c r="AV64" s="31"/>
    </row>
    <row r="65" spans="1:48" ht="28.5" x14ac:dyDescent="0.45">
      <c r="A65" s="31"/>
      <c r="B65" s="234" t="s">
        <v>1086</v>
      </c>
      <c r="C65" s="238" t="s">
        <v>415</v>
      </c>
      <c r="D65" s="197" t="s">
        <v>721</v>
      </c>
      <c r="E65" s="235" t="s">
        <v>20</v>
      </c>
      <c r="F65" s="235" t="s">
        <v>25</v>
      </c>
      <c r="G65" s="291" t="s">
        <v>9</v>
      </c>
      <c r="H65" s="239"/>
      <c r="I65" s="240"/>
      <c r="J65" s="237"/>
      <c r="K65" s="237" t="s">
        <v>29</v>
      </c>
      <c r="L65" s="237"/>
      <c r="M65" s="237"/>
      <c r="N65" s="237"/>
      <c r="O65" s="237"/>
      <c r="P65" s="429"/>
      <c r="Q65" s="429"/>
      <c r="R65" s="435"/>
      <c r="S65" s="435"/>
      <c r="T65" s="231"/>
      <c r="U65" s="231"/>
      <c r="V65" s="231"/>
      <c r="W65" s="231"/>
      <c r="X65" s="231"/>
      <c r="Y65" s="231"/>
      <c r="Z65" s="231"/>
      <c r="AA65" s="231"/>
      <c r="AB65" s="231" t="s">
        <v>29</v>
      </c>
      <c r="AC65" s="231"/>
      <c r="AD65" s="231"/>
      <c r="AE65" s="231"/>
      <c r="AF65" s="231"/>
      <c r="AG65" s="231"/>
      <c r="AH65" s="231" t="s">
        <v>29</v>
      </c>
      <c r="AI65" s="232"/>
      <c r="AJ65" s="233"/>
      <c r="AK65" s="31"/>
      <c r="AL65" s="31"/>
      <c r="AM65" s="31"/>
      <c r="AN65" s="31"/>
      <c r="AO65" s="31"/>
      <c r="AP65" s="31"/>
      <c r="AQ65" s="31"/>
      <c r="AR65" s="31"/>
      <c r="AS65" s="31"/>
      <c r="AT65" s="31"/>
      <c r="AU65" s="31"/>
      <c r="AV65" s="31"/>
    </row>
    <row r="66" spans="1:48" s="241" customFormat="1" x14ac:dyDescent="0.4">
      <c r="A66" s="247"/>
      <c r="B66" s="281" t="s">
        <v>88</v>
      </c>
      <c r="C66" s="282" t="s">
        <v>89</v>
      </c>
      <c r="D66" s="283" t="s">
        <v>773</v>
      </c>
      <c r="E66" s="290" t="s">
        <v>20</v>
      </c>
      <c r="F66" s="446" t="s">
        <v>25</v>
      </c>
      <c r="G66" s="288" t="s">
        <v>9</v>
      </c>
      <c r="H66" s="294"/>
      <c r="I66" s="295"/>
      <c r="J66" s="286"/>
      <c r="K66" s="286"/>
      <c r="L66" s="286" t="s">
        <v>29</v>
      </c>
      <c r="M66" s="286"/>
      <c r="N66" s="286"/>
      <c r="O66" s="286"/>
      <c r="P66" s="485"/>
      <c r="Q66" s="485"/>
      <c r="R66" s="486"/>
      <c r="S66" s="486"/>
      <c r="T66" s="487"/>
      <c r="U66" s="487"/>
      <c r="V66" s="487"/>
      <c r="W66" s="487"/>
      <c r="X66" s="487"/>
      <c r="Y66" s="487"/>
      <c r="Z66" s="487"/>
      <c r="AA66" s="487"/>
      <c r="AB66" s="231"/>
      <c r="AC66" s="456"/>
      <c r="AD66" s="487"/>
      <c r="AE66" s="287" t="s">
        <v>29</v>
      </c>
      <c r="AF66" s="487"/>
      <c r="AG66" s="487"/>
      <c r="AH66" s="231" t="s">
        <v>29</v>
      </c>
      <c r="AI66" s="496" t="s">
        <v>29</v>
      </c>
      <c r="AJ66" s="233"/>
      <c r="AK66" s="247"/>
      <c r="AL66" s="247"/>
      <c r="AM66" s="247"/>
      <c r="AN66" s="247"/>
      <c r="AO66" s="247"/>
      <c r="AP66" s="247"/>
      <c r="AQ66" s="247"/>
      <c r="AR66" s="247"/>
      <c r="AS66" s="247"/>
      <c r="AT66" s="247"/>
      <c r="AU66" s="247"/>
      <c r="AV66" s="247"/>
    </row>
    <row r="67" spans="1:48" s="241" customFormat="1" x14ac:dyDescent="0.4">
      <c r="A67" s="247"/>
      <c r="B67" s="281" t="s">
        <v>92</v>
      </c>
      <c r="C67" s="282" t="s">
        <v>89</v>
      </c>
      <c r="D67" s="283" t="s">
        <v>774</v>
      </c>
      <c r="E67" s="290" t="s">
        <v>20</v>
      </c>
      <c r="F67" s="446" t="s">
        <v>25</v>
      </c>
      <c r="G67" s="288" t="s">
        <v>9</v>
      </c>
      <c r="H67" s="294"/>
      <c r="I67" s="295"/>
      <c r="J67" s="286"/>
      <c r="K67" s="286"/>
      <c r="L67" s="286" t="s">
        <v>29</v>
      </c>
      <c r="M67" s="286"/>
      <c r="N67" s="286"/>
      <c r="O67" s="286"/>
      <c r="P67" s="485"/>
      <c r="Q67" s="485"/>
      <c r="R67" s="486"/>
      <c r="S67" s="486"/>
      <c r="T67" s="487"/>
      <c r="U67" s="487"/>
      <c r="V67" s="487"/>
      <c r="W67" s="487"/>
      <c r="X67" s="487"/>
      <c r="Y67" s="487"/>
      <c r="Z67" s="487"/>
      <c r="AA67" s="487"/>
      <c r="AB67" s="231"/>
      <c r="AC67" s="456"/>
      <c r="AD67" s="487"/>
      <c r="AE67" s="287" t="s">
        <v>29</v>
      </c>
      <c r="AF67" s="487"/>
      <c r="AG67" s="487"/>
      <c r="AH67" s="231" t="s">
        <v>29</v>
      </c>
      <c r="AI67" s="496" t="s">
        <v>29</v>
      </c>
      <c r="AJ67" s="233"/>
      <c r="AK67" s="247"/>
      <c r="AL67" s="247"/>
      <c r="AM67" s="247"/>
      <c r="AN67" s="247"/>
      <c r="AO67" s="247"/>
      <c r="AP67" s="247"/>
      <c r="AQ67" s="247"/>
      <c r="AR67" s="247"/>
      <c r="AS67" s="247"/>
      <c r="AT67" s="247"/>
      <c r="AU67" s="247"/>
      <c r="AV67" s="247"/>
    </row>
    <row r="68" spans="1:48" s="241" customFormat="1" x14ac:dyDescent="0.4">
      <c r="A68" s="247"/>
      <c r="B68" s="281" t="s">
        <v>94</v>
      </c>
      <c r="C68" s="282" t="s">
        <v>89</v>
      </c>
      <c r="D68" s="283" t="s">
        <v>775</v>
      </c>
      <c r="E68" s="290" t="s">
        <v>20</v>
      </c>
      <c r="F68" s="446" t="s">
        <v>25</v>
      </c>
      <c r="G68" s="288" t="s">
        <v>9</v>
      </c>
      <c r="H68" s="294"/>
      <c r="I68" s="295"/>
      <c r="J68" s="286"/>
      <c r="K68" s="286"/>
      <c r="L68" s="286" t="s">
        <v>29</v>
      </c>
      <c r="M68" s="286"/>
      <c r="N68" s="286"/>
      <c r="O68" s="286"/>
      <c r="P68" s="485"/>
      <c r="Q68" s="485"/>
      <c r="R68" s="486"/>
      <c r="S68" s="486"/>
      <c r="T68" s="487"/>
      <c r="U68" s="487"/>
      <c r="V68" s="487"/>
      <c r="W68" s="487"/>
      <c r="X68" s="487"/>
      <c r="Y68" s="487"/>
      <c r="Z68" s="487"/>
      <c r="AA68" s="487"/>
      <c r="AB68" s="231"/>
      <c r="AC68" s="456"/>
      <c r="AD68" s="487"/>
      <c r="AE68" s="287" t="s">
        <v>29</v>
      </c>
      <c r="AF68" s="287" t="s">
        <v>29</v>
      </c>
      <c r="AG68" s="287" t="s">
        <v>29</v>
      </c>
      <c r="AH68" s="231" t="s">
        <v>29</v>
      </c>
      <c r="AI68" s="496" t="s">
        <v>29</v>
      </c>
      <c r="AJ68" s="233"/>
      <c r="AK68" s="247"/>
      <c r="AL68" s="247"/>
      <c r="AM68" s="247"/>
      <c r="AN68" s="247"/>
      <c r="AO68" s="247"/>
      <c r="AP68" s="247"/>
      <c r="AQ68" s="247"/>
      <c r="AR68" s="247"/>
      <c r="AS68" s="247"/>
      <c r="AT68" s="247"/>
      <c r="AU68" s="247"/>
      <c r="AV68" s="247"/>
    </row>
    <row r="69" spans="1:48" s="241" customFormat="1" x14ac:dyDescent="0.4">
      <c r="A69" s="247"/>
      <c r="B69" s="281" t="s">
        <v>95</v>
      </c>
      <c r="C69" s="282" t="s">
        <v>89</v>
      </c>
      <c r="D69" s="283" t="s">
        <v>776</v>
      </c>
      <c r="E69" s="290" t="s">
        <v>20</v>
      </c>
      <c r="F69" s="446" t="s">
        <v>25</v>
      </c>
      <c r="G69" s="288" t="s">
        <v>9</v>
      </c>
      <c r="H69" s="294"/>
      <c r="I69" s="295"/>
      <c r="J69" s="286"/>
      <c r="K69" s="286"/>
      <c r="L69" s="286" t="s">
        <v>29</v>
      </c>
      <c r="M69" s="286"/>
      <c r="N69" s="286"/>
      <c r="O69" s="286"/>
      <c r="P69" s="485"/>
      <c r="Q69" s="485"/>
      <c r="R69" s="486"/>
      <c r="S69" s="486"/>
      <c r="T69" s="487"/>
      <c r="U69" s="487"/>
      <c r="V69" s="487"/>
      <c r="W69" s="487"/>
      <c r="X69" s="487"/>
      <c r="Y69" s="487"/>
      <c r="Z69" s="487"/>
      <c r="AA69" s="487"/>
      <c r="AB69" s="231"/>
      <c r="AC69" s="456"/>
      <c r="AD69" s="487"/>
      <c r="AE69" s="287" t="s">
        <v>29</v>
      </c>
      <c r="AF69" s="287" t="s">
        <v>29</v>
      </c>
      <c r="AG69" s="287" t="s">
        <v>29</v>
      </c>
      <c r="AH69" s="231" t="s">
        <v>29</v>
      </c>
      <c r="AI69" s="496" t="s">
        <v>29</v>
      </c>
      <c r="AJ69" s="233"/>
      <c r="AK69" s="247"/>
      <c r="AL69" s="247"/>
      <c r="AM69" s="247"/>
      <c r="AN69" s="247"/>
      <c r="AO69" s="247"/>
      <c r="AP69" s="247"/>
      <c r="AQ69" s="247"/>
      <c r="AR69" s="247"/>
      <c r="AS69" s="247"/>
      <c r="AT69" s="247"/>
      <c r="AU69" s="247"/>
      <c r="AV69" s="247"/>
    </row>
    <row r="70" spans="1:48" s="461" customFormat="1" x14ac:dyDescent="0.4">
      <c r="B70" s="449" t="s">
        <v>96</v>
      </c>
      <c r="C70" s="74" t="s">
        <v>90</v>
      </c>
      <c r="D70" s="53" t="s">
        <v>531</v>
      </c>
      <c r="E70" s="446" t="s">
        <v>25</v>
      </c>
      <c r="F70" s="446" t="s">
        <v>20</v>
      </c>
      <c r="G70" s="451" t="s">
        <v>12</v>
      </c>
      <c r="H70" s="459"/>
      <c r="I70" s="460"/>
      <c r="J70" s="453"/>
      <c r="K70" s="453"/>
      <c r="L70" s="453" t="s">
        <v>29</v>
      </c>
      <c r="M70" s="453"/>
      <c r="N70" s="453"/>
      <c r="O70" s="453"/>
      <c r="P70" s="462"/>
      <c r="Q70" s="462"/>
      <c r="R70" s="463"/>
      <c r="S70" s="463"/>
      <c r="T70" s="456"/>
      <c r="U70" s="456"/>
      <c r="V70" s="456"/>
      <c r="W70" s="456"/>
      <c r="X70" s="456"/>
      <c r="Y70" s="456"/>
      <c r="Z70" s="456"/>
      <c r="AA70" s="456"/>
      <c r="AB70" s="231"/>
      <c r="AC70" s="456"/>
      <c r="AD70" s="456"/>
      <c r="AE70" s="456"/>
      <c r="AF70" s="456"/>
      <c r="AG70" s="456"/>
      <c r="AH70" s="231"/>
      <c r="AI70" s="457"/>
      <c r="AJ70" s="233"/>
    </row>
    <row r="71" spans="1:48" s="241" customFormat="1" x14ac:dyDescent="0.4">
      <c r="A71" s="247"/>
      <c r="B71" s="234" t="s">
        <v>97</v>
      </c>
      <c r="C71" s="196" t="s">
        <v>93</v>
      </c>
      <c r="D71" s="197" t="s">
        <v>722</v>
      </c>
      <c r="E71" s="235" t="s">
        <v>20</v>
      </c>
      <c r="F71" s="235" t="s">
        <v>25</v>
      </c>
      <c r="G71" s="291" t="s">
        <v>9</v>
      </c>
      <c r="H71" s="259"/>
      <c r="I71" s="260"/>
      <c r="J71" s="261"/>
      <c r="K71" s="261"/>
      <c r="L71" s="237" t="s">
        <v>29</v>
      </c>
      <c r="M71" s="261"/>
      <c r="N71" s="261"/>
      <c r="O71" s="261"/>
      <c r="P71" s="429"/>
      <c r="Q71" s="429"/>
      <c r="R71" s="435"/>
      <c r="S71" s="435"/>
      <c r="T71" s="231"/>
      <c r="U71" s="231"/>
      <c r="V71" s="231"/>
      <c r="W71" s="231"/>
      <c r="X71" s="231"/>
      <c r="Y71" s="231"/>
      <c r="Z71" s="231"/>
      <c r="AA71" s="231"/>
      <c r="AB71" s="231"/>
      <c r="AC71" s="231"/>
      <c r="AD71" s="231"/>
      <c r="AE71" s="231"/>
      <c r="AF71" s="231"/>
      <c r="AG71" s="231"/>
      <c r="AH71" s="231"/>
      <c r="AI71" s="232"/>
      <c r="AJ71" s="233"/>
      <c r="AK71" s="247"/>
      <c r="AL71" s="247"/>
      <c r="AM71" s="247"/>
      <c r="AN71" s="247"/>
      <c r="AO71" s="247"/>
      <c r="AP71" s="247"/>
      <c r="AQ71" s="247"/>
      <c r="AR71" s="247"/>
      <c r="AS71" s="247"/>
      <c r="AT71" s="247"/>
      <c r="AU71" s="247"/>
      <c r="AV71" s="247"/>
    </row>
    <row r="72" spans="1:48" s="241" customFormat="1" x14ac:dyDescent="0.4">
      <c r="A72" s="247"/>
      <c r="B72" s="234" t="s">
        <v>768</v>
      </c>
      <c r="C72" s="196" t="s">
        <v>91</v>
      </c>
      <c r="D72" s="197" t="s">
        <v>723</v>
      </c>
      <c r="E72" s="235" t="s">
        <v>20</v>
      </c>
      <c r="F72" s="235" t="s">
        <v>25</v>
      </c>
      <c r="G72" s="291" t="s">
        <v>9</v>
      </c>
      <c r="H72" s="259"/>
      <c r="I72" s="260"/>
      <c r="J72" s="261"/>
      <c r="K72" s="261"/>
      <c r="L72" s="237" t="s">
        <v>29</v>
      </c>
      <c r="M72" s="261"/>
      <c r="N72" s="261"/>
      <c r="O72" s="261"/>
      <c r="P72" s="429"/>
      <c r="Q72" s="429"/>
      <c r="R72" s="435"/>
      <c r="S72" s="435"/>
      <c r="T72" s="231"/>
      <c r="U72" s="231"/>
      <c r="V72" s="231"/>
      <c r="W72" s="231"/>
      <c r="X72" s="231"/>
      <c r="Y72" s="231"/>
      <c r="Z72" s="231"/>
      <c r="AA72" s="231"/>
      <c r="AB72" s="231"/>
      <c r="AC72" s="231"/>
      <c r="AD72" s="231"/>
      <c r="AE72" s="231"/>
      <c r="AF72" s="231"/>
      <c r="AG72" s="231"/>
      <c r="AH72" s="231"/>
      <c r="AI72" s="232"/>
      <c r="AJ72" s="233"/>
      <c r="AK72" s="247"/>
      <c r="AL72" s="247"/>
      <c r="AM72" s="247"/>
      <c r="AN72" s="247"/>
      <c r="AO72" s="247"/>
      <c r="AP72" s="247"/>
      <c r="AQ72" s="247"/>
      <c r="AR72" s="247"/>
      <c r="AS72" s="247"/>
      <c r="AT72" s="247"/>
      <c r="AU72" s="247"/>
      <c r="AV72" s="247"/>
    </row>
    <row r="73" spans="1:48" s="241" customFormat="1" x14ac:dyDescent="0.4">
      <c r="A73" s="247"/>
      <c r="B73" s="234" t="s">
        <v>769</v>
      </c>
      <c r="C73" s="196" t="s">
        <v>98</v>
      </c>
      <c r="D73" s="197" t="s">
        <v>724</v>
      </c>
      <c r="E73" s="235" t="s">
        <v>20</v>
      </c>
      <c r="F73" s="235" t="s">
        <v>25</v>
      </c>
      <c r="G73" s="291" t="s">
        <v>9</v>
      </c>
      <c r="H73" s="259"/>
      <c r="I73" s="260"/>
      <c r="J73" s="261"/>
      <c r="K73" s="261"/>
      <c r="L73" s="237" t="s">
        <v>29</v>
      </c>
      <c r="M73" s="261"/>
      <c r="N73" s="261"/>
      <c r="O73" s="261"/>
      <c r="P73" s="429"/>
      <c r="Q73" s="429"/>
      <c r="R73" s="435"/>
      <c r="S73" s="435"/>
      <c r="T73" s="231"/>
      <c r="U73" s="231"/>
      <c r="V73" s="231"/>
      <c r="W73" s="231"/>
      <c r="X73" s="231"/>
      <c r="Y73" s="231"/>
      <c r="Z73" s="231"/>
      <c r="AA73" s="231"/>
      <c r="AB73" s="231"/>
      <c r="AC73" s="231"/>
      <c r="AD73" s="231"/>
      <c r="AE73" s="231"/>
      <c r="AF73" s="231"/>
      <c r="AG73" s="231"/>
      <c r="AH73" s="231"/>
      <c r="AI73" s="232"/>
      <c r="AJ73" s="233"/>
      <c r="AK73" s="247"/>
      <c r="AL73" s="247"/>
      <c r="AM73" s="247"/>
      <c r="AN73" s="247"/>
      <c r="AO73" s="247"/>
      <c r="AP73" s="247"/>
      <c r="AQ73" s="247"/>
      <c r="AR73" s="247"/>
      <c r="AS73" s="247"/>
      <c r="AT73" s="247"/>
      <c r="AU73" s="247"/>
      <c r="AV73" s="247"/>
    </row>
    <row r="74" spans="1:48" s="241" customFormat="1" ht="28.5" x14ac:dyDescent="0.4">
      <c r="A74" s="247"/>
      <c r="B74" s="234" t="s">
        <v>767</v>
      </c>
      <c r="C74" s="196" t="s">
        <v>99</v>
      </c>
      <c r="D74" s="197" t="s">
        <v>725</v>
      </c>
      <c r="E74" s="235" t="s">
        <v>20</v>
      </c>
      <c r="F74" s="235" t="s">
        <v>25</v>
      </c>
      <c r="G74" s="291" t="s">
        <v>9</v>
      </c>
      <c r="H74" s="259"/>
      <c r="I74" s="260"/>
      <c r="J74" s="261"/>
      <c r="K74" s="261"/>
      <c r="L74" s="237" t="s">
        <v>29</v>
      </c>
      <c r="M74" s="261"/>
      <c r="N74" s="261"/>
      <c r="O74" s="261"/>
      <c r="P74" s="430"/>
      <c r="Q74" s="430"/>
      <c r="R74" s="436"/>
      <c r="S74" s="436"/>
      <c r="T74" s="231"/>
      <c r="U74" s="231"/>
      <c r="V74" s="231"/>
      <c r="W74" s="231"/>
      <c r="X74" s="231"/>
      <c r="Y74" s="231"/>
      <c r="Z74" s="231"/>
      <c r="AA74" s="231"/>
      <c r="AB74" s="231"/>
      <c r="AC74" s="231"/>
      <c r="AD74" s="231"/>
      <c r="AE74" s="231"/>
      <c r="AF74" s="231"/>
      <c r="AG74" s="231"/>
      <c r="AH74" s="231"/>
      <c r="AI74" s="232"/>
      <c r="AJ74" s="233"/>
      <c r="AK74" s="247"/>
      <c r="AL74" s="247"/>
      <c r="AM74" s="247"/>
      <c r="AN74" s="247"/>
      <c r="AO74" s="247"/>
      <c r="AP74" s="247"/>
      <c r="AQ74" s="247"/>
      <c r="AR74" s="247"/>
      <c r="AS74" s="247"/>
      <c r="AT74" s="247"/>
      <c r="AU74" s="247"/>
      <c r="AV74" s="247"/>
    </row>
    <row r="75" spans="1:48" s="241" customFormat="1" x14ac:dyDescent="0.4">
      <c r="A75" s="247"/>
      <c r="B75" s="281" t="s">
        <v>108</v>
      </c>
      <c r="C75" s="282" t="s">
        <v>107</v>
      </c>
      <c r="D75" s="283" t="s">
        <v>726</v>
      </c>
      <c r="E75" s="280" t="s">
        <v>20</v>
      </c>
      <c r="F75" s="116" t="s">
        <v>20</v>
      </c>
      <c r="G75" s="288" t="s">
        <v>9</v>
      </c>
      <c r="H75" s="294"/>
      <c r="I75" s="295"/>
      <c r="J75" s="286"/>
      <c r="K75" s="286"/>
      <c r="L75" s="286"/>
      <c r="M75" s="286" t="s">
        <v>29</v>
      </c>
      <c r="N75" s="286"/>
      <c r="O75" s="286"/>
      <c r="P75" s="427" t="s">
        <v>29</v>
      </c>
      <c r="Q75" s="427" t="s">
        <v>29</v>
      </c>
      <c r="R75" s="433" t="s">
        <v>29</v>
      </c>
      <c r="S75" s="433" t="s">
        <v>29</v>
      </c>
      <c r="T75" s="287" t="s">
        <v>29</v>
      </c>
      <c r="U75" s="287" t="s">
        <v>29</v>
      </c>
      <c r="V75" s="287" t="s">
        <v>29</v>
      </c>
      <c r="W75" s="287" t="s">
        <v>29</v>
      </c>
      <c r="X75" s="287" t="s">
        <v>29</v>
      </c>
      <c r="Y75" s="287" t="s">
        <v>29</v>
      </c>
      <c r="Z75" s="287" t="s">
        <v>29</v>
      </c>
      <c r="AA75" s="287" t="s">
        <v>29</v>
      </c>
      <c r="AB75" s="231"/>
      <c r="AC75" s="495" t="s">
        <v>29</v>
      </c>
      <c r="AD75" s="287" t="s">
        <v>29</v>
      </c>
      <c r="AE75" s="287" t="s">
        <v>29</v>
      </c>
      <c r="AF75" s="287" t="s">
        <v>29</v>
      </c>
      <c r="AG75" s="287" t="s">
        <v>29</v>
      </c>
      <c r="AH75" s="231"/>
      <c r="AI75" s="496" t="s">
        <v>29</v>
      </c>
      <c r="AJ75" s="233"/>
      <c r="AK75" s="247"/>
      <c r="AL75" s="247"/>
      <c r="AM75" s="247"/>
      <c r="AN75" s="247"/>
      <c r="AO75" s="247"/>
      <c r="AP75" s="247"/>
      <c r="AQ75" s="247"/>
      <c r="AR75" s="247"/>
      <c r="AS75" s="247"/>
      <c r="AT75" s="247"/>
      <c r="AU75" s="247"/>
      <c r="AV75" s="247"/>
    </row>
    <row r="76" spans="1:48" s="241" customFormat="1" x14ac:dyDescent="0.4">
      <c r="A76" s="247"/>
      <c r="B76" s="281" t="s">
        <v>386</v>
      </c>
      <c r="C76" s="289" t="s">
        <v>109</v>
      </c>
      <c r="D76" s="283" t="s">
        <v>727</v>
      </c>
      <c r="E76" s="280" t="s">
        <v>20</v>
      </c>
      <c r="F76" s="116" t="s">
        <v>20</v>
      </c>
      <c r="G76" s="288" t="s">
        <v>9</v>
      </c>
      <c r="H76" s="294"/>
      <c r="I76" s="295"/>
      <c r="J76" s="286"/>
      <c r="K76" s="286"/>
      <c r="L76" s="286"/>
      <c r="M76" s="286"/>
      <c r="N76" s="286" t="s">
        <v>29</v>
      </c>
      <c r="O76" s="286"/>
      <c r="P76" s="427" t="s">
        <v>29</v>
      </c>
      <c r="Q76" s="427" t="s">
        <v>29</v>
      </c>
      <c r="R76" s="433" t="s">
        <v>29</v>
      </c>
      <c r="S76" s="433" t="s">
        <v>29</v>
      </c>
      <c r="T76" s="287" t="s">
        <v>29</v>
      </c>
      <c r="U76" s="287" t="s">
        <v>29</v>
      </c>
      <c r="V76" s="487"/>
      <c r="W76" s="487"/>
      <c r="X76" s="487"/>
      <c r="Y76" s="487"/>
      <c r="Z76" s="487"/>
      <c r="AA76" s="487"/>
      <c r="AB76" s="231"/>
      <c r="AC76" s="456"/>
      <c r="AD76" s="287" t="s">
        <v>29</v>
      </c>
      <c r="AE76" s="487"/>
      <c r="AF76" s="487"/>
      <c r="AG76" s="487"/>
      <c r="AH76" s="231"/>
      <c r="AI76" s="457"/>
      <c r="AJ76" s="233"/>
      <c r="AK76" s="247"/>
      <c r="AL76" s="247"/>
      <c r="AM76" s="247"/>
      <c r="AN76" s="247"/>
      <c r="AO76" s="247"/>
      <c r="AP76" s="247"/>
      <c r="AQ76" s="247"/>
      <c r="AR76" s="247"/>
      <c r="AS76" s="247"/>
      <c r="AT76" s="247"/>
      <c r="AU76" s="247"/>
      <c r="AV76" s="247"/>
    </row>
    <row r="77" spans="1:48" s="241" customFormat="1" x14ac:dyDescent="0.4">
      <c r="A77" s="247"/>
      <c r="B77" s="281" t="s">
        <v>387</v>
      </c>
      <c r="C77" s="289" t="s">
        <v>109</v>
      </c>
      <c r="D77" s="283" t="s">
        <v>728</v>
      </c>
      <c r="E77" s="280" t="s">
        <v>20</v>
      </c>
      <c r="F77" s="116" t="s">
        <v>20</v>
      </c>
      <c r="G77" s="288" t="s">
        <v>9</v>
      </c>
      <c r="H77" s="294"/>
      <c r="I77" s="295"/>
      <c r="J77" s="286"/>
      <c r="K77" s="286"/>
      <c r="L77" s="286"/>
      <c r="M77" s="286"/>
      <c r="N77" s="286" t="s">
        <v>29</v>
      </c>
      <c r="O77" s="286"/>
      <c r="P77" s="490"/>
      <c r="Q77" s="490"/>
      <c r="R77" s="491"/>
      <c r="S77" s="491"/>
      <c r="T77" s="487"/>
      <c r="U77" s="487"/>
      <c r="V77" s="287" t="s">
        <v>29</v>
      </c>
      <c r="W77" s="287" t="s">
        <v>29</v>
      </c>
      <c r="X77" s="287" t="s">
        <v>29</v>
      </c>
      <c r="Y77" s="287" t="s">
        <v>29</v>
      </c>
      <c r="Z77" s="287" t="s">
        <v>29</v>
      </c>
      <c r="AA77" s="287" t="s">
        <v>29</v>
      </c>
      <c r="AB77" s="231"/>
      <c r="AC77" s="456"/>
      <c r="AD77" s="287" t="s">
        <v>29</v>
      </c>
      <c r="AE77" s="487"/>
      <c r="AF77" s="487"/>
      <c r="AG77" s="487"/>
      <c r="AH77" s="231"/>
      <c r="AI77" s="457"/>
      <c r="AJ77" s="233"/>
      <c r="AK77" s="247"/>
      <c r="AL77" s="247"/>
      <c r="AM77" s="247"/>
      <c r="AN77" s="247"/>
      <c r="AO77" s="247"/>
      <c r="AP77" s="247"/>
      <c r="AQ77" s="247"/>
      <c r="AR77" s="247"/>
      <c r="AS77" s="247"/>
      <c r="AT77" s="247"/>
      <c r="AU77" s="247"/>
      <c r="AV77" s="247"/>
    </row>
    <row r="78" spans="1:48" s="241" customFormat="1" x14ac:dyDescent="0.4">
      <c r="A78" s="247"/>
      <c r="B78" s="281" t="s">
        <v>416</v>
      </c>
      <c r="C78" s="289" t="s">
        <v>109</v>
      </c>
      <c r="D78" s="283" t="s">
        <v>729</v>
      </c>
      <c r="E78" s="280" t="s">
        <v>20</v>
      </c>
      <c r="F78" s="116" t="s">
        <v>20</v>
      </c>
      <c r="G78" s="288" t="s">
        <v>9</v>
      </c>
      <c r="H78" s="285"/>
      <c r="I78" s="286"/>
      <c r="J78" s="286"/>
      <c r="K78" s="286"/>
      <c r="L78" s="286"/>
      <c r="M78" s="286"/>
      <c r="N78" s="286" t="s">
        <v>29</v>
      </c>
      <c r="O78" s="286"/>
      <c r="P78" s="490"/>
      <c r="Q78" s="490"/>
      <c r="R78" s="491"/>
      <c r="S78" s="491"/>
      <c r="T78" s="487"/>
      <c r="U78" s="487"/>
      <c r="V78" s="487"/>
      <c r="W78" s="487"/>
      <c r="X78" s="487"/>
      <c r="Y78" s="487"/>
      <c r="Z78" s="487"/>
      <c r="AA78" s="487"/>
      <c r="AB78" s="231"/>
      <c r="AC78" s="456"/>
      <c r="AD78" s="287" t="s">
        <v>29</v>
      </c>
      <c r="AE78" s="287" t="s">
        <v>29</v>
      </c>
      <c r="AF78" s="287" t="s">
        <v>29</v>
      </c>
      <c r="AG78" s="287" t="s">
        <v>29</v>
      </c>
      <c r="AH78" s="231"/>
      <c r="AI78" s="457"/>
      <c r="AJ78" s="233"/>
      <c r="AK78" s="247"/>
      <c r="AL78" s="247"/>
      <c r="AM78" s="247"/>
      <c r="AN78" s="247"/>
      <c r="AO78" s="247"/>
      <c r="AP78" s="247"/>
      <c r="AQ78" s="247"/>
      <c r="AR78" s="247"/>
      <c r="AS78" s="247"/>
      <c r="AT78" s="247"/>
      <c r="AU78" s="247"/>
      <c r="AV78" s="247"/>
    </row>
    <row r="79" spans="1:48" s="461" customFormat="1" ht="20.25" customHeight="1" x14ac:dyDescent="0.4">
      <c r="B79" s="449" t="s">
        <v>417</v>
      </c>
      <c r="C79" s="450" t="s">
        <v>109</v>
      </c>
      <c r="D79" s="53" t="s">
        <v>730</v>
      </c>
      <c r="E79" s="446" t="s">
        <v>20</v>
      </c>
      <c r="F79" s="116" t="s">
        <v>20</v>
      </c>
      <c r="G79" s="451" t="s">
        <v>9</v>
      </c>
      <c r="H79" s="459"/>
      <c r="I79" s="460"/>
      <c r="J79" s="453"/>
      <c r="K79" s="453"/>
      <c r="L79" s="453"/>
      <c r="M79" s="453"/>
      <c r="N79" s="453" t="s">
        <v>29</v>
      </c>
      <c r="O79" s="453"/>
      <c r="P79" s="464"/>
      <c r="Q79" s="464"/>
      <c r="R79" s="465"/>
      <c r="S79" s="465"/>
      <c r="T79" s="456"/>
      <c r="U79" s="456"/>
      <c r="V79" s="456"/>
      <c r="W79" s="456"/>
      <c r="X79" s="456"/>
      <c r="Y79" s="456"/>
      <c r="Z79" s="456"/>
      <c r="AA79" s="456"/>
      <c r="AB79" s="231"/>
      <c r="AC79" s="495" t="s">
        <v>29</v>
      </c>
      <c r="AD79" s="495" t="s">
        <v>29</v>
      </c>
      <c r="AE79" s="456"/>
      <c r="AF79" s="456"/>
      <c r="AG79" s="456"/>
      <c r="AH79" s="231"/>
      <c r="AI79" s="496" t="s">
        <v>29</v>
      </c>
      <c r="AJ79" s="233"/>
    </row>
    <row r="80" spans="1:48" s="241" customFormat="1" ht="29.25" customHeight="1" x14ac:dyDescent="0.4">
      <c r="A80" s="247"/>
      <c r="B80" s="234" t="s">
        <v>558</v>
      </c>
      <c r="C80" s="238" t="s">
        <v>109</v>
      </c>
      <c r="D80" s="197" t="s">
        <v>731</v>
      </c>
      <c r="E80" s="235" t="s">
        <v>20</v>
      </c>
      <c r="F80" s="483" t="s">
        <v>20</v>
      </c>
      <c r="G80" s="291" t="s">
        <v>9</v>
      </c>
      <c r="H80" s="239"/>
      <c r="I80" s="240"/>
      <c r="J80" s="240"/>
      <c r="K80" s="240"/>
      <c r="L80" s="240"/>
      <c r="M80" s="240"/>
      <c r="N80" s="237" t="s">
        <v>29</v>
      </c>
      <c r="O80" s="240"/>
      <c r="P80" s="430"/>
      <c r="Q80" s="430"/>
      <c r="R80" s="436"/>
      <c r="S80" s="436"/>
      <c r="T80" s="231"/>
      <c r="U80" s="231"/>
      <c r="V80" s="231"/>
      <c r="W80" s="231"/>
      <c r="X80" s="231"/>
      <c r="Y80" s="231"/>
      <c r="Z80" s="231"/>
      <c r="AA80" s="231"/>
      <c r="AB80" s="231"/>
      <c r="AC80" s="231"/>
      <c r="AD80" s="231" t="s">
        <v>29</v>
      </c>
      <c r="AE80" s="231"/>
      <c r="AF80" s="231"/>
      <c r="AG80" s="231"/>
      <c r="AH80" s="231"/>
      <c r="AI80" s="232"/>
      <c r="AJ80" s="233"/>
      <c r="AK80" s="247"/>
      <c r="AL80" s="247"/>
      <c r="AM80" s="247"/>
      <c r="AN80" s="247"/>
      <c r="AO80" s="247"/>
      <c r="AP80" s="247"/>
      <c r="AQ80" s="247"/>
      <c r="AR80" s="247"/>
      <c r="AS80" s="247"/>
      <c r="AT80" s="247"/>
      <c r="AU80" s="247"/>
      <c r="AV80" s="247"/>
    </row>
    <row r="81" spans="1:48" s="241" customFormat="1" ht="28.5" x14ac:dyDescent="0.45">
      <c r="A81" s="247"/>
      <c r="B81" s="281" t="s">
        <v>559</v>
      </c>
      <c r="C81" s="282" t="s">
        <v>110</v>
      </c>
      <c r="D81" s="283" t="s">
        <v>1178</v>
      </c>
      <c r="E81" s="242" t="s">
        <v>20</v>
      </c>
      <c r="F81" s="242" t="s">
        <v>20</v>
      </c>
      <c r="G81" s="288" t="s">
        <v>9</v>
      </c>
      <c r="H81" s="314"/>
      <c r="I81" s="315"/>
      <c r="J81" s="315"/>
      <c r="K81" s="315"/>
      <c r="L81" s="315"/>
      <c r="M81" s="315"/>
      <c r="N81" s="293" t="s">
        <v>29</v>
      </c>
      <c r="O81" s="318"/>
      <c r="P81" s="431" t="s">
        <v>29</v>
      </c>
      <c r="Q81" s="431" t="s">
        <v>29</v>
      </c>
      <c r="R81" s="433" t="s">
        <v>29</v>
      </c>
      <c r="S81" s="433" t="s">
        <v>29</v>
      </c>
      <c r="T81" s="316" t="s">
        <v>29</v>
      </c>
      <c r="U81" s="316" t="s">
        <v>29</v>
      </c>
      <c r="V81" s="316" t="s">
        <v>29</v>
      </c>
      <c r="W81" s="316" t="s">
        <v>29</v>
      </c>
      <c r="X81" s="316" t="s">
        <v>29</v>
      </c>
      <c r="Y81" s="316" t="s">
        <v>29</v>
      </c>
      <c r="Z81" s="493"/>
      <c r="AA81" s="493"/>
      <c r="AB81" s="257"/>
      <c r="AC81" s="495" t="s">
        <v>29</v>
      </c>
      <c r="AD81" s="316" t="s">
        <v>29</v>
      </c>
      <c r="AE81" s="287" t="s">
        <v>29</v>
      </c>
      <c r="AF81" s="493"/>
      <c r="AG81" s="493"/>
      <c r="AH81" s="257"/>
      <c r="AI81" s="496" t="s">
        <v>29</v>
      </c>
      <c r="AJ81" s="258"/>
      <c r="AK81" s="247"/>
      <c r="AL81" s="247"/>
      <c r="AM81" s="247"/>
      <c r="AN81" s="247"/>
      <c r="AO81" s="247"/>
      <c r="AP81" s="247"/>
      <c r="AQ81" s="247"/>
      <c r="AR81" s="247"/>
      <c r="AS81" s="247"/>
      <c r="AT81" s="247"/>
      <c r="AU81" s="247"/>
      <c r="AV81" s="247"/>
    </row>
    <row r="82" spans="1:48" s="241" customFormat="1" x14ac:dyDescent="0.45">
      <c r="A82" s="247"/>
      <c r="B82" s="281" t="s">
        <v>1002</v>
      </c>
      <c r="C82" s="282" t="s">
        <v>1001</v>
      </c>
      <c r="D82" s="53" t="s">
        <v>1005</v>
      </c>
      <c r="E82" s="242" t="s">
        <v>20</v>
      </c>
      <c r="F82" s="242" t="s">
        <v>20</v>
      </c>
      <c r="G82" s="288" t="s">
        <v>9</v>
      </c>
      <c r="H82" s="314"/>
      <c r="I82" s="315"/>
      <c r="J82" s="315"/>
      <c r="K82" s="315"/>
      <c r="L82" s="315"/>
      <c r="M82" s="315"/>
      <c r="N82" s="293" t="s">
        <v>29</v>
      </c>
      <c r="O82" s="318"/>
      <c r="P82" s="431" t="s">
        <v>29</v>
      </c>
      <c r="Q82" s="431" t="s">
        <v>29</v>
      </c>
      <c r="R82" s="433" t="s">
        <v>29</v>
      </c>
      <c r="S82" s="433" t="s">
        <v>29</v>
      </c>
      <c r="T82" s="316" t="s">
        <v>29</v>
      </c>
      <c r="U82" s="316" t="s">
        <v>29</v>
      </c>
      <c r="V82" s="316" t="s">
        <v>29</v>
      </c>
      <c r="W82" s="316" t="s">
        <v>29</v>
      </c>
      <c r="X82" s="316" t="s">
        <v>29</v>
      </c>
      <c r="Y82" s="316" t="s">
        <v>29</v>
      </c>
      <c r="Z82" s="493"/>
      <c r="AA82" s="493"/>
      <c r="AB82" s="257"/>
      <c r="AC82" s="495" t="s">
        <v>29</v>
      </c>
      <c r="AD82" s="493"/>
      <c r="AE82" s="493"/>
      <c r="AF82" s="493"/>
      <c r="AG82" s="493"/>
      <c r="AH82" s="257"/>
      <c r="AI82" s="482"/>
      <c r="AJ82" s="258"/>
      <c r="AK82" s="247"/>
      <c r="AL82" s="247"/>
      <c r="AM82" s="247"/>
      <c r="AN82" s="247"/>
      <c r="AO82" s="247"/>
      <c r="AP82" s="247"/>
      <c r="AQ82" s="247"/>
      <c r="AR82" s="247"/>
      <c r="AS82" s="247"/>
      <c r="AT82" s="247"/>
      <c r="AU82" s="247"/>
      <c r="AV82" s="247"/>
    </row>
    <row r="83" spans="1:48" s="241" customFormat="1" x14ac:dyDescent="0.45">
      <c r="A83" s="247"/>
      <c r="B83" s="281" t="s">
        <v>1006</v>
      </c>
      <c r="C83" s="282" t="s">
        <v>1001</v>
      </c>
      <c r="D83" s="53" t="s">
        <v>1004</v>
      </c>
      <c r="E83" s="242" t="s">
        <v>20</v>
      </c>
      <c r="F83" s="242" t="s">
        <v>20</v>
      </c>
      <c r="G83" s="288" t="s">
        <v>9</v>
      </c>
      <c r="H83" s="314"/>
      <c r="I83" s="315"/>
      <c r="J83" s="315"/>
      <c r="K83" s="315"/>
      <c r="L83" s="315"/>
      <c r="M83" s="315"/>
      <c r="N83" s="293" t="s">
        <v>29</v>
      </c>
      <c r="O83" s="318"/>
      <c r="P83" s="431" t="s">
        <v>29</v>
      </c>
      <c r="Q83" s="431" t="s">
        <v>29</v>
      </c>
      <c r="R83" s="433" t="s">
        <v>29</v>
      </c>
      <c r="S83" s="433" t="s">
        <v>29</v>
      </c>
      <c r="T83" s="316" t="s">
        <v>29</v>
      </c>
      <c r="U83" s="316" t="s">
        <v>29</v>
      </c>
      <c r="V83" s="316" t="s">
        <v>29</v>
      </c>
      <c r="W83" s="316" t="s">
        <v>29</v>
      </c>
      <c r="X83" s="316" t="s">
        <v>29</v>
      </c>
      <c r="Y83" s="316" t="s">
        <v>29</v>
      </c>
      <c r="Z83" s="493"/>
      <c r="AA83" s="493"/>
      <c r="AB83" s="257"/>
      <c r="AC83" s="495" t="s">
        <v>29</v>
      </c>
      <c r="AD83" s="493"/>
      <c r="AE83" s="493"/>
      <c r="AF83" s="493"/>
      <c r="AG83" s="493"/>
      <c r="AH83" s="257"/>
      <c r="AI83" s="482"/>
      <c r="AJ83" s="258"/>
      <c r="AK83" s="247"/>
      <c r="AL83" s="247"/>
      <c r="AM83" s="247"/>
      <c r="AN83" s="247"/>
      <c r="AO83" s="247"/>
      <c r="AP83" s="247"/>
      <c r="AQ83" s="247"/>
      <c r="AR83" s="247"/>
      <c r="AS83" s="247"/>
      <c r="AT83" s="247"/>
      <c r="AU83" s="247"/>
      <c r="AV83" s="247"/>
    </row>
    <row r="84" spans="1:48" s="241" customFormat="1" ht="28.5" x14ac:dyDescent="0.45">
      <c r="A84" s="247"/>
      <c r="B84" s="281" t="s">
        <v>1007</v>
      </c>
      <c r="C84" s="282" t="s">
        <v>1001</v>
      </c>
      <c r="D84" s="53" t="s">
        <v>1011</v>
      </c>
      <c r="E84" s="242" t="s">
        <v>20</v>
      </c>
      <c r="F84" s="242" t="s">
        <v>20</v>
      </c>
      <c r="G84" s="288" t="s">
        <v>9</v>
      </c>
      <c r="H84" s="314"/>
      <c r="I84" s="315"/>
      <c r="J84" s="315"/>
      <c r="K84" s="315"/>
      <c r="L84" s="315"/>
      <c r="M84" s="315"/>
      <c r="N84" s="293" t="s">
        <v>29</v>
      </c>
      <c r="O84" s="318"/>
      <c r="P84" s="431" t="s">
        <v>29</v>
      </c>
      <c r="Q84" s="431" t="s">
        <v>29</v>
      </c>
      <c r="R84" s="433" t="s">
        <v>29</v>
      </c>
      <c r="S84" s="433" t="s">
        <v>29</v>
      </c>
      <c r="T84" s="316" t="s">
        <v>29</v>
      </c>
      <c r="U84" s="316" t="s">
        <v>29</v>
      </c>
      <c r="V84" s="316" t="s">
        <v>29</v>
      </c>
      <c r="W84" s="316" t="s">
        <v>29</v>
      </c>
      <c r="X84" s="316" t="s">
        <v>29</v>
      </c>
      <c r="Y84" s="316" t="s">
        <v>29</v>
      </c>
      <c r="Z84" s="493"/>
      <c r="AA84" s="493"/>
      <c r="AB84" s="257"/>
      <c r="AC84" s="495" t="s">
        <v>29</v>
      </c>
      <c r="AD84" s="493"/>
      <c r="AE84" s="493"/>
      <c r="AF84" s="493"/>
      <c r="AG84" s="493"/>
      <c r="AH84" s="257"/>
      <c r="AI84" s="482"/>
      <c r="AJ84" s="258"/>
      <c r="AK84" s="247"/>
      <c r="AL84" s="247"/>
      <c r="AM84" s="247"/>
      <c r="AN84" s="247"/>
      <c r="AO84" s="247"/>
      <c r="AP84" s="247"/>
      <c r="AQ84" s="247"/>
      <c r="AR84" s="247"/>
      <c r="AS84" s="247"/>
      <c r="AT84" s="247"/>
      <c r="AU84" s="247"/>
      <c r="AV84" s="247"/>
    </row>
    <row r="85" spans="1:48" s="241" customFormat="1" x14ac:dyDescent="0.45">
      <c r="A85" s="247"/>
      <c r="B85" s="281" t="s">
        <v>1008</v>
      </c>
      <c r="C85" s="282" t="s">
        <v>1001</v>
      </c>
      <c r="D85" s="53" t="s">
        <v>1003</v>
      </c>
      <c r="E85" s="242" t="s">
        <v>20</v>
      </c>
      <c r="F85" s="242" t="s">
        <v>20</v>
      </c>
      <c r="G85" s="288" t="s">
        <v>9</v>
      </c>
      <c r="H85" s="314"/>
      <c r="I85" s="315"/>
      <c r="J85" s="315"/>
      <c r="K85" s="315"/>
      <c r="L85" s="315"/>
      <c r="M85" s="315"/>
      <c r="N85" s="293" t="s">
        <v>29</v>
      </c>
      <c r="O85" s="318"/>
      <c r="P85" s="431" t="s">
        <v>29</v>
      </c>
      <c r="Q85" s="431" t="s">
        <v>29</v>
      </c>
      <c r="R85" s="433" t="s">
        <v>29</v>
      </c>
      <c r="S85" s="433" t="s">
        <v>29</v>
      </c>
      <c r="T85" s="316" t="s">
        <v>29</v>
      </c>
      <c r="U85" s="316" t="s">
        <v>29</v>
      </c>
      <c r="V85" s="316" t="s">
        <v>29</v>
      </c>
      <c r="W85" s="316" t="s">
        <v>29</v>
      </c>
      <c r="X85" s="316" t="s">
        <v>29</v>
      </c>
      <c r="Y85" s="316" t="s">
        <v>29</v>
      </c>
      <c r="Z85" s="493"/>
      <c r="AA85" s="493"/>
      <c r="AB85" s="257"/>
      <c r="AC85" s="495" t="s">
        <v>29</v>
      </c>
      <c r="AD85" s="493"/>
      <c r="AE85" s="493"/>
      <c r="AF85" s="493"/>
      <c r="AG85" s="493"/>
      <c r="AH85" s="257"/>
      <c r="AI85" s="482"/>
      <c r="AJ85" s="258"/>
      <c r="AK85" s="247"/>
      <c r="AL85" s="247"/>
      <c r="AM85" s="247"/>
      <c r="AN85" s="247"/>
      <c r="AO85" s="247"/>
      <c r="AP85" s="247"/>
      <c r="AQ85" s="247"/>
      <c r="AR85" s="247"/>
      <c r="AS85" s="247"/>
      <c r="AT85" s="247"/>
      <c r="AU85" s="247"/>
      <c r="AV85" s="247"/>
    </row>
    <row r="86" spans="1:48" s="241" customFormat="1" x14ac:dyDescent="0.45">
      <c r="A86" s="247"/>
      <c r="B86" s="281" t="s">
        <v>1088</v>
      </c>
      <c r="C86" s="282" t="s">
        <v>1090</v>
      </c>
      <c r="D86" s="53" t="s">
        <v>727</v>
      </c>
      <c r="E86" s="242" t="s">
        <v>20</v>
      </c>
      <c r="F86" s="242" t="s">
        <v>20</v>
      </c>
      <c r="G86" s="288" t="s">
        <v>9</v>
      </c>
      <c r="H86" s="314"/>
      <c r="I86" s="315"/>
      <c r="J86" s="315"/>
      <c r="K86" s="315"/>
      <c r="L86" s="315"/>
      <c r="M86" s="315"/>
      <c r="N86" s="293" t="s">
        <v>29</v>
      </c>
      <c r="O86" s="318"/>
      <c r="P86" s="431" t="s">
        <v>29</v>
      </c>
      <c r="Q86" s="431" t="s">
        <v>29</v>
      </c>
      <c r="R86" s="433" t="s">
        <v>29</v>
      </c>
      <c r="S86" s="433" t="s">
        <v>29</v>
      </c>
      <c r="T86" s="316" t="s">
        <v>29</v>
      </c>
      <c r="U86" s="316" t="s">
        <v>29</v>
      </c>
      <c r="V86" s="493"/>
      <c r="W86" s="493"/>
      <c r="X86" s="493"/>
      <c r="Y86" s="316" t="s">
        <v>29</v>
      </c>
      <c r="Z86" s="493"/>
      <c r="AA86" s="493"/>
      <c r="AB86" s="257"/>
      <c r="AC86" s="481"/>
      <c r="AD86" s="493"/>
      <c r="AE86" s="493"/>
      <c r="AF86" s="493"/>
      <c r="AG86" s="493"/>
      <c r="AH86" s="257"/>
      <c r="AI86" s="482"/>
      <c r="AJ86" s="258"/>
      <c r="AK86" s="247"/>
      <c r="AL86" s="247"/>
      <c r="AM86" s="247"/>
      <c r="AN86" s="247"/>
      <c r="AO86" s="247"/>
      <c r="AP86" s="247"/>
      <c r="AQ86" s="247"/>
      <c r="AR86" s="247"/>
      <c r="AS86" s="247"/>
      <c r="AT86" s="247"/>
      <c r="AU86" s="247"/>
      <c r="AV86" s="247"/>
    </row>
    <row r="87" spans="1:48" s="241" customFormat="1" x14ac:dyDescent="0.45">
      <c r="A87" s="247"/>
      <c r="B87" s="281" t="s">
        <v>1089</v>
      </c>
      <c r="C87" s="282" t="s">
        <v>1090</v>
      </c>
      <c r="D87" s="53" t="s">
        <v>1179</v>
      </c>
      <c r="E87" s="242" t="s">
        <v>20</v>
      </c>
      <c r="F87" s="242" t="s">
        <v>20</v>
      </c>
      <c r="G87" s="288" t="s">
        <v>9</v>
      </c>
      <c r="H87" s="314"/>
      <c r="I87" s="315"/>
      <c r="J87" s="315"/>
      <c r="K87" s="315"/>
      <c r="L87" s="315"/>
      <c r="M87" s="315"/>
      <c r="N87" s="293" t="s">
        <v>29</v>
      </c>
      <c r="O87" s="318"/>
      <c r="P87" s="492"/>
      <c r="Q87" s="492"/>
      <c r="R87" s="486"/>
      <c r="S87" s="486"/>
      <c r="T87" s="493"/>
      <c r="U87" s="316"/>
      <c r="V87" s="316" t="s">
        <v>29</v>
      </c>
      <c r="W87" s="316" t="s">
        <v>29</v>
      </c>
      <c r="X87" s="316" t="s">
        <v>29</v>
      </c>
      <c r="Y87" s="316" t="s">
        <v>29</v>
      </c>
      <c r="Z87" s="493"/>
      <c r="AA87" s="493"/>
      <c r="AB87" s="257"/>
      <c r="AC87" s="481"/>
      <c r="AD87" s="493"/>
      <c r="AE87" s="493"/>
      <c r="AF87" s="493"/>
      <c r="AG87" s="493"/>
      <c r="AH87" s="257"/>
      <c r="AI87" s="482"/>
      <c r="AJ87" s="258"/>
      <c r="AK87" s="247"/>
      <c r="AL87" s="247"/>
      <c r="AM87" s="247"/>
      <c r="AN87" s="247"/>
      <c r="AO87" s="247"/>
      <c r="AP87" s="247"/>
      <c r="AQ87" s="247"/>
      <c r="AR87" s="247"/>
      <c r="AS87" s="247"/>
      <c r="AT87" s="247"/>
      <c r="AU87" s="247"/>
      <c r="AV87" s="247"/>
    </row>
    <row r="88" spans="1:48" s="241" customFormat="1" x14ac:dyDescent="0.45">
      <c r="A88" s="247"/>
      <c r="B88" s="281" t="s">
        <v>1093</v>
      </c>
      <c r="C88" s="282" t="s">
        <v>1090</v>
      </c>
      <c r="D88" s="53" t="s">
        <v>1180</v>
      </c>
      <c r="E88" s="242" t="s">
        <v>20</v>
      </c>
      <c r="F88" s="242" t="s">
        <v>20</v>
      </c>
      <c r="G88" s="288" t="s">
        <v>9</v>
      </c>
      <c r="H88" s="314"/>
      <c r="I88" s="315"/>
      <c r="J88" s="315"/>
      <c r="K88" s="315"/>
      <c r="L88" s="315"/>
      <c r="M88" s="315"/>
      <c r="N88" s="293" t="s">
        <v>29</v>
      </c>
      <c r="O88" s="318"/>
      <c r="P88" s="492"/>
      <c r="Q88" s="492"/>
      <c r="R88" s="486"/>
      <c r="S88" s="486"/>
      <c r="T88" s="493"/>
      <c r="U88" s="493"/>
      <c r="V88" s="493"/>
      <c r="W88" s="493"/>
      <c r="X88" s="493"/>
      <c r="Y88" s="493"/>
      <c r="Z88" s="493"/>
      <c r="AA88" s="493"/>
      <c r="AB88" s="257"/>
      <c r="AC88" s="481"/>
      <c r="AD88" s="493"/>
      <c r="AE88" s="287" t="s">
        <v>29</v>
      </c>
      <c r="AF88" s="493"/>
      <c r="AG88" s="493"/>
      <c r="AH88" s="257"/>
      <c r="AI88" s="482"/>
      <c r="AJ88" s="258"/>
      <c r="AK88" s="247"/>
      <c r="AL88" s="247"/>
      <c r="AM88" s="247"/>
      <c r="AN88" s="247"/>
      <c r="AO88" s="247"/>
      <c r="AP88" s="247"/>
      <c r="AQ88" s="247"/>
      <c r="AR88" s="247"/>
      <c r="AS88" s="247"/>
      <c r="AT88" s="247"/>
      <c r="AU88" s="247"/>
      <c r="AV88" s="247"/>
    </row>
    <row r="89" spans="1:48" s="241" customFormat="1" x14ac:dyDescent="0.45">
      <c r="A89" s="247"/>
      <c r="B89" s="281" t="s">
        <v>1094</v>
      </c>
      <c r="C89" s="282" t="s">
        <v>1090</v>
      </c>
      <c r="D89" s="53" t="s">
        <v>1181</v>
      </c>
      <c r="E89" s="242" t="s">
        <v>20</v>
      </c>
      <c r="F89" s="242" t="s">
        <v>20</v>
      </c>
      <c r="G89" s="288" t="s">
        <v>9</v>
      </c>
      <c r="H89" s="314"/>
      <c r="I89" s="315"/>
      <c r="J89" s="315"/>
      <c r="K89" s="315"/>
      <c r="L89" s="315"/>
      <c r="M89" s="315"/>
      <c r="N89" s="293" t="s">
        <v>29</v>
      </c>
      <c r="O89" s="318"/>
      <c r="P89" s="492"/>
      <c r="Q89" s="492"/>
      <c r="R89" s="486"/>
      <c r="S89" s="486"/>
      <c r="T89" s="493"/>
      <c r="U89" s="493"/>
      <c r="V89" s="493"/>
      <c r="W89" s="493"/>
      <c r="X89" s="493"/>
      <c r="Y89" s="493"/>
      <c r="Z89" s="493"/>
      <c r="AA89" s="493"/>
      <c r="AB89" s="257"/>
      <c r="AC89" s="495" t="s">
        <v>29</v>
      </c>
      <c r="AD89" s="493"/>
      <c r="AE89" s="493"/>
      <c r="AF89" s="493"/>
      <c r="AG89" s="493"/>
      <c r="AH89" s="257"/>
      <c r="AI89" s="496" t="s">
        <v>29</v>
      </c>
      <c r="AJ89" s="258"/>
      <c r="AK89" s="247"/>
      <c r="AL89" s="247"/>
      <c r="AM89" s="247"/>
      <c r="AN89" s="247"/>
      <c r="AO89" s="247"/>
      <c r="AP89" s="247"/>
      <c r="AQ89" s="247"/>
      <c r="AR89" s="247"/>
      <c r="AS89" s="247"/>
      <c r="AT89" s="247"/>
      <c r="AU89" s="247"/>
      <c r="AV89" s="247"/>
    </row>
    <row r="90" spans="1:48" s="241" customFormat="1" x14ac:dyDescent="0.45">
      <c r="A90" s="247"/>
      <c r="B90" s="281" t="s">
        <v>1096</v>
      </c>
      <c r="C90" s="282" t="s">
        <v>1091</v>
      </c>
      <c r="D90" s="53" t="s">
        <v>727</v>
      </c>
      <c r="E90" s="242" t="s">
        <v>20</v>
      </c>
      <c r="F90" s="242" t="s">
        <v>20</v>
      </c>
      <c r="G90" s="288" t="s">
        <v>9</v>
      </c>
      <c r="H90" s="314"/>
      <c r="I90" s="315"/>
      <c r="J90" s="315"/>
      <c r="K90" s="315"/>
      <c r="L90" s="315"/>
      <c r="M90" s="315"/>
      <c r="N90" s="293" t="s">
        <v>29</v>
      </c>
      <c r="O90" s="318"/>
      <c r="P90" s="431" t="s">
        <v>29</v>
      </c>
      <c r="Q90" s="431" t="s">
        <v>29</v>
      </c>
      <c r="R90" s="433" t="s">
        <v>29</v>
      </c>
      <c r="S90" s="433" t="s">
        <v>29</v>
      </c>
      <c r="T90" s="316" t="s">
        <v>29</v>
      </c>
      <c r="U90" s="316" t="s">
        <v>29</v>
      </c>
      <c r="V90" s="493"/>
      <c r="W90" s="493"/>
      <c r="X90" s="493"/>
      <c r="Y90" s="493"/>
      <c r="Z90" s="493"/>
      <c r="AA90" s="493"/>
      <c r="AB90" s="257"/>
      <c r="AC90" s="481"/>
      <c r="AD90" s="493"/>
      <c r="AE90" s="493"/>
      <c r="AF90" s="493"/>
      <c r="AG90" s="493"/>
      <c r="AH90" s="257"/>
      <c r="AI90" s="482"/>
      <c r="AJ90" s="258"/>
      <c r="AK90" s="247"/>
      <c r="AL90" s="247"/>
      <c r="AM90" s="247"/>
      <c r="AN90" s="247"/>
      <c r="AO90" s="247"/>
      <c r="AP90" s="247"/>
      <c r="AQ90" s="247"/>
      <c r="AR90" s="247"/>
      <c r="AS90" s="247"/>
      <c r="AT90" s="247"/>
      <c r="AU90" s="247"/>
      <c r="AV90" s="247"/>
    </row>
    <row r="91" spans="1:48" s="241" customFormat="1" x14ac:dyDescent="0.45">
      <c r="A91" s="247"/>
      <c r="B91" s="281" t="s">
        <v>1098</v>
      </c>
      <c r="C91" s="282" t="s">
        <v>1091</v>
      </c>
      <c r="D91" s="53" t="s">
        <v>1179</v>
      </c>
      <c r="E91" s="242" t="s">
        <v>20</v>
      </c>
      <c r="F91" s="242" t="s">
        <v>20</v>
      </c>
      <c r="G91" s="288" t="s">
        <v>9</v>
      </c>
      <c r="H91" s="314"/>
      <c r="I91" s="315"/>
      <c r="J91" s="315"/>
      <c r="K91" s="315"/>
      <c r="L91" s="315"/>
      <c r="M91" s="315"/>
      <c r="N91" s="293" t="s">
        <v>29</v>
      </c>
      <c r="O91" s="318"/>
      <c r="P91" s="492"/>
      <c r="Q91" s="492"/>
      <c r="R91" s="486"/>
      <c r="S91" s="486"/>
      <c r="T91" s="493"/>
      <c r="U91" s="493"/>
      <c r="V91" s="316" t="s">
        <v>29</v>
      </c>
      <c r="W91" s="316" t="s">
        <v>29</v>
      </c>
      <c r="X91" s="316" t="s">
        <v>29</v>
      </c>
      <c r="Y91" s="316" t="s">
        <v>29</v>
      </c>
      <c r="Z91" s="493"/>
      <c r="AA91" s="493"/>
      <c r="AB91" s="257"/>
      <c r="AC91" s="481"/>
      <c r="AD91" s="493"/>
      <c r="AE91" s="493"/>
      <c r="AF91" s="493"/>
      <c r="AG91" s="493"/>
      <c r="AH91" s="257"/>
      <c r="AI91" s="482"/>
      <c r="AJ91" s="258"/>
      <c r="AK91" s="247"/>
      <c r="AL91" s="247"/>
      <c r="AM91" s="247"/>
      <c r="AN91" s="247"/>
      <c r="AO91" s="247"/>
      <c r="AP91" s="247"/>
      <c r="AQ91" s="247"/>
      <c r="AR91" s="247"/>
      <c r="AS91" s="247"/>
      <c r="AT91" s="247"/>
      <c r="AU91" s="247"/>
      <c r="AV91" s="247"/>
    </row>
    <row r="92" spans="1:48" s="241" customFormat="1" x14ac:dyDescent="0.45">
      <c r="A92" s="247"/>
      <c r="B92" s="281" t="s">
        <v>1099</v>
      </c>
      <c r="C92" s="282" t="s">
        <v>1091</v>
      </c>
      <c r="D92" s="53" t="s">
        <v>1180</v>
      </c>
      <c r="E92" s="242" t="s">
        <v>20</v>
      </c>
      <c r="F92" s="242" t="s">
        <v>20</v>
      </c>
      <c r="G92" s="288" t="s">
        <v>9</v>
      </c>
      <c r="H92" s="314"/>
      <c r="I92" s="315"/>
      <c r="J92" s="315"/>
      <c r="K92" s="315"/>
      <c r="L92" s="315"/>
      <c r="M92" s="315"/>
      <c r="N92" s="293" t="s">
        <v>29</v>
      </c>
      <c r="O92" s="318"/>
      <c r="P92" s="492"/>
      <c r="Q92" s="492"/>
      <c r="R92" s="486"/>
      <c r="S92" s="486"/>
      <c r="T92" s="493"/>
      <c r="U92" s="493"/>
      <c r="V92" s="493"/>
      <c r="W92" s="493"/>
      <c r="X92" s="493"/>
      <c r="Y92" s="493"/>
      <c r="Z92" s="493"/>
      <c r="AA92" s="493"/>
      <c r="AB92" s="257"/>
      <c r="AC92" s="481"/>
      <c r="AD92" s="493"/>
      <c r="AE92" s="287" t="s">
        <v>29</v>
      </c>
      <c r="AF92" s="493"/>
      <c r="AG92" s="493"/>
      <c r="AH92" s="257"/>
      <c r="AI92" s="482"/>
      <c r="AJ92" s="258"/>
      <c r="AK92" s="247"/>
      <c r="AL92" s="247"/>
      <c r="AM92" s="247"/>
      <c r="AN92" s="247"/>
      <c r="AO92" s="247"/>
      <c r="AP92" s="247"/>
      <c r="AQ92" s="247"/>
      <c r="AR92" s="247"/>
      <c r="AS92" s="247"/>
      <c r="AT92" s="247"/>
      <c r="AU92" s="247"/>
      <c r="AV92" s="247"/>
    </row>
    <row r="93" spans="1:48" s="241" customFormat="1" x14ac:dyDescent="0.45">
      <c r="A93" s="247"/>
      <c r="B93" s="281" t="s">
        <v>1100</v>
      </c>
      <c r="C93" s="282" t="s">
        <v>1091</v>
      </c>
      <c r="D93" s="53" t="s">
        <v>1181</v>
      </c>
      <c r="E93" s="242" t="s">
        <v>20</v>
      </c>
      <c r="F93" s="242" t="s">
        <v>20</v>
      </c>
      <c r="G93" s="288" t="s">
        <v>9</v>
      </c>
      <c r="H93" s="314"/>
      <c r="I93" s="315"/>
      <c r="J93" s="315"/>
      <c r="K93" s="315"/>
      <c r="L93" s="315"/>
      <c r="M93" s="315"/>
      <c r="N93" s="293" t="s">
        <v>29</v>
      </c>
      <c r="O93" s="318"/>
      <c r="P93" s="492"/>
      <c r="Q93" s="492"/>
      <c r="R93" s="486"/>
      <c r="S93" s="486"/>
      <c r="T93" s="493"/>
      <c r="U93" s="493"/>
      <c r="V93" s="493"/>
      <c r="W93" s="493"/>
      <c r="X93" s="493"/>
      <c r="Y93" s="493"/>
      <c r="Z93" s="493"/>
      <c r="AA93" s="493"/>
      <c r="AB93" s="257"/>
      <c r="AC93" s="495" t="s">
        <v>29</v>
      </c>
      <c r="AD93" s="493"/>
      <c r="AE93" s="493"/>
      <c r="AF93" s="493"/>
      <c r="AG93" s="493"/>
      <c r="AH93" s="257"/>
      <c r="AI93" s="496" t="s">
        <v>29</v>
      </c>
      <c r="AJ93" s="258"/>
      <c r="AK93" s="247"/>
      <c r="AL93" s="247"/>
      <c r="AM93" s="247"/>
      <c r="AN93" s="247"/>
      <c r="AO93" s="247"/>
      <c r="AP93" s="247"/>
      <c r="AQ93" s="247"/>
      <c r="AR93" s="247"/>
      <c r="AS93" s="247"/>
      <c r="AT93" s="247"/>
      <c r="AU93" s="247"/>
      <c r="AV93" s="247"/>
    </row>
    <row r="94" spans="1:48" ht="15" customHeight="1" thickBot="1" x14ac:dyDescent="0.5">
      <c r="A94" s="31"/>
      <c r="B94" s="303" t="s">
        <v>388</v>
      </c>
      <c r="C94" s="304" t="s">
        <v>104</v>
      </c>
      <c r="D94" s="317" t="s">
        <v>534</v>
      </c>
      <c r="E94" s="256" t="s">
        <v>20</v>
      </c>
      <c r="F94" s="447" t="s">
        <v>20</v>
      </c>
      <c r="G94" s="305" t="s">
        <v>9</v>
      </c>
      <c r="H94" s="306"/>
      <c r="I94" s="307"/>
      <c r="J94" s="307"/>
      <c r="K94" s="307"/>
      <c r="L94" s="307"/>
      <c r="M94" s="307"/>
      <c r="N94" s="307"/>
      <c r="O94" s="308" t="s">
        <v>29</v>
      </c>
      <c r="P94" s="432" t="s">
        <v>29</v>
      </c>
      <c r="Q94" s="432" t="s">
        <v>29</v>
      </c>
      <c r="R94" s="528" t="s">
        <v>29</v>
      </c>
      <c r="S94" s="528" t="s">
        <v>29</v>
      </c>
      <c r="T94" s="309" t="s">
        <v>29</v>
      </c>
      <c r="U94" s="309" t="s">
        <v>29</v>
      </c>
      <c r="V94" s="309" t="s">
        <v>29</v>
      </c>
      <c r="W94" s="309" t="s">
        <v>29</v>
      </c>
      <c r="X94" s="309" t="s">
        <v>29</v>
      </c>
      <c r="Y94" s="309" t="s">
        <v>29</v>
      </c>
      <c r="Z94" s="494"/>
      <c r="AA94" s="494"/>
      <c r="AB94" s="243"/>
      <c r="AC94" s="495" t="s">
        <v>29</v>
      </c>
      <c r="AD94" s="309" t="s">
        <v>29</v>
      </c>
      <c r="AE94" s="287" t="s">
        <v>29</v>
      </c>
      <c r="AF94" s="494"/>
      <c r="AG94" s="494"/>
      <c r="AH94" s="243"/>
      <c r="AI94" s="496" t="s">
        <v>29</v>
      </c>
      <c r="AJ94" s="244"/>
      <c r="AK94" s="31"/>
      <c r="AL94" s="31"/>
      <c r="AM94" s="31"/>
      <c r="AN94" s="31"/>
      <c r="AO94" s="31"/>
      <c r="AP94" s="31"/>
      <c r="AQ94" s="31"/>
      <c r="AR94" s="31"/>
      <c r="AS94" s="31"/>
      <c r="AT94" s="31"/>
      <c r="AU94" s="31"/>
      <c r="AV94" s="31"/>
    </row>
    <row r="95" spans="1:48" s="241" customFormat="1" x14ac:dyDescent="0.45">
      <c r="A95" s="247"/>
      <c r="B95" s="247"/>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7" t="s">
        <v>11</v>
      </c>
      <c r="AK95" s="247"/>
      <c r="AL95" s="247"/>
      <c r="AM95" s="247"/>
      <c r="AN95" s="247"/>
      <c r="AO95" s="247"/>
      <c r="AP95" s="247"/>
      <c r="AQ95" s="247"/>
      <c r="AR95" s="247"/>
      <c r="AS95" s="247"/>
      <c r="AT95" s="247"/>
      <c r="AU95" s="247"/>
      <c r="AV95" s="247"/>
    </row>
    <row r="96" spans="1:48" s="241" customFormat="1" x14ac:dyDescent="0.45">
      <c r="A96" s="247"/>
      <c r="B96" s="247"/>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7"/>
      <c r="AK96" s="247"/>
      <c r="AL96" s="247"/>
      <c r="AM96" s="247"/>
      <c r="AN96" s="247"/>
      <c r="AO96" s="247"/>
      <c r="AP96" s="247"/>
      <c r="AQ96" s="247"/>
      <c r="AR96" s="247"/>
      <c r="AS96" s="247"/>
      <c r="AT96" s="247"/>
      <c r="AU96" s="247"/>
      <c r="AV96" s="247"/>
    </row>
    <row r="97" spans="1:48" s="241" customFormat="1" x14ac:dyDescent="0.45">
      <c r="A97" s="247"/>
      <c r="B97" s="247"/>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7"/>
      <c r="AK97" s="247"/>
      <c r="AL97" s="247"/>
      <c r="AM97" s="247"/>
      <c r="AN97" s="247"/>
      <c r="AO97" s="247"/>
      <c r="AP97" s="247"/>
      <c r="AQ97" s="247"/>
      <c r="AR97" s="247"/>
      <c r="AS97" s="247"/>
      <c r="AT97" s="247"/>
      <c r="AU97" s="247"/>
      <c r="AV97" s="247"/>
    </row>
    <row r="98" spans="1:48" s="241" customFormat="1" x14ac:dyDescent="0.45">
      <c r="A98" s="247"/>
      <c r="B98" s="247"/>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7"/>
      <c r="AK98" s="247"/>
      <c r="AL98" s="247"/>
      <c r="AM98" s="247"/>
      <c r="AN98" s="247"/>
      <c r="AO98" s="247"/>
      <c r="AP98" s="247"/>
      <c r="AQ98" s="247"/>
      <c r="AR98" s="247"/>
      <c r="AS98" s="247"/>
      <c r="AT98" s="247"/>
      <c r="AU98" s="247"/>
      <c r="AV98" s="247"/>
    </row>
    <row r="99" spans="1:48" s="241" customFormat="1" x14ac:dyDescent="0.45">
      <c r="A99" s="247"/>
      <c r="B99" s="247"/>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7"/>
      <c r="AK99" s="247"/>
      <c r="AL99" s="247"/>
      <c r="AM99" s="247"/>
      <c r="AN99" s="247"/>
      <c r="AO99" s="247"/>
      <c r="AP99" s="247"/>
      <c r="AQ99" s="247"/>
      <c r="AR99" s="247"/>
      <c r="AS99" s="247"/>
      <c r="AT99" s="247"/>
      <c r="AU99" s="247"/>
      <c r="AV99" s="247"/>
    </row>
    <row r="100" spans="1:48" s="241" customFormat="1" x14ac:dyDescent="0.45">
      <c r="A100" s="247"/>
      <c r="B100" s="247"/>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7"/>
      <c r="AK100" s="247"/>
      <c r="AL100" s="247"/>
      <c r="AM100" s="247"/>
      <c r="AN100" s="247"/>
      <c r="AO100" s="247"/>
      <c r="AP100" s="247"/>
      <c r="AQ100" s="247"/>
      <c r="AR100" s="247"/>
      <c r="AS100" s="247"/>
      <c r="AT100" s="247"/>
      <c r="AU100" s="247"/>
      <c r="AV100" s="247"/>
    </row>
    <row r="101" spans="1:48" s="241" customFormat="1" x14ac:dyDescent="0.45">
      <c r="A101" s="247"/>
      <c r="B101" s="247"/>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7"/>
      <c r="AK101" s="247"/>
      <c r="AL101" s="247"/>
      <c r="AM101" s="247"/>
      <c r="AN101" s="247"/>
      <c r="AO101" s="247"/>
      <c r="AP101" s="247"/>
      <c r="AQ101" s="247"/>
      <c r="AR101" s="247"/>
      <c r="AS101" s="247"/>
      <c r="AT101" s="247"/>
      <c r="AU101" s="247"/>
      <c r="AV101" s="247"/>
    </row>
    <row r="102" spans="1:48" s="241" customFormat="1" x14ac:dyDescent="0.45">
      <c r="A102" s="247"/>
      <c r="B102" s="247"/>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7"/>
      <c r="AK102" s="247"/>
      <c r="AL102" s="247"/>
      <c r="AM102" s="247"/>
      <c r="AN102" s="247"/>
      <c r="AO102" s="247"/>
      <c r="AP102" s="247"/>
      <c r="AQ102" s="247"/>
      <c r="AR102" s="247"/>
      <c r="AS102" s="247"/>
      <c r="AT102" s="247"/>
      <c r="AU102" s="247"/>
      <c r="AV102" s="247"/>
    </row>
    <row r="103" spans="1:48" s="241" customFormat="1" x14ac:dyDescent="0.45">
      <c r="A103" s="247"/>
      <c r="B103" s="247"/>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7"/>
      <c r="AK103" s="247"/>
      <c r="AL103" s="247"/>
      <c r="AM103" s="247"/>
      <c r="AN103" s="247"/>
      <c r="AO103" s="247"/>
      <c r="AP103" s="247"/>
      <c r="AQ103" s="247"/>
      <c r="AR103" s="247"/>
      <c r="AS103" s="247"/>
      <c r="AT103" s="247"/>
      <c r="AU103" s="247"/>
      <c r="AV103" s="247"/>
    </row>
    <row r="104" spans="1:48" s="241" customFormat="1" x14ac:dyDescent="0.45">
      <c r="A104" s="247"/>
      <c r="B104" s="247"/>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7"/>
      <c r="AK104" s="247"/>
      <c r="AL104" s="247"/>
      <c r="AM104" s="247"/>
      <c r="AN104" s="247"/>
      <c r="AO104" s="247"/>
      <c r="AP104" s="247"/>
      <c r="AQ104" s="247"/>
      <c r="AR104" s="247"/>
      <c r="AS104" s="247"/>
      <c r="AT104" s="247"/>
      <c r="AU104" s="247"/>
      <c r="AV104" s="247"/>
    </row>
    <row r="105" spans="1:48" s="241" customFormat="1" x14ac:dyDescent="0.45">
      <c r="A105" s="247"/>
      <c r="B105" s="247"/>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7"/>
      <c r="AK105" s="247"/>
      <c r="AL105" s="247"/>
      <c r="AM105" s="247"/>
      <c r="AN105" s="247"/>
      <c r="AO105" s="247"/>
      <c r="AP105" s="247"/>
      <c r="AQ105" s="247"/>
      <c r="AR105" s="247"/>
      <c r="AS105" s="247"/>
      <c r="AT105" s="247"/>
      <c r="AU105" s="247"/>
      <c r="AV105" s="247"/>
    </row>
    <row r="106" spans="1:48" s="241" customFormat="1" x14ac:dyDescent="0.45">
      <c r="A106" s="247"/>
      <c r="B106" s="247"/>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7"/>
      <c r="AK106" s="247"/>
      <c r="AL106" s="247"/>
      <c r="AM106" s="247"/>
      <c r="AN106" s="247"/>
      <c r="AO106" s="247"/>
      <c r="AP106" s="247"/>
      <c r="AQ106" s="247"/>
      <c r="AR106" s="247"/>
      <c r="AS106" s="247"/>
      <c r="AT106" s="247"/>
      <c r="AU106" s="247"/>
      <c r="AV106" s="247"/>
    </row>
    <row r="107" spans="1:48" s="241" customFormat="1" x14ac:dyDescent="0.45">
      <c r="A107" s="247"/>
      <c r="B107" s="247"/>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7"/>
      <c r="AK107" s="247"/>
      <c r="AL107" s="247"/>
      <c r="AM107" s="247"/>
      <c r="AN107" s="247"/>
      <c r="AO107" s="247"/>
      <c r="AP107" s="247"/>
      <c r="AQ107" s="247"/>
      <c r="AR107" s="247"/>
      <c r="AS107" s="247"/>
      <c r="AT107" s="247"/>
      <c r="AU107" s="247"/>
      <c r="AV107" s="247"/>
    </row>
    <row r="108" spans="1:48" s="241" customFormat="1" x14ac:dyDescent="0.45">
      <c r="A108" s="247"/>
      <c r="B108" s="247"/>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7"/>
      <c r="AK108" s="247"/>
      <c r="AL108" s="247"/>
      <c r="AM108" s="247"/>
      <c r="AN108" s="247"/>
      <c r="AO108" s="247"/>
      <c r="AP108" s="247"/>
      <c r="AQ108" s="247"/>
      <c r="AR108" s="247"/>
      <c r="AS108" s="247"/>
      <c r="AT108" s="247"/>
      <c r="AU108" s="247"/>
      <c r="AV108" s="247"/>
    </row>
    <row r="109" spans="1:48" s="241" customFormat="1" x14ac:dyDescent="0.45">
      <c r="A109" s="247"/>
      <c r="B109" s="247"/>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7"/>
      <c r="AK109" s="247"/>
      <c r="AL109" s="247"/>
      <c r="AM109" s="247"/>
      <c r="AN109" s="247"/>
      <c r="AO109" s="247"/>
      <c r="AP109" s="247"/>
      <c r="AQ109" s="247"/>
      <c r="AR109" s="247"/>
      <c r="AS109" s="247"/>
      <c r="AT109" s="247"/>
      <c r="AU109" s="247"/>
      <c r="AV109" s="247"/>
    </row>
    <row r="110" spans="1:48" s="241" customFormat="1" x14ac:dyDescent="0.45">
      <c r="A110" s="247"/>
      <c r="B110" s="247"/>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7"/>
      <c r="AK110" s="247"/>
      <c r="AL110" s="247"/>
      <c r="AM110" s="247"/>
      <c r="AN110" s="247"/>
      <c r="AO110" s="247"/>
      <c r="AP110" s="247"/>
      <c r="AQ110" s="247"/>
      <c r="AR110" s="247"/>
      <c r="AS110" s="247"/>
      <c r="AT110" s="247"/>
      <c r="AU110" s="247"/>
      <c r="AV110" s="247"/>
    </row>
    <row r="111" spans="1:48" s="241" customFormat="1" x14ac:dyDescent="0.45">
      <c r="A111" s="247"/>
      <c r="B111" s="247"/>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7"/>
      <c r="AK111" s="247"/>
      <c r="AL111" s="247"/>
      <c r="AM111" s="247"/>
      <c r="AN111" s="247"/>
      <c r="AO111" s="247"/>
      <c r="AP111" s="247"/>
      <c r="AQ111" s="247"/>
      <c r="AR111" s="247"/>
      <c r="AS111" s="247"/>
      <c r="AT111" s="247"/>
      <c r="AU111" s="247"/>
      <c r="AV111" s="247"/>
    </row>
    <row r="112" spans="1:48" s="241" customFormat="1" x14ac:dyDescent="0.45">
      <c r="A112" s="247"/>
      <c r="B112" s="247"/>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7"/>
      <c r="AK112" s="247"/>
      <c r="AL112" s="247"/>
      <c r="AM112" s="247"/>
      <c r="AN112" s="247"/>
      <c r="AO112" s="247"/>
      <c r="AP112" s="247"/>
      <c r="AQ112" s="247"/>
      <c r="AR112" s="247"/>
      <c r="AS112" s="247"/>
      <c r="AT112" s="247"/>
      <c r="AU112" s="247"/>
      <c r="AV112" s="247"/>
    </row>
    <row r="113" spans="1:48" s="241" customFormat="1" x14ac:dyDescent="0.45">
      <c r="A113" s="247"/>
      <c r="B113" s="247"/>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7"/>
      <c r="AK113" s="247"/>
      <c r="AL113" s="247"/>
      <c r="AM113" s="247"/>
      <c r="AN113" s="247"/>
      <c r="AO113" s="247"/>
      <c r="AP113" s="247"/>
      <c r="AQ113" s="247"/>
      <c r="AR113" s="247"/>
      <c r="AS113" s="247"/>
      <c r="AT113" s="247"/>
      <c r="AU113" s="247"/>
      <c r="AV113" s="247"/>
    </row>
    <row r="114" spans="1:48" s="241" customFormat="1" x14ac:dyDescent="0.45">
      <c r="A114" s="247"/>
      <c r="B114" s="247"/>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7"/>
      <c r="AK114" s="247"/>
      <c r="AL114" s="247"/>
      <c r="AM114" s="247"/>
      <c r="AN114" s="247"/>
      <c r="AO114" s="247"/>
      <c r="AP114" s="247"/>
      <c r="AQ114" s="247"/>
      <c r="AR114" s="247"/>
      <c r="AS114" s="247"/>
      <c r="AT114" s="247"/>
      <c r="AU114" s="247"/>
      <c r="AV114" s="247"/>
    </row>
    <row r="115" spans="1:48" s="241" customFormat="1" x14ac:dyDescent="0.45">
      <c r="A115" s="247"/>
      <c r="B115" s="247"/>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7"/>
      <c r="AK115" s="247"/>
      <c r="AL115" s="247"/>
      <c r="AM115" s="247"/>
      <c r="AN115" s="247"/>
      <c r="AO115" s="247"/>
      <c r="AP115" s="247"/>
      <c r="AQ115" s="247"/>
      <c r="AR115" s="247"/>
      <c r="AS115" s="247"/>
      <c r="AT115" s="247"/>
      <c r="AU115" s="247"/>
      <c r="AV115" s="247"/>
    </row>
    <row r="116" spans="1:48" s="241" customFormat="1" x14ac:dyDescent="0.45">
      <c r="A116" s="247"/>
      <c r="B116" s="247"/>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7"/>
      <c r="AK116" s="247"/>
      <c r="AL116" s="247"/>
      <c r="AM116" s="247"/>
      <c r="AN116" s="247"/>
      <c r="AO116" s="247"/>
      <c r="AP116" s="247"/>
      <c r="AQ116" s="247"/>
      <c r="AR116" s="247"/>
      <c r="AS116" s="247"/>
      <c r="AT116" s="247"/>
      <c r="AU116" s="247"/>
      <c r="AV116" s="247"/>
    </row>
    <row r="117" spans="1:48" s="241" customFormat="1" x14ac:dyDescent="0.45">
      <c r="A117" s="247"/>
      <c r="B117" s="247"/>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7"/>
      <c r="AK117" s="247"/>
      <c r="AL117" s="247"/>
      <c r="AM117" s="247"/>
      <c r="AN117" s="247"/>
      <c r="AO117" s="247"/>
      <c r="AP117" s="247"/>
      <c r="AQ117" s="247"/>
      <c r="AR117" s="247"/>
      <c r="AS117" s="247"/>
      <c r="AT117" s="247"/>
      <c r="AU117" s="247"/>
      <c r="AV117" s="247"/>
    </row>
    <row r="118" spans="1:48" s="241" customFormat="1" x14ac:dyDescent="0.45">
      <c r="A118" s="247"/>
      <c r="B118" s="247"/>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7"/>
      <c r="AK118" s="247"/>
      <c r="AL118" s="247"/>
      <c r="AM118" s="247"/>
      <c r="AN118" s="247"/>
      <c r="AO118" s="247"/>
      <c r="AP118" s="247"/>
      <c r="AQ118" s="247"/>
      <c r="AR118" s="247"/>
      <c r="AS118" s="247"/>
      <c r="AT118" s="247"/>
      <c r="AU118" s="247"/>
      <c r="AV118" s="247"/>
    </row>
    <row r="119" spans="1:48" s="241" customFormat="1" x14ac:dyDescent="0.45">
      <c r="A119" s="247"/>
      <c r="B119" s="247"/>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7"/>
      <c r="AK119" s="247"/>
      <c r="AL119" s="247"/>
      <c r="AM119" s="247"/>
      <c r="AN119" s="247"/>
      <c r="AO119" s="247"/>
      <c r="AP119" s="247"/>
      <c r="AQ119" s="247"/>
      <c r="AR119" s="247"/>
      <c r="AS119" s="247"/>
      <c r="AT119" s="247"/>
      <c r="AU119" s="247"/>
      <c r="AV119" s="247"/>
    </row>
    <row r="120" spans="1:48" s="241" customFormat="1" x14ac:dyDescent="0.45">
      <c r="A120" s="247"/>
      <c r="B120" s="247"/>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7"/>
      <c r="AK120" s="247"/>
      <c r="AL120" s="247"/>
      <c r="AM120" s="247"/>
      <c r="AN120" s="247"/>
      <c r="AO120" s="247"/>
      <c r="AP120" s="247"/>
      <c r="AQ120" s="247"/>
      <c r="AR120" s="247"/>
      <c r="AS120" s="247"/>
      <c r="AT120" s="247"/>
      <c r="AU120" s="247"/>
      <c r="AV120" s="247"/>
    </row>
    <row r="121" spans="1:48" s="241" customFormat="1" x14ac:dyDescent="0.45">
      <c r="A121" s="247"/>
      <c r="B121" s="247"/>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7"/>
      <c r="AK121" s="247"/>
      <c r="AL121" s="247"/>
      <c r="AM121" s="247"/>
      <c r="AN121" s="247"/>
      <c r="AO121" s="247"/>
      <c r="AP121" s="247"/>
      <c r="AQ121" s="247"/>
      <c r="AR121" s="247"/>
      <c r="AS121" s="247"/>
      <c r="AT121" s="247"/>
      <c r="AU121" s="247"/>
      <c r="AV121" s="247"/>
    </row>
    <row r="122" spans="1:48" s="241" customFormat="1" x14ac:dyDescent="0.45">
      <c r="A122" s="247"/>
      <c r="B122" s="247"/>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7"/>
      <c r="AK122" s="247"/>
      <c r="AL122" s="247"/>
      <c r="AM122" s="247"/>
      <c r="AN122" s="247"/>
      <c r="AO122" s="247"/>
      <c r="AP122" s="247"/>
      <c r="AQ122" s="247"/>
      <c r="AR122" s="247"/>
      <c r="AS122" s="247"/>
      <c r="AT122" s="247"/>
      <c r="AU122" s="247"/>
      <c r="AV122" s="247"/>
    </row>
    <row r="123" spans="1:48" s="241" customFormat="1" x14ac:dyDescent="0.45">
      <c r="A123" s="247"/>
      <c r="B123" s="247"/>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7"/>
      <c r="AK123" s="247"/>
      <c r="AL123" s="247"/>
      <c r="AM123" s="247"/>
      <c r="AN123" s="247"/>
      <c r="AO123" s="247"/>
      <c r="AP123" s="247"/>
      <c r="AQ123" s="247"/>
      <c r="AR123" s="247"/>
      <c r="AS123" s="247"/>
      <c r="AT123" s="247"/>
      <c r="AU123" s="247"/>
      <c r="AV123" s="247"/>
    </row>
    <row r="124" spans="1:48" s="241" customFormat="1" x14ac:dyDescent="0.45">
      <c r="A124" s="247"/>
      <c r="B124" s="247"/>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7"/>
      <c r="AK124" s="247"/>
      <c r="AL124" s="247"/>
      <c r="AM124" s="247"/>
      <c r="AN124" s="247"/>
      <c r="AO124" s="247"/>
      <c r="AP124" s="247"/>
      <c r="AQ124" s="247"/>
      <c r="AR124" s="247"/>
      <c r="AS124" s="247"/>
      <c r="AT124" s="247"/>
      <c r="AU124" s="247"/>
      <c r="AV124" s="247"/>
    </row>
    <row r="125" spans="1:48" s="241" customFormat="1" x14ac:dyDescent="0.45">
      <c r="A125" s="247"/>
      <c r="B125" s="247"/>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7"/>
      <c r="AK125" s="247"/>
      <c r="AL125" s="247"/>
      <c r="AM125" s="247"/>
      <c r="AN125" s="247"/>
      <c r="AO125" s="247"/>
      <c r="AP125" s="247"/>
      <c r="AQ125" s="247"/>
      <c r="AR125" s="247"/>
      <c r="AS125" s="247"/>
      <c r="AT125" s="247"/>
      <c r="AU125" s="247"/>
      <c r="AV125" s="247"/>
    </row>
    <row r="126" spans="1:48" s="241" customFormat="1" x14ac:dyDescent="0.45">
      <c r="A126" s="247"/>
      <c r="B126" s="247"/>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7"/>
      <c r="AK126" s="247"/>
      <c r="AL126" s="247"/>
      <c r="AM126" s="247"/>
      <c r="AN126" s="247"/>
      <c r="AO126" s="247"/>
      <c r="AP126" s="247"/>
      <c r="AQ126" s="247"/>
      <c r="AR126" s="247"/>
      <c r="AS126" s="247"/>
      <c r="AT126" s="247"/>
      <c r="AU126" s="247"/>
      <c r="AV126" s="247"/>
    </row>
    <row r="127" spans="1:48" s="241" customFormat="1" x14ac:dyDescent="0.45">
      <c r="A127" s="247"/>
      <c r="B127" s="247"/>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7"/>
      <c r="AK127" s="247"/>
      <c r="AL127" s="247"/>
      <c r="AM127" s="247"/>
      <c r="AN127" s="247"/>
      <c r="AO127" s="247"/>
      <c r="AP127" s="247"/>
      <c r="AQ127" s="247"/>
      <c r="AR127" s="247"/>
      <c r="AS127" s="247"/>
      <c r="AT127" s="247"/>
      <c r="AU127" s="247"/>
      <c r="AV127" s="247"/>
    </row>
    <row r="128" spans="1:48" s="241" customFormat="1" x14ac:dyDescent="0.45">
      <c r="A128" s="247"/>
      <c r="B128" s="247"/>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7"/>
      <c r="AK128" s="247"/>
      <c r="AL128" s="247"/>
      <c r="AM128" s="247"/>
      <c r="AN128" s="247"/>
      <c r="AO128" s="247"/>
      <c r="AP128" s="247"/>
      <c r="AQ128" s="247"/>
      <c r="AR128" s="247"/>
      <c r="AS128" s="247"/>
      <c r="AT128" s="247"/>
      <c r="AU128" s="247"/>
      <c r="AV128" s="247"/>
    </row>
    <row r="129" spans="1:48" s="241" customFormat="1" x14ac:dyDescent="0.45">
      <c r="A129" s="247"/>
      <c r="B129" s="247"/>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7"/>
      <c r="AK129" s="247"/>
      <c r="AL129" s="247"/>
      <c r="AM129" s="247"/>
      <c r="AN129" s="247"/>
      <c r="AO129" s="247"/>
      <c r="AP129" s="247"/>
      <c r="AQ129" s="247"/>
      <c r="AR129" s="247"/>
      <c r="AS129" s="247"/>
      <c r="AT129" s="247"/>
      <c r="AU129" s="247"/>
      <c r="AV129" s="247"/>
    </row>
    <row r="130" spans="1:48" s="241" customFormat="1" x14ac:dyDescent="0.45">
      <c r="A130" s="247"/>
      <c r="B130" s="247"/>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7"/>
      <c r="AK130" s="247"/>
      <c r="AL130" s="247"/>
      <c r="AM130" s="247"/>
      <c r="AN130" s="247"/>
      <c r="AO130" s="247"/>
      <c r="AP130" s="247"/>
      <c r="AQ130" s="247"/>
      <c r="AR130" s="247"/>
      <c r="AS130" s="247"/>
      <c r="AT130" s="247"/>
      <c r="AU130" s="247"/>
      <c r="AV130" s="247"/>
    </row>
    <row r="131" spans="1:48" s="241" customFormat="1" x14ac:dyDescent="0.45">
      <c r="A131" s="247"/>
      <c r="B131" s="247"/>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7"/>
      <c r="AK131" s="247"/>
      <c r="AL131" s="247"/>
      <c r="AM131" s="247"/>
      <c r="AN131" s="247"/>
      <c r="AO131" s="247"/>
      <c r="AP131" s="247"/>
      <c r="AQ131" s="247"/>
      <c r="AR131" s="247"/>
      <c r="AS131" s="247"/>
      <c r="AT131" s="247"/>
      <c r="AU131" s="247"/>
      <c r="AV131" s="247"/>
    </row>
    <row r="132" spans="1:48" s="241" customFormat="1" x14ac:dyDescent="0.45">
      <c r="A132" s="247"/>
      <c r="B132" s="247"/>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7"/>
      <c r="AK132" s="247"/>
      <c r="AL132" s="247"/>
      <c r="AM132" s="247"/>
      <c r="AN132" s="247"/>
      <c r="AO132" s="247"/>
      <c r="AP132" s="247"/>
      <c r="AQ132" s="247"/>
      <c r="AR132" s="247"/>
      <c r="AS132" s="247"/>
      <c r="AT132" s="247"/>
      <c r="AU132" s="247"/>
      <c r="AV132" s="247"/>
    </row>
    <row r="133" spans="1:48" s="241" customFormat="1" x14ac:dyDescent="0.45">
      <c r="A133" s="247"/>
      <c r="B133" s="247"/>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7"/>
      <c r="AK133" s="247"/>
      <c r="AL133" s="247"/>
      <c r="AM133" s="247"/>
      <c r="AN133" s="247"/>
      <c r="AO133" s="247"/>
      <c r="AP133" s="247"/>
      <c r="AQ133" s="247"/>
      <c r="AR133" s="247"/>
      <c r="AS133" s="247"/>
      <c r="AT133" s="247"/>
      <c r="AU133" s="247"/>
      <c r="AV133" s="247"/>
    </row>
    <row r="134" spans="1:48" s="241" customFormat="1" x14ac:dyDescent="0.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row>
    <row r="135" spans="1:48" s="241" customFormat="1" x14ac:dyDescent="0.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row>
    <row r="136" spans="1:48" s="241" customFormat="1" x14ac:dyDescent="0.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row>
    <row r="137" spans="1:48" s="241" customFormat="1" x14ac:dyDescent="0.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row>
    <row r="138" spans="1:48" s="241" customFormat="1" x14ac:dyDescent="0.45">
      <c r="C138" s="245"/>
      <c r="D138" s="245"/>
      <c r="E138" s="245"/>
      <c r="F138" s="245"/>
      <c r="G138" s="223"/>
      <c r="H138" s="223"/>
      <c r="I138" s="223"/>
      <c r="J138" s="223"/>
      <c r="K138" s="223"/>
      <c r="L138" s="223"/>
      <c r="M138" s="223"/>
      <c r="N138" s="223"/>
      <c r="O138" s="223"/>
      <c r="P138" s="245"/>
      <c r="Q138" s="245"/>
      <c r="R138" s="245"/>
      <c r="S138" s="245"/>
      <c r="T138" s="245"/>
      <c r="U138" s="245"/>
      <c r="V138" s="245"/>
      <c r="W138" s="245"/>
      <c r="X138" s="245"/>
      <c r="Y138" s="245"/>
      <c r="Z138" s="245"/>
      <c r="AA138" s="245"/>
      <c r="AB138" s="245"/>
      <c r="AC138" s="245"/>
      <c r="AD138" s="245"/>
      <c r="AE138" s="245"/>
      <c r="AF138" s="245"/>
      <c r="AG138" s="245"/>
      <c r="AH138" s="245"/>
      <c r="AI138" s="245"/>
    </row>
    <row r="139" spans="1:48" s="241" customFormat="1" x14ac:dyDescent="0.45">
      <c r="C139" s="245"/>
      <c r="D139" s="245"/>
      <c r="E139" s="245"/>
      <c r="F139" s="245"/>
      <c r="G139" s="223"/>
      <c r="H139" s="223"/>
      <c r="I139" s="223"/>
      <c r="J139" s="223"/>
      <c r="K139" s="223"/>
      <c r="L139" s="223"/>
      <c r="M139" s="223"/>
      <c r="N139" s="223"/>
      <c r="O139" s="223"/>
      <c r="P139" s="245"/>
      <c r="Q139" s="245"/>
      <c r="R139" s="245"/>
      <c r="S139" s="245"/>
      <c r="T139" s="245"/>
      <c r="U139" s="245"/>
      <c r="V139" s="245"/>
      <c r="W139" s="245"/>
      <c r="X139" s="245"/>
      <c r="Y139" s="245"/>
      <c r="Z139" s="245"/>
      <c r="AA139" s="245"/>
      <c r="AB139" s="245"/>
      <c r="AC139" s="245"/>
      <c r="AD139" s="245"/>
      <c r="AE139" s="245"/>
      <c r="AF139" s="245"/>
      <c r="AG139" s="245"/>
      <c r="AH139" s="245"/>
      <c r="AI139" s="245"/>
    </row>
    <row r="140" spans="1:48" s="241" customFormat="1" x14ac:dyDescent="0.45">
      <c r="C140" s="245"/>
      <c r="D140" s="245"/>
      <c r="E140" s="245"/>
      <c r="F140" s="245"/>
      <c r="G140" s="223"/>
      <c r="H140" s="223"/>
      <c r="I140" s="223"/>
      <c r="J140" s="223"/>
      <c r="K140" s="223"/>
      <c r="L140" s="223"/>
      <c r="M140" s="223"/>
      <c r="N140" s="223"/>
      <c r="O140" s="223"/>
      <c r="P140" s="245"/>
      <c r="Q140" s="245"/>
      <c r="R140" s="245"/>
      <c r="S140" s="245"/>
      <c r="T140" s="245"/>
      <c r="U140" s="245"/>
      <c r="V140" s="245"/>
      <c r="W140" s="245"/>
      <c r="X140" s="245"/>
      <c r="Y140" s="245"/>
      <c r="Z140" s="245"/>
      <c r="AA140" s="245"/>
      <c r="AB140" s="245"/>
      <c r="AC140" s="245"/>
      <c r="AD140" s="245"/>
      <c r="AE140" s="245"/>
      <c r="AF140" s="245"/>
      <c r="AG140" s="245"/>
      <c r="AH140" s="245"/>
      <c r="AI140" s="245"/>
    </row>
    <row r="141" spans="1:48" s="241" customFormat="1" x14ac:dyDescent="0.45">
      <c r="C141" s="245"/>
      <c r="D141" s="245"/>
      <c r="E141" s="245"/>
      <c r="F141" s="245"/>
      <c r="G141" s="223"/>
      <c r="H141" s="223"/>
      <c r="I141" s="223"/>
      <c r="J141" s="223"/>
      <c r="K141" s="223"/>
      <c r="L141" s="223"/>
      <c r="M141" s="223"/>
      <c r="N141" s="223"/>
      <c r="O141" s="223"/>
      <c r="P141" s="245"/>
      <c r="Q141" s="245"/>
      <c r="R141" s="245"/>
      <c r="S141" s="245"/>
      <c r="T141" s="245"/>
      <c r="U141" s="245"/>
      <c r="V141" s="245"/>
      <c r="W141" s="245"/>
      <c r="X141" s="245"/>
      <c r="Y141" s="245"/>
      <c r="Z141" s="245"/>
      <c r="AA141" s="245"/>
      <c r="AB141" s="245"/>
      <c r="AC141" s="245"/>
      <c r="AD141" s="245"/>
      <c r="AE141" s="245"/>
      <c r="AF141" s="245"/>
      <c r="AG141" s="245"/>
      <c r="AH141" s="245"/>
      <c r="AI141" s="245"/>
    </row>
    <row r="142" spans="1:48" s="241" customFormat="1" x14ac:dyDescent="0.45">
      <c r="C142" s="245"/>
      <c r="D142" s="245"/>
      <c r="E142" s="245"/>
      <c r="F142" s="245"/>
      <c r="G142" s="223"/>
      <c r="H142" s="223"/>
      <c r="I142" s="223"/>
      <c r="J142" s="223"/>
      <c r="K142" s="223"/>
      <c r="L142" s="223"/>
      <c r="M142" s="223"/>
      <c r="N142" s="223"/>
      <c r="O142" s="223"/>
      <c r="P142" s="245"/>
      <c r="Q142" s="245"/>
      <c r="R142" s="245"/>
      <c r="S142" s="245"/>
      <c r="T142" s="245"/>
      <c r="U142" s="245"/>
      <c r="V142" s="245"/>
      <c r="W142" s="245"/>
      <c r="X142" s="245"/>
      <c r="Y142" s="245"/>
      <c r="Z142" s="245"/>
      <c r="AA142" s="245"/>
      <c r="AB142" s="245"/>
      <c r="AC142" s="245"/>
      <c r="AD142" s="245"/>
      <c r="AE142" s="245"/>
      <c r="AF142" s="245"/>
      <c r="AG142" s="245"/>
      <c r="AH142" s="245"/>
      <c r="AI142" s="245"/>
    </row>
    <row r="143" spans="1:48" s="241" customFormat="1" x14ac:dyDescent="0.45">
      <c r="C143" s="245"/>
      <c r="D143" s="245"/>
      <c r="E143" s="245"/>
      <c r="F143" s="245"/>
      <c r="G143" s="223"/>
      <c r="H143" s="223"/>
      <c r="I143" s="223"/>
      <c r="J143" s="223"/>
      <c r="K143" s="223"/>
      <c r="L143" s="223"/>
      <c r="M143" s="223"/>
      <c r="N143" s="223"/>
      <c r="O143" s="223"/>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48" s="241" customFormat="1" x14ac:dyDescent="0.45">
      <c r="C144" s="245"/>
      <c r="D144" s="245"/>
      <c r="E144" s="245"/>
      <c r="F144" s="245"/>
      <c r="G144" s="223"/>
      <c r="H144" s="223"/>
      <c r="I144" s="223"/>
      <c r="J144" s="223"/>
      <c r="K144" s="223"/>
      <c r="L144" s="223"/>
      <c r="M144" s="223"/>
      <c r="N144" s="223"/>
      <c r="O144" s="223"/>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3:36" s="241" customFormat="1" x14ac:dyDescent="0.45">
      <c r="C145" s="245"/>
      <c r="D145" s="245"/>
      <c r="E145" s="245"/>
      <c r="F145" s="245"/>
      <c r="G145" s="223"/>
      <c r="H145" s="223"/>
      <c r="I145" s="223"/>
      <c r="J145" s="223"/>
      <c r="K145" s="223"/>
      <c r="L145" s="223"/>
      <c r="M145" s="223"/>
      <c r="N145" s="223"/>
      <c r="O145" s="223"/>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3:36" s="241" customFormat="1" x14ac:dyDescent="0.45">
      <c r="C146" s="245"/>
      <c r="D146" s="245"/>
      <c r="E146" s="245"/>
      <c r="F146" s="245"/>
      <c r="G146" s="223"/>
      <c r="H146" s="223"/>
      <c r="I146" s="223"/>
      <c r="J146" s="223"/>
      <c r="K146" s="223"/>
      <c r="L146" s="223"/>
      <c r="M146" s="223"/>
      <c r="N146" s="223"/>
      <c r="O146" s="223"/>
      <c r="P146" s="245"/>
      <c r="Q146" s="245"/>
      <c r="R146" s="245"/>
      <c r="S146" s="245"/>
      <c r="T146" s="245"/>
      <c r="U146" s="245"/>
      <c r="V146" s="245"/>
      <c r="W146" s="245"/>
      <c r="X146" s="245"/>
      <c r="Y146" s="245"/>
      <c r="Z146" s="245"/>
      <c r="AA146" s="245"/>
      <c r="AB146" s="245"/>
      <c r="AC146" s="245"/>
      <c r="AD146" s="245"/>
      <c r="AE146" s="245"/>
      <c r="AF146" s="245"/>
      <c r="AG146" s="245"/>
      <c r="AH146" s="245"/>
      <c r="AI146" s="245"/>
    </row>
    <row r="147" spans="3:36" s="241" customFormat="1" x14ac:dyDescent="0.45">
      <c r="C147" s="245"/>
      <c r="D147" s="245"/>
      <c r="E147" s="245"/>
      <c r="F147" s="245"/>
      <c r="G147" s="223"/>
      <c r="H147" s="223"/>
      <c r="I147" s="223"/>
      <c r="J147" s="223"/>
      <c r="K147" s="223"/>
      <c r="L147" s="223"/>
      <c r="M147" s="223"/>
      <c r="N147" s="223"/>
      <c r="O147" s="223"/>
      <c r="P147" s="245"/>
      <c r="Q147" s="245"/>
      <c r="R147" s="245"/>
      <c r="S147" s="245"/>
      <c r="T147" s="245"/>
      <c r="U147" s="245"/>
      <c r="V147" s="245"/>
      <c r="W147" s="245"/>
      <c r="X147" s="245"/>
      <c r="Y147" s="245"/>
      <c r="Z147" s="245"/>
      <c r="AA147" s="245"/>
      <c r="AB147" s="245"/>
      <c r="AC147" s="245"/>
      <c r="AD147" s="245"/>
      <c r="AE147" s="245"/>
      <c r="AF147" s="245"/>
      <c r="AG147" s="245"/>
      <c r="AH147" s="245"/>
      <c r="AI147" s="245"/>
    </row>
    <row r="148" spans="3:36" s="241" customFormat="1" x14ac:dyDescent="0.45">
      <c r="C148" s="245"/>
      <c r="D148" s="245"/>
      <c r="E148" s="245"/>
      <c r="F148" s="245"/>
      <c r="G148" s="223"/>
      <c r="H148" s="223"/>
      <c r="I148" s="223"/>
      <c r="J148" s="223"/>
      <c r="K148" s="223"/>
      <c r="L148" s="223"/>
      <c r="M148" s="223"/>
      <c r="N148" s="223"/>
      <c r="O148" s="223"/>
      <c r="P148" s="245"/>
      <c r="Q148" s="245"/>
      <c r="R148" s="245"/>
      <c r="S148" s="245"/>
      <c r="T148" s="245"/>
      <c r="U148" s="245"/>
      <c r="V148" s="245"/>
      <c r="W148" s="245"/>
      <c r="X148" s="245"/>
      <c r="Y148" s="245"/>
      <c r="Z148" s="245"/>
      <c r="AA148" s="245"/>
      <c r="AB148" s="245"/>
      <c r="AC148" s="245"/>
      <c r="AD148" s="245"/>
      <c r="AE148" s="245"/>
      <c r="AF148" s="245"/>
      <c r="AG148" s="245"/>
      <c r="AH148" s="245"/>
      <c r="AI148" s="245"/>
    </row>
    <row r="149" spans="3:36" s="241" customFormat="1" x14ac:dyDescent="0.45">
      <c r="C149" s="245"/>
      <c r="D149" s="245"/>
      <c r="E149" s="245"/>
      <c r="F149" s="245"/>
      <c r="G149" s="223"/>
      <c r="H149" s="223"/>
      <c r="I149" s="223"/>
      <c r="J149" s="223"/>
      <c r="K149" s="223"/>
      <c r="L149" s="223"/>
      <c r="M149" s="223"/>
      <c r="N149" s="223"/>
      <c r="O149" s="223"/>
      <c r="P149" s="245"/>
      <c r="Q149" s="245"/>
      <c r="R149" s="245"/>
      <c r="S149" s="245"/>
      <c r="T149" s="245"/>
      <c r="U149" s="245"/>
      <c r="V149" s="245"/>
      <c r="W149" s="245"/>
      <c r="X149" s="245"/>
      <c r="Y149" s="245"/>
      <c r="Z149" s="245"/>
      <c r="AA149" s="245"/>
      <c r="AB149" s="245"/>
      <c r="AC149" s="245"/>
      <c r="AD149" s="245"/>
      <c r="AE149" s="245"/>
      <c r="AF149" s="245"/>
      <c r="AG149" s="245"/>
      <c r="AH149" s="245"/>
      <c r="AI149" s="245"/>
    </row>
    <row r="150" spans="3:36" s="241" customFormat="1" x14ac:dyDescent="0.45">
      <c r="C150" s="245"/>
      <c r="D150" s="245"/>
      <c r="E150" s="245"/>
      <c r="F150" s="245"/>
      <c r="G150" s="223"/>
      <c r="H150" s="223"/>
      <c r="I150" s="223"/>
      <c r="J150" s="223"/>
      <c r="K150" s="223"/>
      <c r="L150" s="223"/>
      <c r="M150" s="223"/>
      <c r="N150" s="223"/>
      <c r="O150" s="223"/>
      <c r="P150" s="245"/>
      <c r="Q150" s="245"/>
      <c r="R150" s="245"/>
      <c r="S150" s="245"/>
      <c r="T150" s="245"/>
      <c r="U150" s="245"/>
      <c r="V150" s="245"/>
      <c r="W150" s="245"/>
      <c r="X150" s="245"/>
      <c r="Y150" s="245"/>
      <c r="Z150" s="245"/>
      <c r="AA150" s="245"/>
      <c r="AB150" s="245"/>
      <c r="AC150" s="245"/>
      <c r="AD150" s="245"/>
      <c r="AE150" s="245"/>
      <c r="AF150" s="245"/>
      <c r="AG150" s="245"/>
      <c r="AH150" s="245"/>
      <c r="AI150" s="245"/>
    </row>
    <row r="151" spans="3:36" s="241" customFormat="1" x14ac:dyDescent="0.45">
      <c r="C151" s="245"/>
      <c r="D151" s="245"/>
      <c r="E151" s="245"/>
      <c r="F151" s="245"/>
      <c r="G151" s="223"/>
      <c r="H151" s="223"/>
      <c r="I151" s="223"/>
      <c r="J151" s="223"/>
      <c r="K151" s="223"/>
      <c r="L151" s="223"/>
      <c r="M151" s="223"/>
      <c r="N151" s="223"/>
      <c r="O151" s="223"/>
      <c r="P151" s="245"/>
      <c r="Q151" s="245"/>
      <c r="R151" s="245"/>
      <c r="S151" s="245"/>
      <c r="T151" s="245"/>
      <c r="U151" s="245"/>
      <c r="V151" s="245"/>
      <c r="W151" s="245"/>
      <c r="X151" s="245"/>
      <c r="Y151" s="245"/>
      <c r="Z151" s="245"/>
      <c r="AA151" s="245"/>
      <c r="AB151" s="245"/>
      <c r="AC151" s="245"/>
      <c r="AD151" s="245"/>
      <c r="AE151" s="245"/>
      <c r="AF151" s="245"/>
      <c r="AG151" s="245"/>
      <c r="AH151" s="245"/>
      <c r="AI151" s="245"/>
    </row>
    <row r="152" spans="3:36" s="241" customFormat="1" x14ac:dyDescent="0.45">
      <c r="C152" s="245"/>
      <c r="D152" s="245"/>
      <c r="E152" s="245"/>
      <c r="F152" s="245"/>
      <c r="G152" s="223"/>
      <c r="H152" s="223"/>
      <c r="I152" s="223"/>
      <c r="J152" s="223"/>
      <c r="K152" s="223"/>
      <c r="L152" s="223"/>
      <c r="M152" s="223"/>
      <c r="N152" s="223"/>
      <c r="O152" s="223"/>
      <c r="P152" s="245"/>
      <c r="Q152" s="245"/>
      <c r="R152" s="245"/>
      <c r="S152" s="245"/>
      <c r="T152" s="245"/>
      <c r="U152" s="245"/>
      <c r="V152" s="245"/>
      <c r="W152" s="245"/>
      <c r="X152" s="245"/>
      <c r="Y152" s="245"/>
      <c r="Z152" s="245"/>
      <c r="AA152" s="245"/>
      <c r="AB152" s="245"/>
      <c r="AC152" s="245"/>
      <c r="AD152" s="245"/>
      <c r="AE152" s="245"/>
      <c r="AF152" s="245"/>
      <c r="AG152" s="245"/>
      <c r="AH152" s="245"/>
      <c r="AI152" s="245"/>
    </row>
    <row r="153" spans="3:36" s="241" customFormat="1" x14ac:dyDescent="0.45">
      <c r="C153" s="245"/>
      <c r="D153" s="245"/>
      <c r="E153" s="245"/>
      <c r="F153" s="245"/>
      <c r="G153" s="223"/>
      <c r="H153" s="223"/>
      <c r="I153" s="223"/>
      <c r="J153" s="223"/>
      <c r="K153" s="223"/>
      <c r="L153" s="223"/>
      <c r="M153" s="223"/>
      <c r="N153" s="223"/>
      <c r="O153" s="223"/>
      <c r="P153" s="245"/>
      <c r="Q153" s="245"/>
      <c r="R153" s="245"/>
      <c r="S153" s="245"/>
      <c r="T153" s="245"/>
      <c r="U153" s="245"/>
      <c r="V153" s="245"/>
      <c r="W153" s="245"/>
      <c r="X153" s="245"/>
      <c r="Y153" s="245"/>
      <c r="Z153" s="245"/>
      <c r="AA153" s="245"/>
      <c r="AB153" s="245"/>
      <c r="AC153" s="245"/>
      <c r="AD153" s="245"/>
      <c r="AE153" s="245"/>
      <c r="AF153" s="245"/>
      <c r="AG153" s="245"/>
      <c r="AH153" s="245"/>
      <c r="AI153" s="245"/>
    </row>
    <row r="154" spans="3:36" s="241" customFormat="1" x14ac:dyDescent="0.45">
      <c r="C154" s="245"/>
      <c r="D154" s="245"/>
      <c r="E154" s="245"/>
      <c r="F154" s="245"/>
      <c r="G154" s="223"/>
      <c r="H154" s="223"/>
      <c r="I154" s="223"/>
      <c r="J154" s="223"/>
      <c r="K154" s="223"/>
      <c r="L154" s="223"/>
      <c r="M154" s="223"/>
      <c r="N154" s="223"/>
      <c r="O154" s="223"/>
      <c r="P154" s="245"/>
      <c r="Q154" s="245"/>
      <c r="R154" s="245"/>
      <c r="S154" s="245"/>
      <c r="T154" s="245"/>
      <c r="U154" s="245"/>
      <c r="V154" s="245"/>
      <c r="W154" s="245"/>
      <c r="X154" s="245"/>
      <c r="Y154" s="245"/>
      <c r="Z154" s="245"/>
      <c r="AA154" s="245"/>
      <c r="AB154" s="245"/>
      <c r="AC154" s="245"/>
      <c r="AD154" s="245"/>
      <c r="AE154" s="245"/>
      <c r="AF154" s="245"/>
      <c r="AG154" s="245"/>
      <c r="AH154" s="245"/>
      <c r="AI154" s="245"/>
      <c r="AJ154" s="50"/>
    </row>
    <row r="155" spans="3:36" s="241" customFormat="1" x14ac:dyDescent="0.45">
      <c r="C155" s="245"/>
      <c r="D155" s="245"/>
      <c r="E155" s="245"/>
      <c r="F155" s="245"/>
      <c r="G155" s="223"/>
      <c r="H155" s="223"/>
      <c r="I155" s="223"/>
      <c r="J155" s="223"/>
      <c r="K155" s="223"/>
      <c r="L155" s="223"/>
      <c r="M155" s="223"/>
      <c r="N155" s="223"/>
      <c r="O155" s="223"/>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50"/>
    </row>
  </sheetData>
  <autoFilter ref="B3:AJ81" xr:uid="{00000000-0009-0000-0000-000000000000}">
    <sortState ref="B4:AJ95">
      <sortCondition ref="H3:H81"/>
    </sortState>
  </autoFilter>
  <mergeCells count="2">
    <mergeCell ref="H2:O2"/>
    <mergeCell ref="P2:AI2"/>
  </mergeCells>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E22-5987-4385-B90D-6B89F47FB419}">
  <sheetPr>
    <pageSetUpPr fitToPage="1"/>
  </sheetPr>
  <dimension ref="A1:AS753"/>
  <sheetViews>
    <sheetView zoomScale="80" zoomScaleNormal="80" workbookViewId="0">
      <pane ySplit="4" topLeftCell="A5" activePane="bottomLeft" state="frozen"/>
      <selection pane="bottomLeft"/>
    </sheetView>
  </sheetViews>
  <sheetFormatPr defaultColWidth="9.1328125" defaultRowHeight="14.25" outlineLevelRow="1" x14ac:dyDescent="0.45"/>
  <cols>
    <col min="1" max="1" width="19.1328125" style="20" customWidth="1"/>
    <col min="2" max="2" width="15.73046875" style="45" customWidth="1"/>
    <col min="3" max="3" width="44.73046875" style="19" customWidth="1"/>
    <col min="4" max="4" width="14.73046875" style="45" customWidth="1"/>
    <col min="5" max="6" width="9.265625" style="45" customWidth="1"/>
    <col min="7" max="7" width="28.1328125" style="20" customWidth="1"/>
    <col min="8" max="8" width="27.86328125" style="45" customWidth="1"/>
    <col min="9" max="9" width="56.1328125" style="45" customWidth="1"/>
    <col min="10" max="10" width="32.265625" style="45" customWidth="1"/>
    <col min="11" max="11" width="18.265625" style="45" customWidth="1"/>
    <col min="12" max="12" width="57.265625" style="45" customWidth="1"/>
    <col min="13" max="13" width="59.86328125" style="45" customWidth="1"/>
    <col min="14" max="14" width="8.265625" style="30" customWidth="1"/>
    <col min="15" max="15" width="19" style="45" customWidth="1"/>
    <col min="16" max="16" width="11" style="45" customWidth="1"/>
    <col min="17" max="17" width="11.73046875" style="45" customWidth="1"/>
    <col min="18" max="16384" width="9.1328125" style="45"/>
  </cols>
  <sheetData>
    <row r="1" spans="1:45" x14ac:dyDescent="0.45">
      <c r="A1" s="40"/>
      <c r="B1" s="32"/>
      <c r="C1" s="39" t="s">
        <v>256</v>
      </c>
      <c r="D1" s="40"/>
      <c r="E1" s="40"/>
      <c r="F1" s="40"/>
      <c r="G1" s="38"/>
      <c r="H1" s="2"/>
      <c r="I1" s="2"/>
      <c r="J1" s="2"/>
      <c r="K1" s="3"/>
      <c r="L1" s="4"/>
      <c r="M1" s="4"/>
      <c r="N1" s="5"/>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row>
    <row r="2" spans="1:45" ht="13.15" hidden="1" customHeight="1" outlineLevel="1" x14ac:dyDescent="0.45">
      <c r="A2" s="2"/>
      <c r="B2" s="2"/>
      <c r="C2" s="2"/>
      <c r="D2" s="2"/>
      <c r="E2" s="2"/>
      <c r="F2" s="2"/>
      <c r="G2" s="2"/>
      <c r="H2" s="2"/>
      <c r="I2" s="2"/>
      <c r="J2" s="2"/>
      <c r="K2" s="2"/>
      <c r="L2" s="2"/>
      <c r="M2" s="2"/>
      <c r="N2" s="5"/>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row>
    <row r="3" spans="1:45" ht="14.25" hidden="1" customHeight="1" outlineLevel="1" x14ac:dyDescent="0.45">
      <c r="A3" s="9"/>
      <c r="B3" s="7"/>
      <c r="C3" s="8"/>
      <c r="D3" s="9"/>
      <c r="E3" s="9"/>
      <c r="F3" s="9"/>
      <c r="G3" s="9"/>
      <c r="H3" s="9"/>
      <c r="I3" s="9"/>
      <c r="J3" s="9"/>
      <c r="K3" s="10"/>
      <c r="L3" s="11"/>
      <c r="M3" s="11"/>
      <c r="N3" s="5"/>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row>
    <row r="4" spans="1:45" ht="51.75" customHeight="1" collapsed="1" x14ac:dyDescent="0.45">
      <c r="A4" s="277" t="s">
        <v>357</v>
      </c>
      <c r="B4" s="41" t="s">
        <v>36</v>
      </c>
      <c r="C4" s="34" t="s">
        <v>4</v>
      </c>
      <c r="D4" s="35" t="s">
        <v>33</v>
      </c>
      <c r="E4" s="35" t="s">
        <v>1028</v>
      </c>
      <c r="F4" s="35" t="s">
        <v>1029</v>
      </c>
      <c r="G4" s="36" t="s">
        <v>24</v>
      </c>
      <c r="H4" s="41" t="s">
        <v>438</v>
      </c>
      <c r="I4" s="37" t="s">
        <v>5</v>
      </c>
      <c r="J4" s="37" t="s">
        <v>23</v>
      </c>
      <c r="K4" s="33" t="s">
        <v>6</v>
      </c>
      <c r="L4" s="33" t="s">
        <v>660</v>
      </c>
      <c r="M4" s="33" t="s">
        <v>7</v>
      </c>
      <c r="N4" s="12" t="s">
        <v>8</v>
      </c>
      <c r="O4" s="203" t="s">
        <v>698</v>
      </c>
      <c r="P4" s="521" t="s">
        <v>21</v>
      </c>
      <c r="Q4" s="521" t="s">
        <v>22</v>
      </c>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row>
    <row r="5" spans="1:45" ht="13.15" x14ac:dyDescent="0.45">
      <c r="A5" s="75" t="s">
        <v>19</v>
      </c>
      <c r="B5" s="75"/>
      <c r="C5" s="47"/>
      <c r="D5" s="48"/>
      <c r="E5" s="48"/>
      <c r="F5" s="48"/>
      <c r="G5" s="48"/>
      <c r="H5" s="48"/>
      <c r="I5" s="48"/>
      <c r="J5" s="48"/>
      <c r="K5" s="48"/>
      <c r="L5" s="48"/>
      <c r="M5" s="48"/>
      <c r="N5" s="49"/>
      <c r="O5" s="204"/>
      <c r="P5" s="204"/>
      <c r="Q5" s="204"/>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row>
    <row r="6" spans="1:45" ht="90" customHeight="1" x14ac:dyDescent="0.45">
      <c r="A6" s="73" t="s">
        <v>40</v>
      </c>
      <c r="B6" s="603" t="s">
        <v>44</v>
      </c>
      <c r="C6" s="605" t="s">
        <v>129</v>
      </c>
      <c r="D6" s="607" t="s">
        <v>9</v>
      </c>
      <c r="E6" s="609" t="s">
        <v>20</v>
      </c>
      <c r="F6" s="609" t="s">
        <v>20</v>
      </c>
      <c r="G6" s="600" t="s">
        <v>739</v>
      </c>
      <c r="H6" s="53" t="s">
        <v>581</v>
      </c>
      <c r="I6" s="53" t="s">
        <v>743</v>
      </c>
      <c r="J6" s="53" t="s">
        <v>741</v>
      </c>
      <c r="K6" s="54" t="s">
        <v>10</v>
      </c>
      <c r="L6" s="254"/>
      <c r="M6" s="254"/>
      <c r="N6" s="55">
        <f>IF(K6="","0",IF(K6="Pass",1,IF(K6="Not Testable",1,IF(K6="Fail",0,IF(K6="TBD",0,IF(K6="N/A (Please provide reason)",1))))))</f>
        <v>0</v>
      </c>
      <c r="O6" s="205">
        <f>IF(AND(D6="M",K6="N/A (Please provide reason)"),1,0)</f>
        <v>0</v>
      </c>
      <c r="P6" s="519">
        <f>IF(E6 = "YES",1)</f>
        <v>1</v>
      </c>
      <c r="Q6" s="520">
        <f>IF(F6 = "YES",1)</f>
        <v>1</v>
      </c>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row>
    <row r="7" spans="1:45" ht="90.75" customHeight="1" x14ac:dyDescent="0.45">
      <c r="A7" s="73" t="s">
        <v>41</v>
      </c>
      <c r="B7" s="604"/>
      <c r="C7" s="606"/>
      <c r="D7" s="608"/>
      <c r="E7" s="610"/>
      <c r="F7" s="610"/>
      <c r="G7" s="601"/>
      <c r="H7" s="53" t="s">
        <v>447</v>
      </c>
      <c r="I7" s="53" t="s">
        <v>743</v>
      </c>
      <c r="J7" s="53" t="s">
        <v>742</v>
      </c>
      <c r="K7" s="54" t="s">
        <v>10</v>
      </c>
      <c r="L7" s="254"/>
      <c r="M7" s="254"/>
      <c r="N7" s="55">
        <f t="shared" ref="N7:N19" si="0">IF(K7="","0",IF(K7="Pass",1,IF(K7="Not Testable",1,IF(K7="Fail",0,IF(K7="TBD",0,IF(K7="N/A (Please provide reason)",1))))))</f>
        <v>0</v>
      </c>
      <c r="O7" s="205">
        <f>IF(AND(D6="M",K7="N/A (Please provide reason)"),1,0)</f>
        <v>0</v>
      </c>
      <c r="P7" s="519">
        <f>IF(E6 = "YES",1)</f>
        <v>1</v>
      </c>
      <c r="Q7" s="520">
        <f>IF(F6 = "YES",1)</f>
        <v>1</v>
      </c>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row>
    <row r="8" spans="1:45" ht="96.75" customHeight="1" x14ac:dyDescent="0.45">
      <c r="A8" s="73" t="s">
        <v>42</v>
      </c>
      <c r="B8" s="604"/>
      <c r="C8" s="606"/>
      <c r="D8" s="608"/>
      <c r="E8" s="610"/>
      <c r="F8" s="610"/>
      <c r="G8" s="602"/>
      <c r="H8" s="53" t="s">
        <v>785</v>
      </c>
      <c r="I8" s="53" t="s">
        <v>743</v>
      </c>
      <c r="J8" s="53" t="s">
        <v>742</v>
      </c>
      <c r="K8" s="54" t="s">
        <v>10</v>
      </c>
      <c r="L8" s="254"/>
      <c r="M8" s="254"/>
      <c r="N8" s="55">
        <f t="shared" si="0"/>
        <v>0</v>
      </c>
      <c r="O8" s="205">
        <f>IF(AND(D6="M",K8="N/A (Please provide reason)"),1,0)</f>
        <v>0</v>
      </c>
      <c r="P8" s="519">
        <f>IF(E6 = "YES",1)</f>
        <v>1</v>
      </c>
      <c r="Q8" s="520">
        <f>IF(F6 = "YES",1)</f>
        <v>1</v>
      </c>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row>
    <row r="9" spans="1:45" ht="87" customHeight="1" x14ac:dyDescent="0.45">
      <c r="A9" s="73" t="s">
        <v>43</v>
      </c>
      <c r="B9" s="611" t="s">
        <v>45</v>
      </c>
      <c r="C9" s="605" t="s">
        <v>127</v>
      </c>
      <c r="D9" s="607" t="s">
        <v>9</v>
      </c>
      <c r="E9" s="609" t="s">
        <v>20</v>
      </c>
      <c r="F9" s="609" t="s">
        <v>20</v>
      </c>
      <c r="G9" s="600" t="s">
        <v>740</v>
      </c>
      <c r="H9" s="53" t="s">
        <v>786</v>
      </c>
      <c r="I9" s="53" t="s">
        <v>444</v>
      </c>
      <c r="J9" s="53" t="s">
        <v>758</v>
      </c>
      <c r="K9" s="54" t="s">
        <v>10</v>
      </c>
      <c r="L9" s="254"/>
      <c r="M9" s="254"/>
      <c r="N9" s="55">
        <f t="shared" si="0"/>
        <v>0</v>
      </c>
      <c r="O9" s="205">
        <f>IF(AND(D9="M",K9="N/A (Please provide reason)"),1,0)</f>
        <v>0</v>
      </c>
      <c r="P9" s="519">
        <f t="shared" ref="P9:Q13" si="1">IF(E9 = "YES",1)</f>
        <v>1</v>
      </c>
      <c r="Q9" s="520">
        <f t="shared" ref="Q9" si="2">IF(F9 = "YES",1)</f>
        <v>1</v>
      </c>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row>
    <row r="10" spans="1:45" ht="96" customHeight="1" x14ac:dyDescent="0.45">
      <c r="A10" s="73" t="s">
        <v>47</v>
      </c>
      <c r="B10" s="612"/>
      <c r="C10" s="614"/>
      <c r="D10" s="608"/>
      <c r="E10" s="610"/>
      <c r="F10" s="610"/>
      <c r="G10" s="601"/>
      <c r="H10" s="53" t="s">
        <v>787</v>
      </c>
      <c r="I10" s="53" t="s">
        <v>445</v>
      </c>
      <c r="J10" s="53" t="s">
        <v>443</v>
      </c>
      <c r="K10" s="54" t="s">
        <v>10</v>
      </c>
      <c r="L10" s="254"/>
      <c r="M10" s="254"/>
      <c r="N10" s="55">
        <f t="shared" si="0"/>
        <v>0</v>
      </c>
      <c r="O10" s="205">
        <f>IF(AND(D9="M",K10="N/A (Please provide reason)"),1,0)</f>
        <v>0</v>
      </c>
      <c r="P10" s="519">
        <f>IF(F9 = "YES",1)</f>
        <v>1</v>
      </c>
      <c r="Q10" s="520">
        <f>IF(F9 = "YES",1)</f>
        <v>1</v>
      </c>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row>
    <row r="11" spans="1:45" ht="96" customHeight="1" x14ac:dyDescent="0.45">
      <c r="A11" s="73" t="s">
        <v>48</v>
      </c>
      <c r="B11" s="612"/>
      <c r="C11" s="614"/>
      <c r="D11" s="608"/>
      <c r="E11" s="610"/>
      <c r="F11" s="610"/>
      <c r="G11" s="601"/>
      <c r="H11" s="53" t="s">
        <v>1033</v>
      </c>
      <c r="I11" s="53" t="s">
        <v>1053</v>
      </c>
      <c r="J11" s="53" t="s">
        <v>1034</v>
      </c>
      <c r="K11" s="54" t="s">
        <v>10</v>
      </c>
      <c r="L11" s="441"/>
      <c r="M11" s="441"/>
      <c r="N11" s="515">
        <f t="shared" ref="N11" si="3">IF(K11="","0",IF(K11="Pass",1,IF(K11="Not Testable",1,IF(K11="Fail",0,IF(K11="TBD",0,IF(K11="N/A (Please provide reason)",1))))))</f>
        <v>0</v>
      </c>
      <c r="O11" s="516">
        <f>IF(AND(D9="M",K11="N/A (Please provide reason)"),1,0)</f>
        <v>0</v>
      </c>
      <c r="P11" s="519">
        <f>IF(E9 = "YES",1)</f>
        <v>1</v>
      </c>
      <c r="Q11" s="520">
        <f>IF(F9 = "YES",1)</f>
        <v>1</v>
      </c>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row>
    <row r="12" spans="1:45" ht="65.25" customHeight="1" x14ac:dyDescent="0.45">
      <c r="A12" s="195" t="s">
        <v>389</v>
      </c>
      <c r="B12" s="613"/>
      <c r="C12" s="615"/>
      <c r="D12" s="616"/>
      <c r="E12" s="617"/>
      <c r="F12" s="617"/>
      <c r="G12" s="602"/>
      <c r="H12" s="197" t="s">
        <v>466</v>
      </c>
      <c r="I12" s="197" t="s">
        <v>467</v>
      </c>
      <c r="J12" s="197" t="s">
        <v>468</v>
      </c>
      <c r="K12" s="200"/>
      <c r="L12" s="200"/>
      <c r="M12" s="200"/>
      <c r="N12" s="201"/>
      <c r="O12" s="205"/>
      <c r="P12" s="519"/>
      <c r="Q12" s="520"/>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row>
    <row r="13" spans="1:45" ht="51.75" customHeight="1" x14ac:dyDescent="0.45">
      <c r="A13" s="73" t="s">
        <v>390</v>
      </c>
      <c r="B13" s="611" t="s">
        <v>46</v>
      </c>
      <c r="C13" s="605" t="s">
        <v>128</v>
      </c>
      <c r="D13" s="607" t="s">
        <v>9</v>
      </c>
      <c r="E13" s="609" t="s">
        <v>20</v>
      </c>
      <c r="F13" s="609" t="s">
        <v>20</v>
      </c>
      <c r="G13" s="600" t="s">
        <v>816</v>
      </c>
      <c r="H13" s="53" t="s">
        <v>448</v>
      </c>
      <c r="I13" s="53" t="s">
        <v>527</v>
      </c>
      <c r="J13" s="600" t="s">
        <v>748</v>
      </c>
      <c r="K13" s="54" t="s">
        <v>10</v>
      </c>
      <c r="L13" s="254"/>
      <c r="M13" s="254"/>
      <c r="N13" s="517">
        <f t="shared" si="0"/>
        <v>0</v>
      </c>
      <c r="O13" s="518">
        <f>IF(AND(D13="M",K13="N/A (Please provide reason)"),1,0)</f>
        <v>0</v>
      </c>
      <c r="P13" s="519">
        <f t="shared" si="1"/>
        <v>1</v>
      </c>
      <c r="Q13" s="519">
        <f t="shared" si="1"/>
        <v>1</v>
      </c>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row>
    <row r="14" spans="1:45" ht="48.75" customHeight="1" x14ac:dyDescent="0.45">
      <c r="A14" s="73" t="s">
        <v>446</v>
      </c>
      <c r="B14" s="612"/>
      <c r="C14" s="606"/>
      <c r="D14" s="608"/>
      <c r="E14" s="610"/>
      <c r="F14" s="610"/>
      <c r="G14" s="601"/>
      <c r="H14" s="53" t="s">
        <v>449</v>
      </c>
      <c r="I14" s="253" t="s">
        <v>521</v>
      </c>
      <c r="J14" s="601"/>
      <c r="K14" s="54" t="s">
        <v>10</v>
      </c>
      <c r="L14" s="254"/>
      <c r="M14" s="254"/>
      <c r="N14" s="55">
        <f t="shared" si="0"/>
        <v>0</v>
      </c>
      <c r="O14" s="205">
        <f>IF(AND(D13="M",K14="N/A (Please provide reason)"),1,0)</f>
        <v>0</v>
      </c>
      <c r="P14" s="519">
        <f>IF(E13 = "YES",1)</f>
        <v>1</v>
      </c>
      <c r="Q14" s="519">
        <f>IF(F13 = "YES",1)</f>
        <v>1</v>
      </c>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row>
    <row r="15" spans="1:45" ht="48.75" customHeight="1" x14ac:dyDescent="0.45">
      <c r="A15" s="73" t="s">
        <v>577</v>
      </c>
      <c r="B15" s="612"/>
      <c r="C15" s="606"/>
      <c r="D15" s="608"/>
      <c r="E15" s="610"/>
      <c r="F15" s="610"/>
      <c r="G15" s="601"/>
      <c r="H15" s="53" t="s">
        <v>749</v>
      </c>
      <c r="I15" s="253" t="s">
        <v>750</v>
      </c>
      <c r="J15" s="601"/>
      <c r="K15" s="54" t="s">
        <v>10</v>
      </c>
      <c r="L15" s="254"/>
      <c r="M15" s="254"/>
      <c r="N15" s="55">
        <f t="shared" si="0"/>
        <v>0</v>
      </c>
      <c r="O15" s="205">
        <f>IF(AND(D13="M",K15="N/A (Please provide reason)"),1,0)</f>
        <v>0</v>
      </c>
      <c r="P15" s="519">
        <f>IF(E13 = "YES",1)</f>
        <v>1</v>
      </c>
      <c r="Q15" s="519">
        <f>IF(F13 = "YES",1)</f>
        <v>1</v>
      </c>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row>
    <row r="16" spans="1:45" ht="48.75" customHeight="1" x14ac:dyDescent="0.45">
      <c r="A16" s="73" t="s">
        <v>578</v>
      </c>
      <c r="B16" s="612"/>
      <c r="C16" s="606"/>
      <c r="D16" s="608"/>
      <c r="E16" s="610"/>
      <c r="F16" s="610"/>
      <c r="G16" s="601"/>
      <c r="H16" s="53" t="s">
        <v>579</v>
      </c>
      <c r="I16" s="53" t="s">
        <v>1054</v>
      </c>
      <c r="J16" s="601"/>
      <c r="K16" s="54" t="s">
        <v>10</v>
      </c>
      <c r="L16" s="441"/>
      <c r="M16" s="441"/>
      <c r="N16" s="55">
        <f t="shared" ref="N16" si="4">IF(K16="","0",IF(K16="Pass",1,IF(K16="Not Testable",1,IF(K16="Fail",0,IF(K16="TBD",0,IF(K16="N/A (Please provide reason)",1))))))</f>
        <v>0</v>
      </c>
      <c r="O16" s="205">
        <f>IF(AND(D13="M",K16="N/A (Please provide reason)"),1,0)</f>
        <v>0</v>
      </c>
      <c r="P16" s="519">
        <f>IF(E13 = "YES",1)</f>
        <v>1</v>
      </c>
      <c r="Q16" s="519">
        <f>IF(F13 = "YES",1)</f>
        <v>1</v>
      </c>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row>
    <row r="17" spans="1:45" ht="90" customHeight="1" x14ac:dyDescent="0.45">
      <c r="A17" s="73" t="s">
        <v>751</v>
      </c>
      <c r="B17" s="612"/>
      <c r="C17" s="606"/>
      <c r="D17" s="608"/>
      <c r="E17" s="610"/>
      <c r="F17" s="610"/>
      <c r="G17" s="601"/>
      <c r="H17" s="53" t="s">
        <v>451</v>
      </c>
      <c r="I17" s="53" t="s">
        <v>824</v>
      </c>
      <c r="J17" s="601"/>
      <c r="K17" s="54" t="s">
        <v>10</v>
      </c>
      <c r="L17" s="254"/>
      <c r="M17" s="254"/>
      <c r="N17" s="55">
        <f t="shared" si="0"/>
        <v>0</v>
      </c>
      <c r="O17" s="205">
        <f>IF(AND(D13="M",K17="N/A (Please provide reason)"),1,0)</f>
        <v>0</v>
      </c>
      <c r="P17" s="519">
        <f>IF(E13 = "YES",1)</f>
        <v>1</v>
      </c>
      <c r="Q17" s="519">
        <f>IF(F13 = "YES",1)</f>
        <v>1</v>
      </c>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row>
    <row r="18" spans="1:45" ht="90" customHeight="1" x14ac:dyDescent="0.45">
      <c r="A18" s="73" t="s">
        <v>752</v>
      </c>
      <c r="B18" s="612"/>
      <c r="C18" s="606"/>
      <c r="D18" s="608"/>
      <c r="E18" s="610"/>
      <c r="F18" s="610"/>
      <c r="G18" s="601"/>
      <c r="H18" s="53" t="s">
        <v>450</v>
      </c>
      <c r="I18" s="253" t="s">
        <v>744</v>
      </c>
      <c r="J18" s="601"/>
      <c r="K18" s="54" t="s">
        <v>10</v>
      </c>
      <c r="L18" s="254"/>
      <c r="M18" s="254"/>
      <c r="N18" s="55">
        <f t="shared" si="0"/>
        <v>0</v>
      </c>
      <c r="O18" s="205">
        <f>IF(AND(D13="M",K18="N/A (Please provide reason)"),1,0)</f>
        <v>0</v>
      </c>
      <c r="P18" s="519">
        <f>IF(E13 = "YES",1)</f>
        <v>1</v>
      </c>
      <c r="Q18" s="519">
        <f>IF(F13 = "YES",1)</f>
        <v>1</v>
      </c>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row>
    <row r="19" spans="1:45" ht="90" customHeight="1" x14ac:dyDescent="0.45">
      <c r="A19" s="73" t="s">
        <v>755</v>
      </c>
      <c r="B19" s="612"/>
      <c r="C19" s="606"/>
      <c r="D19" s="608"/>
      <c r="E19" s="610"/>
      <c r="F19" s="610"/>
      <c r="G19" s="601"/>
      <c r="H19" s="53" t="s">
        <v>753</v>
      </c>
      <c r="I19" s="253" t="s">
        <v>754</v>
      </c>
      <c r="J19" s="601"/>
      <c r="K19" s="54" t="s">
        <v>10</v>
      </c>
      <c r="L19" s="254"/>
      <c r="M19" s="254"/>
      <c r="N19" s="55">
        <f t="shared" si="0"/>
        <v>0</v>
      </c>
      <c r="O19" s="205">
        <f>IF(AND(D13="M",K19="N/A (Please provide reason)"),1,0)</f>
        <v>0</v>
      </c>
      <c r="P19" s="519">
        <f>IF(E13 = "YES",1)</f>
        <v>1</v>
      </c>
      <c r="Q19" s="519">
        <f>IF(F13 = "YES",1)</f>
        <v>1</v>
      </c>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row>
    <row r="20" spans="1:45" ht="130.5" customHeight="1" x14ac:dyDescent="0.45">
      <c r="A20" s="73" t="s">
        <v>997</v>
      </c>
      <c r="B20" s="613"/>
      <c r="C20" s="619"/>
      <c r="D20" s="616"/>
      <c r="E20" s="617"/>
      <c r="F20" s="617"/>
      <c r="G20" s="602"/>
      <c r="H20" s="53" t="s">
        <v>580</v>
      </c>
      <c r="I20" s="53" t="s">
        <v>1055</v>
      </c>
      <c r="J20" s="602"/>
      <c r="K20" s="54" t="s">
        <v>10</v>
      </c>
      <c r="L20" s="441"/>
      <c r="M20" s="441"/>
      <c r="N20" s="55">
        <f t="shared" ref="N20" si="5">IF(K20="","0",IF(K20="Pass",1,IF(K20="Not Testable",1,IF(K20="Fail",0,IF(K20="TBD",0,IF(K20="N/A (Please provide reason)",1))))))</f>
        <v>0</v>
      </c>
      <c r="O20" s="205">
        <f>IF(AND(D13="M",K20="N/A (Please provide reason)"),1,0)</f>
        <v>0</v>
      </c>
      <c r="P20" s="519">
        <f>IF(E13 = "YES",1)</f>
        <v>1</v>
      </c>
      <c r="Q20" s="519">
        <f>IF(F13 = "YES",1)</f>
        <v>1</v>
      </c>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row>
    <row r="21" spans="1:45" ht="13.15" x14ac:dyDescent="0.45">
      <c r="A21" s="46" t="s">
        <v>26</v>
      </c>
      <c r="B21" s="46"/>
      <c r="C21" s="48"/>
      <c r="D21" s="48"/>
      <c r="E21" s="48"/>
      <c r="F21" s="48"/>
      <c r="G21" s="48"/>
      <c r="H21" s="48"/>
      <c r="I21" s="48"/>
      <c r="J21" s="48"/>
      <c r="K21" s="49"/>
      <c r="L21" s="17"/>
      <c r="M21" s="17"/>
      <c r="N21" s="49"/>
      <c r="O21" s="207"/>
      <c r="P21" s="204"/>
      <c r="Q21" s="204"/>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row>
    <row r="22" spans="1:45" ht="13.15" x14ac:dyDescent="0.45">
      <c r="A22" s="46" t="s">
        <v>32</v>
      </c>
      <c r="B22" s="46"/>
      <c r="C22" s="47"/>
      <c r="D22" s="48"/>
      <c r="E22" s="48"/>
      <c r="F22" s="48"/>
      <c r="G22" s="48"/>
      <c r="H22" s="48"/>
      <c r="I22" s="48"/>
      <c r="J22" s="48"/>
      <c r="K22" s="48"/>
      <c r="L22" s="48"/>
      <c r="M22" s="48"/>
      <c r="N22" s="49"/>
      <c r="O22" s="207"/>
      <c r="P22" s="204"/>
      <c r="Q22" s="204"/>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row>
    <row r="23" spans="1:45" ht="75" customHeight="1" x14ac:dyDescent="0.45">
      <c r="A23" s="73" t="s">
        <v>54</v>
      </c>
      <c r="B23" s="611" t="s">
        <v>57</v>
      </c>
      <c r="C23" s="605" t="s">
        <v>1064</v>
      </c>
      <c r="D23" s="473" t="s">
        <v>9</v>
      </c>
      <c r="E23" s="609" t="s">
        <v>20</v>
      </c>
      <c r="F23" s="609" t="s">
        <v>20</v>
      </c>
      <c r="G23" s="600" t="s">
        <v>122</v>
      </c>
      <c r="H23" s="53" t="s">
        <v>464</v>
      </c>
      <c r="I23" s="600" t="s">
        <v>1069</v>
      </c>
      <c r="J23" s="600" t="s">
        <v>736</v>
      </c>
      <c r="K23" s="54" t="s">
        <v>10</v>
      </c>
      <c r="L23" s="254"/>
      <c r="M23" s="254"/>
      <c r="N23" s="55">
        <f t="shared" ref="N23:N25" si="6">IF(K23="","0",IF(K23="Pass",1,IF(K23="Not Testable",1,IF(K23="Fail",0,IF(K23="TBD",0,IF(K23="N/A (Please provide reason)",1))))))</f>
        <v>0</v>
      </c>
      <c r="O23" s="205">
        <f>IF(AND(D23="M",K23="N/A (Please provide reason)"),1,0)</f>
        <v>0</v>
      </c>
      <c r="P23" s="519">
        <f>IF(E23 = "YES",1)</f>
        <v>1</v>
      </c>
      <c r="Q23" s="519">
        <f>IF(F23 = "YES",1)</f>
        <v>1</v>
      </c>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row>
    <row r="24" spans="1:45" ht="75" customHeight="1" x14ac:dyDescent="0.45">
      <c r="A24" s="73" t="s">
        <v>55</v>
      </c>
      <c r="B24" s="612"/>
      <c r="C24" s="606"/>
      <c r="D24" s="473" t="s">
        <v>9</v>
      </c>
      <c r="E24" s="610"/>
      <c r="F24" s="610"/>
      <c r="G24" s="601"/>
      <c r="H24" s="53" t="s">
        <v>465</v>
      </c>
      <c r="I24" s="601"/>
      <c r="J24" s="601"/>
      <c r="K24" s="54" t="s">
        <v>10</v>
      </c>
      <c r="L24" s="254"/>
      <c r="M24" s="254"/>
      <c r="N24" s="55">
        <f t="shared" si="6"/>
        <v>0</v>
      </c>
      <c r="O24" s="205">
        <f t="shared" ref="O24:O29" si="7">IF(AND(D24="M",K24="N/A (Please provide reason)"),1,0)</f>
        <v>0</v>
      </c>
      <c r="P24" s="519">
        <f>IF(E23 = "YES",1)</f>
        <v>1</v>
      </c>
      <c r="Q24" s="519">
        <f>IF(F23 = "YES",1)</f>
        <v>1</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row>
    <row r="25" spans="1:45" ht="75" customHeight="1" x14ac:dyDescent="0.45">
      <c r="A25" s="73" t="s">
        <v>406</v>
      </c>
      <c r="B25" s="612"/>
      <c r="C25" s="606"/>
      <c r="D25" s="473" t="s">
        <v>9</v>
      </c>
      <c r="E25" s="610"/>
      <c r="F25" s="610"/>
      <c r="G25" s="601"/>
      <c r="H25" s="53" t="s">
        <v>788</v>
      </c>
      <c r="I25" s="601"/>
      <c r="J25" s="601"/>
      <c r="K25" s="54" t="s">
        <v>10</v>
      </c>
      <c r="L25" s="254"/>
      <c r="M25" s="254"/>
      <c r="N25" s="55">
        <f t="shared" si="6"/>
        <v>0</v>
      </c>
      <c r="O25" s="205">
        <f t="shared" si="7"/>
        <v>0</v>
      </c>
      <c r="P25" s="519">
        <f>IF(E23 = "YES",1)</f>
        <v>1</v>
      </c>
      <c r="Q25" s="519">
        <f>IF(F23 = "YES",1)</f>
        <v>1</v>
      </c>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row>
    <row r="26" spans="1:45" ht="119.25" customHeight="1" x14ac:dyDescent="0.45">
      <c r="A26" s="73" t="s">
        <v>411</v>
      </c>
      <c r="B26" s="612"/>
      <c r="C26" s="606"/>
      <c r="D26" s="501" t="s">
        <v>746</v>
      </c>
      <c r="E26" s="610"/>
      <c r="F26" s="610"/>
      <c r="G26" s="601"/>
      <c r="H26" s="53" t="s">
        <v>1056</v>
      </c>
      <c r="I26" s="601"/>
      <c r="J26" s="601"/>
      <c r="K26" s="54" t="s">
        <v>10</v>
      </c>
      <c r="L26" s="441"/>
      <c r="M26" s="441"/>
      <c r="N26" s="55">
        <f t="shared" ref="N26" si="8">IF(K26="","0",IF(K26="Pass",1,IF(K26="Not Testable",1,IF(K26="Fail",0,IF(K26="TBD",0,IF(K26="N/A (Please provide reason)",1))))))</f>
        <v>0</v>
      </c>
      <c r="O26" s="205">
        <f t="shared" si="7"/>
        <v>0</v>
      </c>
      <c r="P26" s="519">
        <f>IF(E23 = "YES",1)</f>
        <v>1</v>
      </c>
      <c r="Q26" s="519">
        <f>IF(F23 = "YES",1)</f>
        <v>1</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row>
    <row r="27" spans="1:45" ht="100.5" customHeight="1" x14ac:dyDescent="0.45">
      <c r="A27" s="195" t="s">
        <v>462</v>
      </c>
      <c r="B27" s="612"/>
      <c r="C27" s="606"/>
      <c r="D27" s="473" t="s">
        <v>9</v>
      </c>
      <c r="E27" s="610"/>
      <c r="F27" s="610"/>
      <c r="G27" s="601"/>
      <c r="H27" s="197" t="s">
        <v>636</v>
      </c>
      <c r="I27" s="602"/>
      <c r="J27" s="602"/>
      <c r="K27" s="200"/>
      <c r="L27" s="200"/>
      <c r="M27" s="200"/>
      <c r="N27" s="201"/>
      <c r="O27" s="206"/>
      <c r="P27" s="519"/>
      <c r="Q27" s="519"/>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row>
    <row r="28" spans="1:45" ht="46.5" customHeight="1" x14ac:dyDescent="0.45">
      <c r="A28" s="73" t="s">
        <v>463</v>
      </c>
      <c r="B28" s="612"/>
      <c r="C28" s="606"/>
      <c r="D28" s="473" t="s">
        <v>9</v>
      </c>
      <c r="E28" s="610"/>
      <c r="F28" s="610"/>
      <c r="G28" s="601"/>
      <c r="H28" s="53" t="s">
        <v>407</v>
      </c>
      <c r="I28" s="53" t="s">
        <v>409</v>
      </c>
      <c r="J28" s="618" t="s">
        <v>789</v>
      </c>
      <c r="K28" s="54" t="s">
        <v>10</v>
      </c>
      <c r="L28" s="254"/>
      <c r="M28" s="254"/>
      <c r="N28" s="55">
        <f t="shared" ref="N28:N29" si="9">IF(K28="","0",IF(K28="Pass",1,IF(K28="Not Testable",1,IF(K28="Fail",0,IF(K28="TBD",0,IF(K28="N/A (Please provide reason)",1))))))</f>
        <v>0</v>
      </c>
      <c r="O28" s="205">
        <f t="shared" si="7"/>
        <v>0</v>
      </c>
      <c r="P28" s="519">
        <f>IF(E23 = "YES",1)</f>
        <v>1</v>
      </c>
      <c r="Q28" s="519">
        <f>IF(F23 = "YES",1)</f>
        <v>1</v>
      </c>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row>
    <row r="29" spans="1:45" ht="74.25" customHeight="1" x14ac:dyDescent="0.45">
      <c r="A29" s="73" t="s">
        <v>1084</v>
      </c>
      <c r="B29" s="612"/>
      <c r="C29" s="614"/>
      <c r="D29" s="473" t="s">
        <v>9</v>
      </c>
      <c r="E29" s="610"/>
      <c r="F29" s="610"/>
      <c r="G29" s="601"/>
      <c r="H29" s="53" t="s">
        <v>408</v>
      </c>
      <c r="I29" s="53" t="s">
        <v>410</v>
      </c>
      <c r="J29" s="618"/>
      <c r="K29" s="54" t="s">
        <v>10</v>
      </c>
      <c r="L29" s="254"/>
      <c r="M29" s="254"/>
      <c r="N29" s="55">
        <f t="shared" si="9"/>
        <v>0</v>
      </c>
      <c r="O29" s="205">
        <f t="shared" si="7"/>
        <v>0</v>
      </c>
      <c r="P29" s="519">
        <f>IF(E23 = "YES",1)</f>
        <v>1</v>
      </c>
      <c r="Q29" s="519">
        <f>IF(F23 = "YES",1)</f>
        <v>1</v>
      </c>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row>
    <row r="30" spans="1:45" ht="177.75" customHeight="1" x14ac:dyDescent="0.45">
      <c r="A30" s="73" t="s">
        <v>1085</v>
      </c>
      <c r="B30" s="74" t="s">
        <v>1066</v>
      </c>
      <c r="C30" s="475" t="s">
        <v>1065</v>
      </c>
      <c r="D30" s="142" t="s">
        <v>9</v>
      </c>
      <c r="E30" s="56" t="s">
        <v>20</v>
      </c>
      <c r="F30" s="56" t="s">
        <v>25</v>
      </c>
      <c r="G30" s="443" t="s">
        <v>1070</v>
      </c>
      <c r="H30" s="53" t="s">
        <v>1071</v>
      </c>
      <c r="I30" s="53" t="s">
        <v>1072</v>
      </c>
      <c r="J30" s="443" t="s">
        <v>1073</v>
      </c>
      <c r="K30" s="54" t="s">
        <v>10</v>
      </c>
      <c r="L30" s="443"/>
      <c r="M30" s="443"/>
      <c r="N30" s="55">
        <f t="shared" ref="N30" si="10">IF(K30="","0",IF(K30="Pass",1,IF(K30="Not Testable",1,IF(K30="Fail",0,IF(K30="TBD",0,IF(K30="N/A (Please provide reason)",1))))))</f>
        <v>0</v>
      </c>
      <c r="O30" s="205">
        <f>IF(AND(D30="M",K30="N/A (Please provide reason)"),1,0)</f>
        <v>0</v>
      </c>
      <c r="P30" s="519">
        <f>IF(E30 = "YES",1)</f>
        <v>1</v>
      </c>
      <c r="Q30" s="519">
        <f>IF(F30 = "YES",1,0)</f>
        <v>0</v>
      </c>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row>
    <row r="31" spans="1:45" ht="13.15" x14ac:dyDescent="0.45">
      <c r="A31" s="161" t="s">
        <v>31</v>
      </c>
      <c r="B31" s="161"/>
      <c r="C31" s="48"/>
      <c r="D31" s="48"/>
      <c r="E31" s="48"/>
      <c r="F31" s="48"/>
      <c r="G31" s="48"/>
      <c r="H31" s="48"/>
      <c r="I31" s="48"/>
      <c r="J31" s="48"/>
      <c r="K31" s="49"/>
      <c r="L31" s="17"/>
      <c r="M31" s="17"/>
      <c r="N31" s="49"/>
      <c r="O31" s="49"/>
      <c r="P31" s="49"/>
      <c r="Q31" s="49"/>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row>
    <row r="32" spans="1:45" ht="13.15" x14ac:dyDescent="0.45">
      <c r="A32" s="158"/>
      <c r="B32" s="158"/>
      <c r="C32" s="159"/>
      <c r="D32" s="159"/>
      <c r="E32" s="159"/>
      <c r="F32" s="159"/>
      <c r="G32" s="159"/>
      <c r="H32" s="159"/>
      <c r="I32" s="159"/>
      <c r="J32" s="159"/>
      <c r="K32" s="523"/>
      <c r="L32" s="167"/>
      <c r="M32" s="167"/>
      <c r="N32" s="52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row>
    <row r="33" spans="1:45" ht="13.15" x14ac:dyDescent="0.45">
      <c r="A33" s="158"/>
      <c r="B33" s="158"/>
      <c r="C33" s="159"/>
      <c r="D33" s="159"/>
      <c r="E33" s="159"/>
      <c r="F33" s="159"/>
      <c r="G33" s="159"/>
      <c r="H33" s="159"/>
      <c r="I33" s="159"/>
      <c r="J33" s="159"/>
      <c r="K33" s="166"/>
      <c r="L33" s="160"/>
      <c r="M33" s="522" t="s">
        <v>1209</v>
      </c>
      <c r="N33" s="166"/>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row>
    <row r="34" spans="1:45" x14ac:dyDescent="0.45">
      <c r="A34" s="158"/>
      <c r="B34" s="158"/>
      <c r="C34" s="159"/>
      <c r="D34" s="159"/>
      <c r="E34" s="159"/>
      <c r="F34" s="159"/>
      <c r="G34" s="159"/>
      <c r="H34" s="159"/>
      <c r="I34" s="159"/>
      <c r="J34" s="159"/>
      <c r="K34" s="162" t="s">
        <v>663</v>
      </c>
      <c r="L34" s="160"/>
      <c r="M34" s="267" t="s">
        <v>13</v>
      </c>
      <c r="N34" s="529">
        <f>SUM(N35:N36)</f>
        <v>21</v>
      </c>
      <c r="O34" s="263"/>
      <c r="P34" s="263"/>
      <c r="Q34" s="263" t="s">
        <v>11</v>
      </c>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row>
    <row r="35" spans="1:45" x14ac:dyDescent="0.45">
      <c r="A35" s="262"/>
      <c r="B35" s="263"/>
      <c r="C35" s="264"/>
      <c r="D35" s="263"/>
      <c r="E35" s="263"/>
      <c r="F35" s="263"/>
      <c r="G35" s="262"/>
      <c r="H35" s="263"/>
      <c r="I35" s="263"/>
      <c r="J35" s="263"/>
      <c r="K35" s="157" t="s">
        <v>10</v>
      </c>
      <c r="L35" s="268"/>
      <c r="M35" s="267" t="s">
        <v>15</v>
      </c>
      <c r="N35" s="530">
        <f>COUNTIFS(N6:N30,0,P6:P30,1)</f>
        <v>21</v>
      </c>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row>
    <row r="36" spans="1:45" x14ac:dyDescent="0.45">
      <c r="A36" s="262"/>
      <c r="B36" s="263" t="s">
        <v>11</v>
      </c>
      <c r="C36" s="264"/>
      <c r="D36" s="263"/>
      <c r="E36" s="263"/>
      <c r="F36" s="263"/>
      <c r="G36" s="262"/>
      <c r="H36" s="263"/>
      <c r="I36" s="263"/>
      <c r="J36" s="263"/>
      <c r="K36" s="155" t="s">
        <v>14</v>
      </c>
      <c r="L36" s="269"/>
      <c r="M36" s="270" t="s">
        <v>737</v>
      </c>
      <c r="N36" s="529">
        <f>COUNTIFS(N6:N30,1,P6:P30,1)</f>
        <v>0</v>
      </c>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row>
    <row r="37" spans="1:45" ht="30.75" customHeight="1" x14ac:dyDescent="0.45">
      <c r="A37" s="262"/>
      <c r="B37" s="263"/>
      <c r="C37" s="264"/>
      <c r="D37" s="263"/>
      <c r="E37" s="263"/>
      <c r="F37" s="263"/>
      <c r="G37" s="262"/>
      <c r="H37" s="263"/>
      <c r="I37" s="263"/>
      <c r="J37" s="263"/>
      <c r="K37" s="154" t="s">
        <v>661</v>
      </c>
      <c r="L37" s="271"/>
      <c r="M37" s="270" t="s">
        <v>738</v>
      </c>
      <c r="N37" s="531">
        <f>SUM(N36/N34)</f>
        <v>0</v>
      </c>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row>
    <row r="38" spans="1:45" x14ac:dyDescent="0.45">
      <c r="A38" s="262"/>
      <c r="B38" s="263"/>
      <c r="C38" s="264"/>
      <c r="D38" s="263"/>
      <c r="E38" s="263"/>
      <c r="F38" s="263"/>
      <c r="G38" s="262"/>
      <c r="H38" s="263"/>
      <c r="I38" s="263"/>
      <c r="J38" s="263"/>
      <c r="K38" s="156" t="s">
        <v>17</v>
      </c>
      <c r="L38" s="272"/>
      <c r="M38" s="265"/>
      <c r="N38" s="532"/>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row>
    <row r="39" spans="1:45" x14ac:dyDescent="0.45">
      <c r="A39" s="262"/>
      <c r="B39" s="263"/>
      <c r="C39" s="264"/>
      <c r="D39" s="263"/>
      <c r="E39" s="263"/>
      <c r="F39" s="263"/>
      <c r="G39" s="262"/>
      <c r="H39" s="263"/>
      <c r="I39" s="263"/>
      <c r="J39" s="263"/>
      <c r="K39" s="263"/>
      <c r="L39" s="265"/>
      <c r="M39" s="265" t="s">
        <v>1210</v>
      </c>
      <c r="N39" s="53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row>
    <row r="40" spans="1:45" x14ac:dyDescent="0.45">
      <c r="A40" s="262"/>
      <c r="B40" s="263"/>
      <c r="C40" s="264"/>
      <c r="D40" s="263"/>
      <c r="E40" s="263"/>
      <c r="F40" s="263"/>
      <c r="G40" s="262"/>
      <c r="H40" s="263"/>
      <c r="I40" s="263"/>
      <c r="J40" s="263"/>
      <c r="K40" s="263"/>
      <c r="L40" s="263"/>
      <c r="M40" s="267" t="s">
        <v>13</v>
      </c>
      <c r="N40" s="529">
        <f>SUM(N41:N42)</f>
        <v>20</v>
      </c>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row>
    <row r="41" spans="1:45" x14ac:dyDescent="0.45">
      <c r="A41" s="262"/>
      <c r="B41" s="263"/>
      <c r="C41" s="264"/>
      <c r="D41" s="263"/>
      <c r="E41" s="263"/>
      <c r="F41" s="263"/>
      <c r="G41" s="262"/>
      <c r="H41" s="263"/>
      <c r="I41" s="263"/>
      <c r="J41" s="263"/>
      <c r="K41" s="263"/>
      <c r="L41" s="263"/>
      <c r="M41" s="267" t="s">
        <v>15</v>
      </c>
      <c r="N41" s="530">
        <f>COUNTIFS(N6:N30,0,Q6:Q30,1)</f>
        <v>20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row>
    <row r="42" spans="1:45" x14ac:dyDescent="0.45">
      <c r="A42" s="262"/>
      <c r="B42" s="263"/>
      <c r="C42" s="264"/>
      <c r="D42" s="263"/>
      <c r="E42" s="263"/>
      <c r="F42" s="263"/>
      <c r="G42" s="262"/>
      <c r="H42" s="263"/>
      <c r="I42" s="263"/>
      <c r="J42" s="263"/>
      <c r="K42" s="263"/>
      <c r="L42" s="263"/>
      <c r="M42" s="270" t="s">
        <v>737</v>
      </c>
      <c r="N42" s="529">
        <f>COUNTIFS(N6:N30,1,Q6:Q30,1)</f>
        <v>0</v>
      </c>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row>
    <row r="43" spans="1:45" x14ac:dyDescent="0.45">
      <c r="A43" s="262"/>
      <c r="B43" s="263"/>
      <c r="C43" s="264"/>
      <c r="D43" s="263"/>
      <c r="E43" s="263"/>
      <c r="F43" s="263"/>
      <c r="G43" s="262"/>
      <c r="H43" s="263"/>
      <c r="I43" s="263"/>
      <c r="J43" s="263"/>
      <c r="K43" s="263"/>
      <c r="L43" s="263"/>
      <c r="M43" s="270" t="s">
        <v>738</v>
      </c>
      <c r="N43" s="531">
        <f>SUM(N42/N40)</f>
        <v>0</v>
      </c>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row>
    <row r="44" spans="1:45" x14ac:dyDescent="0.45">
      <c r="A44" s="262"/>
      <c r="B44" s="263"/>
      <c r="C44" s="264"/>
      <c r="D44" s="263"/>
      <c r="E44" s="263"/>
      <c r="F44" s="263"/>
      <c r="G44" s="262"/>
      <c r="H44" s="263"/>
      <c r="I44" s="263"/>
      <c r="J44" s="263"/>
      <c r="K44" s="263"/>
      <c r="L44" s="263"/>
      <c r="M44" s="263"/>
      <c r="N44" s="266"/>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row>
    <row r="45" spans="1:45" x14ac:dyDescent="0.45">
      <c r="A45" s="262"/>
      <c r="B45" s="263"/>
      <c r="C45" s="264"/>
      <c r="D45" s="263"/>
      <c r="E45" s="263"/>
      <c r="F45" s="263"/>
      <c r="G45" s="262"/>
      <c r="H45" s="263"/>
      <c r="I45" s="263"/>
      <c r="J45" s="263"/>
      <c r="K45" s="263"/>
      <c r="L45" s="263"/>
      <c r="M45" s="263"/>
      <c r="N45" s="266"/>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row>
    <row r="46" spans="1:45" x14ac:dyDescent="0.45">
      <c r="A46" s="262"/>
      <c r="B46" s="263"/>
      <c r="C46" s="264"/>
      <c r="D46" s="263"/>
      <c r="E46" s="263"/>
      <c r="F46" s="263"/>
      <c r="G46" s="262"/>
      <c r="H46" s="263"/>
      <c r="I46" s="263"/>
      <c r="J46" s="263"/>
      <c r="K46" s="263"/>
      <c r="L46" s="263"/>
      <c r="M46" s="263"/>
      <c r="N46" s="266"/>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row>
    <row r="47" spans="1:45" x14ac:dyDescent="0.45">
      <c r="A47" s="262"/>
      <c r="B47" s="263"/>
      <c r="C47" s="264"/>
      <c r="D47" s="263"/>
      <c r="E47" s="263"/>
      <c r="F47" s="263"/>
      <c r="G47" s="262"/>
      <c r="H47" s="263"/>
      <c r="I47" s="263"/>
      <c r="J47" s="263"/>
      <c r="K47" s="263"/>
      <c r="L47" s="263"/>
      <c r="M47" s="263"/>
      <c r="N47" s="266"/>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row>
    <row r="48" spans="1:45" x14ac:dyDescent="0.45">
      <c r="A48" s="262"/>
      <c r="B48" s="263"/>
      <c r="C48" s="264"/>
      <c r="D48" s="263"/>
      <c r="E48" s="263"/>
      <c r="F48" s="263"/>
      <c r="G48" s="262"/>
      <c r="H48" s="263"/>
      <c r="I48" s="263"/>
      <c r="J48" s="263"/>
      <c r="K48" s="263"/>
      <c r="L48" s="263"/>
      <c r="M48" s="263"/>
      <c r="N48" s="266"/>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row>
    <row r="49" spans="1:45" x14ac:dyDescent="0.45">
      <c r="A49" s="262"/>
      <c r="B49" s="263"/>
      <c r="C49" s="264"/>
      <c r="D49" s="263"/>
      <c r="E49" s="263"/>
      <c r="F49" s="263"/>
      <c r="G49" s="262"/>
      <c r="H49" s="263"/>
      <c r="I49" s="263"/>
      <c r="J49" s="263"/>
      <c r="K49" s="263"/>
      <c r="L49" s="263"/>
      <c r="M49" s="263"/>
      <c r="N49" s="266"/>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row>
    <row r="50" spans="1:45" x14ac:dyDescent="0.45">
      <c r="A50" s="262"/>
      <c r="B50" s="263"/>
      <c r="C50" s="264"/>
      <c r="D50" s="263"/>
      <c r="E50" s="263"/>
      <c r="F50" s="263"/>
      <c r="G50" s="262"/>
      <c r="H50" s="263"/>
      <c r="I50" s="263"/>
      <c r="J50" s="263"/>
      <c r="K50" s="263"/>
      <c r="L50" s="263"/>
      <c r="M50" s="263"/>
      <c r="N50" s="266"/>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row>
    <row r="51" spans="1:45" x14ac:dyDescent="0.45">
      <c r="A51" s="262"/>
      <c r="B51" s="263"/>
      <c r="C51" s="264"/>
      <c r="D51" s="263"/>
      <c r="E51" s="263"/>
      <c r="F51" s="263"/>
      <c r="G51" s="262"/>
      <c r="H51" s="263"/>
      <c r="I51" s="263"/>
      <c r="J51" s="263"/>
      <c r="K51" s="263"/>
      <c r="L51" s="263"/>
      <c r="M51" s="263"/>
      <c r="N51" s="266"/>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row>
    <row r="52" spans="1:45" x14ac:dyDescent="0.45">
      <c r="A52" s="262"/>
      <c r="B52" s="263"/>
      <c r="C52" s="264"/>
      <c r="D52" s="263"/>
      <c r="E52" s="263"/>
      <c r="F52" s="263"/>
      <c r="G52" s="262"/>
      <c r="H52" s="263"/>
      <c r="I52" s="263"/>
      <c r="J52" s="263"/>
      <c r="K52" s="263"/>
      <c r="L52" s="263"/>
      <c r="M52" s="263"/>
      <c r="N52" s="266"/>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row>
    <row r="53" spans="1:45" x14ac:dyDescent="0.45">
      <c r="A53" s="262"/>
      <c r="B53" s="263"/>
      <c r="C53" s="264"/>
      <c r="D53" s="263"/>
      <c r="E53" s="263"/>
      <c r="F53" s="263"/>
      <c r="G53" s="262"/>
      <c r="H53" s="263"/>
      <c r="I53" s="263"/>
      <c r="J53" s="263"/>
      <c r="K53" s="263"/>
      <c r="L53" s="263"/>
      <c r="M53" s="263"/>
      <c r="N53" s="266"/>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row>
    <row r="54" spans="1:45" x14ac:dyDescent="0.45">
      <c r="A54" s="262"/>
      <c r="B54" s="263"/>
      <c r="C54" s="264"/>
      <c r="D54" s="263"/>
      <c r="E54" s="263"/>
      <c r="F54" s="263"/>
      <c r="G54" s="262"/>
      <c r="H54" s="263"/>
      <c r="I54" s="263"/>
      <c r="J54" s="263"/>
      <c r="K54" s="263"/>
      <c r="L54" s="263"/>
      <c r="M54" s="263"/>
      <c r="N54" s="266"/>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row>
    <row r="55" spans="1:45" x14ac:dyDescent="0.45">
      <c r="A55" s="262"/>
      <c r="B55" s="263"/>
      <c r="C55" s="264"/>
      <c r="D55" s="263"/>
      <c r="E55" s="263"/>
      <c r="F55" s="263"/>
      <c r="G55" s="262"/>
      <c r="H55" s="263"/>
      <c r="I55" s="263"/>
      <c r="J55" s="263"/>
      <c r="K55" s="263"/>
      <c r="L55" s="263"/>
      <c r="M55" s="263"/>
      <c r="N55" s="266"/>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row>
    <row r="56" spans="1:45" x14ac:dyDescent="0.45">
      <c r="A56" s="262"/>
      <c r="B56" s="263"/>
      <c r="C56" s="264"/>
      <c r="D56" s="263"/>
      <c r="E56" s="263"/>
      <c r="F56" s="263"/>
      <c r="G56" s="262"/>
      <c r="H56" s="263"/>
      <c r="I56" s="263"/>
      <c r="J56" s="263"/>
      <c r="K56" s="263"/>
      <c r="L56" s="263"/>
      <c r="M56" s="263"/>
      <c r="N56" s="266"/>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row>
    <row r="57" spans="1:45" x14ac:dyDescent="0.45">
      <c r="A57" s="262"/>
      <c r="B57" s="263"/>
      <c r="C57" s="264"/>
      <c r="D57" s="263"/>
      <c r="E57" s="263"/>
      <c r="F57" s="263"/>
      <c r="G57" s="262"/>
      <c r="H57" s="263"/>
      <c r="I57" s="263"/>
      <c r="J57" s="263"/>
      <c r="K57" s="263"/>
      <c r="L57" s="263"/>
      <c r="M57" s="263"/>
      <c r="N57" s="266"/>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row>
    <row r="58" spans="1:45" x14ac:dyDescent="0.45">
      <c r="A58" s="262"/>
      <c r="B58" s="263"/>
      <c r="C58" s="264"/>
      <c r="D58" s="263"/>
      <c r="E58" s="263"/>
      <c r="F58" s="263"/>
      <c r="G58" s="262"/>
      <c r="H58" s="263"/>
      <c r="I58" s="263"/>
      <c r="J58" s="263"/>
      <c r="K58" s="263"/>
      <c r="L58" s="263"/>
      <c r="M58" s="263"/>
      <c r="N58" s="266"/>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row>
    <row r="59" spans="1:45" x14ac:dyDescent="0.45">
      <c r="A59" s="262"/>
      <c r="B59" s="263"/>
      <c r="C59" s="264"/>
      <c r="D59" s="263"/>
      <c r="E59" s="263"/>
      <c r="F59" s="263"/>
      <c r="G59" s="262"/>
      <c r="H59" s="263"/>
      <c r="I59" s="263"/>
      <c r="J59" s="263"/>
      <c r="K59" s="263"/>
      <c r="L59" s="263"/>
      <c r="M59" s="263"/>
      <c r="N59" s="266"/>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row>
    <row r="60" spans="1:45" x14ac:dyDescent="0.45">
      <c r="A60" s="262"/>
      <c r="B60" s="263"/>
      <c r="C60" s="264"/>
      <c r="D60" s="263"/>
      <c r="E60" s="263"/>
      <c r="F60" s="263"/>
      <c r="G60" s="262"/>
      <c r="H60" s="263"/>
      <c r="I60" s="263"/>
      <c r="J60" s="263"/>
      <c r="K60" s="263"/>
      <c r="L60" s="263"/>
      <c r="M60" s="263"/>
      <c r="N60" s="266"/>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row>
    <row r="61" spans="1:45" x14ac:dyDescent="0.45">
      <c r="A61" s="262"/>
      <c r="B61" s="263"/>
      <c r="C61" s="264"/>
      <c r="D61" s="263"/>
      <c r="E61" s="263"/>
      <c r="F61" s="263"/>
      <c r="G61" s="262"/>
      <c r="H61" s="263"/>
      <c r="I61" s="263"/>
      <c r="J61" s="263"/>
      <c r="K61" s="263"/>
      <c r="L61" s="263"/>
      <c r="M61" s="263"/>
      <c r="N61" s="266"/>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row>
    <row r="62" spans="1:45" x14ac:dyDescent="0.45">
      <c r="A62" s="262"/>
      <c r="B62" s="263"/>
      <c r="C62" s="264"/>
      <c r="D62" s="263"/>
      <c r="E62" s="263"/>
      <c r="F62" s="263"/>
      <c r="G62" s="262"/>
      <c r="H62" s="263"/>
      <c r="I62" s="263"/>
      <c r="J62" s="263"/>
      <c r="K62" s="263"/>
      <c r="L62" s="263"/>
      <c r="M62" s="263"/>
      <c r="N62" s="266"/>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row>
    <row r="63" spans="1:45" x14ac:dyDescent="0.45">
      <c r="A63" s="262"/>
      <c r="B63" s="263"/>
      <c r="C63" s="264"/>
      <c r="D63" s="263"/>
      <c r="E63" s="263"/>
      <c r="F63" s="263"/>
      <c r="G63" s="262"/>
      <c r="H63" s="263"/>
      <c r="I63" s="263"/>
      <c r="J63" s="263"/>
      <c r="K63" s="263"/>
      <c r="L63" s="263"/>
      <c r="M63" s="263"/>
      <c r="N63" s="266"/>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row>
    <row r="64" spans="1:45" x14ac:dyDescent="0.45">
      <c r="A64" s="262"/>
      <c r="B64" s="263"/>
      <c r="C64" s="264"/>
      <c r="D64" s="263"/>
      <c r="E64" s="263"/>
      <c r="F64" s="263"/>
      <c r="G64" s="262"/>
      <c r="H64" s="263"/>
      <c r="I64" s="263"/>
      <c r="J64" s="263"/>
      <c r="K64" s="263"/>
      <c r="L64" s="263"/>
      <c r="M64" s="263"/>
      <c r="N64" s="266"/>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row>
    <row r="65" spans="1:45" x14ac:dyDescent="0.45">
      <c r="A65" s="262"/>
      <c r="B65" s="263"/>
      <c r="C65" s="264"/>
      <c r="D65" s="263"/>
      <c r="E65" s="263"/>
      <c r="F65" s="263"/>
      <c r="G65" s="262"/>
      <c r="H65" s="263"/>
      <c r="I65" s="263"/>
      <c r="J65" s="263"/>
      <c r="K65" s="263"/>
      <c r="L65" s="263"/>
      <c r="M65" s="263"/>
      <c r="N65" s="266"/>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row>
    <row r="66" spans="1:45" x14ac:dyDescent="0.45">
      <c r="A66" s="262"/>
      <c r="B66" s="263"/>
      <c r="C66" s="264"/>
      <c r="D66" s="263"/>
      <c r="E66" s="263"/>
      <c r="F66" s="263"/>
      <c r="G66" s="262"/>
      <c r="H66" s="263"/>
      <c r="I66" s="263"/>
      <c r="J66" s="263"/>
      <c r="K66" s="263"/>
      <c r="L66" s="263"/>
      <c r="M66" s="263"/>
      <c r="N66" s="266"/>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row>
    <row r="67" spans="1:45" x14ac:dyDescent="0.45">
      <c r="A67" s="262"/>
      <c r="B67" s="263"/>
      <c r="C67" s="264"/>
      <c r="D67" s="263"/>
      <c r="E67" s="263"/>
      <c r="F67" s="263"/>
      <c r="G67" s="262"/>
      <c r="H67" s="263"/>
      <c r="I67" s="263"/>
      <c r="J67" s="263"/>
      <c r="K67" s="263"/>
      <c r="L67" s="263"/>
      <c r="M67" s="263"/>
      <c r="N67" s="266"/>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row>
    <row r="68" spans="1:45" x14ac:dyDescent="0.45">
      <c r="A68" s="262"/>
      <c r="B68" s="263"/>
      <c r="C68" s="264"/>
      <c r="D68" s="263"/>
      <c r="E68" s="263"/>
      <c r="F68" s="263"/>
      <c r="G68" s="262"/>
      <c r="H68" s="263"/>
      <c r="I68" s="263"/>
      <c r="J68" s="263"/>
      <c r="K68" s="263"/>
      <c r="L68" s="263"/>
      <c r="M68" s="263"/>
      <c r="N68" s="266"/>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row>
    <row r="69" spans="1:45" x14ac:dyDescent="0.45">
      <c r="A69" s="262"/>
      <c r="B69" s="263"/>
      <c r="C69" s="264"/>
      <c r="D69" s="263"/>
      <c r="E69" s="263"/>
      <c r="F69" s="263"/>
      <c r="G69" s="262"/>
      <c r="H69" s="263"/>
      <c r="I69" s="263"/>
      <c r="J69" s="263"/>
      <c r="K69" s="263"/>
      <c r="L69" s="263"/>
      <c r="M69" s="263"/>
      <c r="N69" s="266"/>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row>
    <row r="70" spans="1:45" x14ac:dyDescent="0.45">
      <c r="A70" s="262"/>
      <c r="B70" s="263"/>
      <c r="C70" s="264"/>
      <c r="D70" s="263"/>
      <c r="E70" s="263"/>
      <c r="F70" s="263"/>
      <c r="G70" s="262"/>
      <c r="H70" s="263"/>
      <c r="I70" s="263"/>
      <c r="J70" s="263"/>
      <c r="K70" s="263"/>
      <c r="L70" s="263"/>
      <c r="M70" s="263"/>
      <c r="N70" s="266"/>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row>
    <row r="71" spans="1:45" x14ac:dyDescent="0.45">
      <c r="A71" s="262"/>
      <c r="B71" s="263"/>
      <c r="C71" s="264"/>
      <c r="D71" s="263"/>
      <c r="E71" s="263"/>
      <c r="F71" s="263"/>
      <c r="G71" s="262"/>
      <c r="H71" s="263"/>
      <c r="I71" s="263"/>
      <c r="J71" s="263"/>
      <c r="K71" s="263"/>
      <c r="L71" s="263"/>
      <c r="M71" s="263"/>
      <c r="N71" s="266"/>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row>
    <row r="72" spans="1:45" x14ac:dyDescent="0.45">
      <c r="A72" s="262"/>
      <c r="B72" s="263"/>
      <c r="C72" s="264"/>
      <c r="D72" s="263"/>
      <c r="E72" s="263"/>
      <c r="F72" s="263"/>
      <c r="G72" s="262"/>
      <c r="H72" s="263"/>
      <c r="I72" s="263"/>
      <c r="J72" s="263"/>
      <c r="K72" s="263"/>
      <c r="L72" s="263"/>
      <c r="M72" s="263"/>
      <c r="N72" s="266"/>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row>
    <row r="73" spans="1:45" x14ac:dyDescent="0.45">
      <c r="A73" s="262"/>
      <c r="B73" s="263"/>
      <c r="C73" s="264"/>
      <c r="D73" s="263"/>
      <c r="E73" s="263"/>
      <c r="F73" s="263"/>
      <c r="G73" s="262"/>
      <c r="H73" s="263"/>
      <c r="I73" s="263"/>
      <c r="J73" s="263"/>
      <c r="K73" s="263"/>
      <c r="L73" s="263"/>
      <c r="M73" s="263"/>
      <c r="N73" s="266"/>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row>
    <row r="74" spans="1:45" x14ac:dyDescent="0.45">
      <c r="A74" s="262"/>
      <c r="B74" s="263"/>
      <c r="C74" s="264"/>
      <c r="D74" s="263"/>
      <c r="E74" s="263"/>
      <c r="F74" s="263"/>
      <c r="G74" s="262"/>
      <c r="H74" s="263"/>
      <c r="I74" s="263"/>
      <c r="J74" s="263"/>
      <c r="K74" s="263"/>
      <c r="L74" s="263"/>
      <c r="M74" s="263"/>
      <c r="N74" s="266"/>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row>
    <row r="75" spans="1:45" x14ac:dyDescent="0.45">
      <c r="A75" s="262"/>
      <c r="B75" s="263"/>
      <c r="C75" s="264"/>
      <c r="D75" s="263"/>
      <c r="E75" s="263"/>
      <c r="F75" s="263"/>
      <c r="G75" s="262"/>
      <c r="H75" s="263"/>
      <c r="I75" s="263"/>
      <c r="J75" s="263"/>
      <c r="K75" s="263"/>
      <c r="L75" s="263"/>
      <c r="M75" s="263"/>
      <c r="N75" s="266"/>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row>
    <row r="76" spans="1:45" x14ac:dyDescent="0.45">
      <c r="A76" s="262"/>
      <c r="B76" s="263"/>
      <c r="C76" s="264"/>
      <c r="D76" s="263"/>
      <c r="E76" s="263"/>
      <c r="F76" s="263"/>
      <c r="G76" s="262"/>
      <c r="H76" s="263"/>
      <c r="I76" s="263"/>
      <c r="J76" s="263"/>
      <c r="K76" s="263"/>
      <c r="L76" s="263"/>
      <c r="M76" s="263"/>
      <c r="N76" s="266"/>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row>
    <row r="77" spans="1:45" x14ac:dyDescent="0.45">
      <c r="A77" s="262"/>
      <c r="B77" s="263"/>
      <c r="C77" s="264"/>
      <c r="D77" s="263"/>
      <c r="E77" s="263"/>
      <c r="F77" s="263"/>
      <c r="G77" s="262"/>
      <c r="H77" s="263"/>
      <c r="I77" s="263"/>
      <c r="J77" s="263"/>
      <c r="K77" s="263"/>
      <c r="L77" s="263"/>
      <c r="M77" s="263"/>
      <c r="N77" s="266"/>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row>
    <row r="78" spans="1:45" x14ac:dyDescent="0.45">
      <c r="A78" s="262"/>
      <c r="B78" s="263"/>
      <c r="C78" s="264"/>
      <c r="D78" s="263"/>
      <c r="E78" s="263"/>
      <c r="F78" s="263"/>
      <c r="G78" s="262"/>
      <c r="H78" s="263"/>
      <c r="I78" s="263"/>
      <c r="J78" s="263"/>
      <c r="K78" s="263"/>
      <c r="L78" s="263"/>
      <c r="M78" s="263"/>
      <c r="N78" s="266"/>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row>
    <row r="79" spans="1:45" x14ac:dyDescent="0.45">
      <c r="A79" s="262"/>
      <c r="B79" s="263"/>
      <c r="C79" s="264"/>
      <c r="D79" s="263"/>
      <c r="E79" s="263"/>
      <c r="F79" s="263"/>
      <c r="G79" s="262"/>
      <c r="H79" s="263"/>
      <c r="I79" s="263"/>
      <c r="J79" s="263"/>
      <c r="K79" s="263"/>
      <c r="L79" s="263"/>
      <c r="M79" s="263"/>
      <c r="N79" s="266"/>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row>
    <row r="80" spans="1:45" x14ac:dyDescent="0.45">
      <c r="A80" s="262"/>
      <c r="B80" s="263"/>
      <c r="C80" s="264"/>
      <c r="D80" s="263"/>
      <c r="E80" s="263"/>
      <c r="F80" s="263"/>
      <c r="G80" s="262"/>
      <c r="H80" s="263"/>
      <c r="I80" s="263"/>
      <c r="J80" s="263"/>
      <c r="K80" s="263"/>
      <c r="L80" s="263"/>
      <c r="M80" s="263"/>
      <c r="N80" s="266"/>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row>
    <row r="81" spans="1:37" x14ac:dyDescent="0.45">
      <c r="A81" s="262"/>
      <c r="B81" s="263"/>
      <c r="C81" s="264"/>
      <c r="D81" s="263"/>
      <c r="E81" s="263"/>
      <c r="F81" s="263"/>
      <c r="G81" s="262"/>
      <c r="H81" s="263"/>
      <c r="I81" s="263"/>
      <c r="J81" s="263"/>
      <c r="K81" s="263"/>
      <c r="L81" s="263"/>
      <c r="M81" s="263"/>
      <c r="N81" s="266"/>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row>
    <row r="82" spans="1:37" x14ac:dyDescent="0.45">
      <c r="A82" s="262"/>
      <c r="B82" s="263"/>
      <c r="C82" s="264"/>
      <c r="D82" s="263"/>
      <c r="E82" s="263"/>
      <c r="F82" s="263"/>
      <c r="G82" s="262"/>
      <c r="H82" s="263"/>
      <c r="I82" s="263"/>
      <c r="J82" s="263"/>
      <c r="K82" s="263"/>
      <c r="L82" s="263"/>
      <c r="M82" s="263"/>
      <c r="N82" s="266"/>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row>
    <row r="83" spans="1:37" x14ac:dyDescent="0.45">
      <c r="A83" s="262"/>
      <c r="B83" s="263"/>
      <c r="C83" s="264"/>
      <c r="D83" s="263"/>
      <c r="E83" s="263"/>
      <c r="F83" s="263"/>
      <c r="G83" s="262"/>
      <c r="H83" s="263"/>
      <c r="I83" s="263"/>
      <c r="J83" s="263"/>
      <c r="K83" s="263"/>
      <c r="L83" s="263"/>
      <c r="M83" s="263"/>
      <c r="N83" s="266"/>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row>
    <row r="84" spans="1:37" x14ac:dyDescent="0.45">
      <c r="A84" s="262"/>
      <c r="B84" s="263"/>
      <c r="C84" s="264"/>
      <c r="D84" s="263"/>
      <c r="E84" s="263"/>
      <c r="F84" s="263"/>
      <c r="G84" s="262"/>
      <c r="H84" s="263"/>
      <c r="I84" s="263"/>
      <c r="J84" s="263"/>
      <c r="K84" s="263"/>
      <c r="L84" s="263"/>
      <c r="M84" s="263"/>
      <c r="N84" s="266"/>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row>
    <row r="85" spans="1:37" x14ac:dyDescent="0.45">
      <c r="A85" s="262"/>
      <c r="B85" s="263"/>
      <c r="C85" s="264"/>
      <c r="D85" s="263"/>
      <c r="E85" s="263"/>
      <c r="F85" s="263"/>
      <c r="G85" s="262"/>
      <c r="H85" s="263"/>
      <c r="I85" s="263"/>
      <c r="J85" s="263"/>
      <c r="K85" s="263"/>
      <c r="L85" s="263"/>
      <c r="M85" s="263"/>
      <c r="N85" s="266"/>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row>
    <row r="86" spans="1:37" x14ac:dyDescent="0.45">
      <c r="A86" s="262"/>
      <c r="B86" s="263"/>
      <c r="C86" s="264"/>
      <c r="D86" s="263"/>
      <c r="E86" s="263"/>
      <c r="F86" s="263"/>
      <c r="G86" s="262"/>
      <c r="H86" s="263"/>
      <c r="I86" s="263"/>
      <c r="J86" s="263"/>
      <c r="K86" s="263"/>
      <c r="L86" s="263"/>
      <c r="M86" s="263"/>
      <c r="N86" s="266"/>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row>
    <row r="87" spans="1:37" x14ac:dyDescent="0.45">
      <c r="A87" s="262"/>
      <c r="B87" s="263"/>
      <c r="C87" s="264"/>
      <c r="D87" s="263"/>
      <c r="E87" s="263"/>
      <c r="F87" s="263"/>
      <c r="G87" s="262"/>
      <c r="H87" s="263"/>
      <c r="I87" s="263"/>
      <c r="J87" s="263"/>
      <c r="K87" s="263"/>
      <c r="L87" s="263"/>
      <c r="M87" s="263"/>
      <c r="N87" s="266"/>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row>
    <row r="88" spans="1:37" x14ac:dyDescent="0.45">
      <c r="A88" s="262"/>
      <c r="B88" s="263"/>
      <c r="C88" s="264"/>
      <c r="D88" s="263"/>
      <c r="E88" s="263"/>
      <c r="F88" s="263"/>
      <c r="G88" s="262"/>
      <c r="H88" s="263"/>
      <c r="I88" s="263"/>
      <c r="J88" s="263"/>
      <c r="K88" s="263"/>
      <c r="L88" s="263"/>
      <c r="M88" s="263"/>
      <c r="N88" s="266"/>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row>
    <row r="89" spans="1:37" x14ac:dyDescent="0.45">
      <c r="A89" s="262"/>
      <c r="B89" s="263"/>
      <c r="C89" s="264"/>
      <c r="D89" s="263"/>
      <c r="E89" s="263"/>
      <c r="F89" s="263"/>
      <c r="G89" s="262"/>
      <c r="H89" s="263"/>
      <c r="I89" s="263"/>
      <c r="J89" s="263"/>
      <c r="K89" s="263"/>
      <c r="L89" s="263"/>
      <c r="M89" s="263"/>
      <c r="N89" s="266"/>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row>
    <row r="90" spans="1:37" x14ac:dyDescent="0.45">
      <c r="A90" s="262"/>
      <c r="B90" s="263"/>
      <c r="C90" s="264"/>
      <c r="D90" s="263"/>
      <c r="E90" s="263"/>
      <c r="F90" s="263"/>
      <c r="G90" s="262"/>
      <c r="H90" s="263"/>
      <c r="I90" s="263"/>
      <c r="J90" s="263"/>
      <c r="K90" s="263"/>
      <c r="L90" s="263"/>
      <c r="M90" s="263"/>
      <c r="N90" s="266"/>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row>
    <row r="91" spans="1:37" x14ac:dyDescent="0.45">
      <c r="A91" s="262"/>
      <c r="B91" s="263"/>
      <c r="C91" s="264"/>
      <c r="D91" s="263"/>
      <c r="E91" s="263"/>
      <c r="F91" s="263"/>
      <c r="G91" s="262"/>
      <c r="H91" s="263"/>
      <c r="I91" s="263"/>
      <c r="J91" s="263"/>
      <c r="K91" s="263"/>
      <c r="L91" s="263"/>
      <c r="M91" s="263"/>
      <c r="N91" s="266"/>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row>
    <row r="92" spans="1:37" x14ac:dyDescent="0.45">
      <c r="A92" s="262"/>
      <c r="B92" s="263"/>
      <c r="C92" s="264"/>
      <c r="D92" s="263"/>
      <c r="E92" s="263"/>
      <c r="F92" s="263"/>
      <c r="G92" s="262"/>
      <c r="H92" s="263"/>
      <c r="I92" s="263"/>
      <c r="J92" s="263"/>
      <c r="K92" s="263"/>
      <c r="L92" s="263"/>
      <c r="M92" s="263"/>
      <c r="N92" s="266"/>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row>
    <row r="93" spans="1:37" x14ac:dyDescent="0.45">
      <c r="A93" s="262"/>
      <c r="B93" s="263"/>
      <c r="C93" s="264"/>
      <c r="D93" s="263"/>
      <c r="E93" s="263"/>
      <c r="F93" s="263"/>
      <c r="G93" s="262"/>
      <c r="H93" s="263"/>
      <c r="I93" s="263"/>
      <c r="J93" s="263"/>
      <c r="K93" s="263"/>
      <c r="L93" s="263"/>
      <c r="M93" s="263"/>
      <c r="N93" s="266"/>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row>
    <row r="94" spans="1:37" x14ac:dyDescent="0.45">
      <c r="A94" s="262"/>
      <c r="B94" s="263"/>
      <c r="C94" s="264"/>
      <c r="D94" s="263"/>
      <c r="E94" s="263"/>
      <c r="F94" s="263"/>
      <c r="G94" s="262"/>
      <c r="H94" s="263"/>
      <c r="I94" s="263"/>
      <c r="J94" s="263"/>
      <c r="K94" s="263"/>
      <c r="L94" s="263"/>
      <c r="M94" s="263"/>
      <c r="N94" s="266"/>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row>
    <row r="95" spans="1:37" x14ac:dyDescent="0.45">
      <c r="A95" s="262"/>
      <c r="B95" s="263"/>
      <c r="C95" s="264"/>
      <c r="D95" s="263"/>
      <c r="E95" s="263"/>
      <c r="F95" s="263"/>
      <c r="G95" s="262"/>
      <c r="H95" s="263"/>
      <c r="I95" s="263"/>
      <c r="J95" s="263"/>
      <c r="K95" s="263"/>
      <c r="L95" s="263"/>
      <c r="M95" s="263"/>
      <c r="N95" s="266"/>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row>
    <row r="96" spans="1:37" x14ac:dyDescent="0.45">
      <c r="A96" s="262"/>
      <c r="B96" s="263"/>
      <c r="C96" s="264"/>
      <c r="D96" s="263"/>
      <c r="E96" s="263"/>
      <c r="F96" s="263"/>
      <c r="G96" s="262"/>
      <c r="H96" s="263"/>
      <c r="I96" s="263"/>
      <c r="J96" s="263"/>
      <c r="K96" s="263"/>
      <c r="L96" s="263"/>
      <c r="M96" s="263"/>
      <c r="N96" s="266"/>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row>
    <row r="97" spans="1:37" x14ac:dyDescent="0.45">
      <c r="A97" s="262"/>
      <c r="B97" s="263"/>
      <c r="C97" s="264"/>
      <c r="D97" s="263"/>
      <c r="E97" s="263"/>
      <c r="F97" s="263"/>
      <c r="G97" s="262"/>
      <c r="H97" s="263"/>
      <c r="I97" s="263"/>
      <c r="J97" s="263"/>
      <c r="K97" s="263"/>
      <c r="L97" s="263"/>
      <c r="M97" s="263"/>
      <c r="N97" s="266"/>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row>
    <row r="98" spans="1:37" x14ac:dyDescent="0.45">
      <c r="A98" s="262"/>
      <c r="B98" s="263"/>
      <c r="C98" s="264"/>
      <c r="D98" s="263"/>
      <c r="E98" s="263"/>
      <c r="F98" s="263"/>
      <c r="G98" s="262"/>
      <c r="H98" s="263"/>
      <c r="I98" s="263"/>
      <c r="J98" s="263"/>
      <c r="K98" s="263"/>
      <c r="L98" s="263"/>
      <c r="M98" s="263"/>
      <c r="N98" s="266"/>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row>
    <row r="99" spans="1:37" x14ac:dyDescent="0.45">
      <c r="A99" s="262"/>
      <c r="B99" s="263"/>
      <c r="C99" s="264"/>
      <c r="D99" s="263"/>
      <c r="E99" s="263"/>
      <c r="F99" s="263"/>
      <c r="G99" s="262"/>
      <c r="H99" s="263"/>
      <c r="I99" s="263"/>
      <c r="J99" s="263"/>
      <c r="K99" s="263"/>
      <c r="L99" s="263"/>
      <c r="M99" s="263"/>
      <c r="N99" s="266"/>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row>
    <row r="100" spans="1:37" x14ac:dyDescent="0.45">
      <c r="A100" s="262"/>
      <c r="B100" s="263"/>
      <c r="C100" s="264"/>
      <c r="D100" s="263"/>
      <c r="E100" s="263"/>
      <c r="F100" s="263"/>
      <c r="G100" s="262"/>
      <c r="H100" s="263"/>
      <c r="I100" s="263"/>
      <c r="J100" s="263"/>
      <c r="K100" s="263"/>
      <c r="L100" s="263"/>
      <c r="M100" s="263"/>
      <c r="N100" s="266"/>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row>
    <row r="101" spans="1:37" x14ac:dyDescent="0.45">
      <c r="A101" s="262"/>
      <c r="B101" s="263"/>
      <c r="C101" s="264"/>
      <c r="D101" s="263"/>
      <c r="E101" s="263"/>
      <c r="F101" s="263"/>
      <c r="G101" s="262"/>
      <c r="H101" s="263"/>
      <c r="I101" s="263"/>
      <c r="J101" s="263"/>
      <c r="K101" s="263"/>
      <c r="L101" s="263"/>
      <c r="M101" s="263"/>
      <c r="N101" s="266"/>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row>
    <row r="102" spans="1:37" x14ac:dyDescent="0.45">
      <c r="A102" s="262"/>
      <c r="B102" s="263"/>
      <c r="C102" s="264"/>
      <c r="D102" s="263"/>
      <c r="E102" s="263"/>
      <c r="F102" s="263"/>
      <c r="G102" s="262"/>
      <c r="H102" s="263"/>
      <c r="I102" s="263"/>
      <c r="J102" s="263"/>
      <c r="K102" s="263"/>
      <c r="L102" s="263"/>
      <c r="M102" s="263"/>
      <c r="N102" s="266"/>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row>
    <row r="103" spans="1:37" x14ac:dyDescent="0.45">
      <c r="A103" s="262"/>
      <c r="B103" s="263"/>
      <c r="C103" s="264"/>
      <c r="D103" s="263"/>
      <c r="E103" s="263"/>
      <c r="F103" s="263"/>
      <c r="G103" s="262"/>
      <c r="H103" s="263"/>
      <c r="I103" s="263"/>
      <c r="J103" s="263"/>
      <c r="K103" s="263"/>
      <c r="L103" s="263"/>
      <c r="M103" s="263"/>
      <c r="N103" s="266"/>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row>
    <row r="104" spans="1:37" x14ac:dyDescent="0.45">
      <c r="A104" s="262"/>
      <c r="B104" s="263"/>
      <c r="C104" s="264"/>
      <c r="D104" s="263"/>
      <c r="E104" s="263"/>
      <c r="F104" s="263"/>
      <c r="G104" s="262"/>
      <c r="H104" s="263"/>
      <c r="I104" s="263"/>
      <c r="J104" s="263"/>
      <c r="K104" s="263"/>
      <c r="L104" s="263"/>
      <c r="M104" s="263"/>
      <c r="N104" s="266"/>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row>
    <row r="105" spans="1:37" x14ac:dyDescent="0.45">
      <c r="A105" s="262"/>
      <c r="B105" s="263"/>
      <c r="C105" s="264"/>
      <c r="D105" s="263"/>
      <c r="E105" s="263"/>
      <c r="F105" s="263"/>
      <c r="G105" s="262"/>
      <c r="H105" s="263"/>
      <c r="I105" s="263"/>
      <c r="J105" s="263"/>
      <c r="K105" s="263"/>
      <c r="L105" s="263"/>
      <c r="M105" s="263"/>
      <c r="N105" s="266"/>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row>
    <row r="106" spans="1:37" x14ac:dyDescent="0.45">
      <c r="A106" s="262"/>
      <c r="B106" s="263"/>
      <c r="C106" s="264"/>
      <c r="D106" s="263"/>
      <c r="E106" s="263"/>
      <c r="F106" s="263"/>
      <c r="G106" s="262"/>
      <c r="H106" s="263"/>
      <c r="I106" s="263"/>
      <c r="J106" s="263"/>
      <c r="K106" s="263"/>
      <c r="L106" s="263"/>
      <c r="M106" s="263"/>
      <c r="N106" s="266"/>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row>
    <row r="107" spans="1:37" x14ac:dyDescent="0.45">
      <c r="A107" s="262"/>
      <c r="B107" s="263"/>
      <c r="C107" s="264"/>
      <c r="D107" s="263"/>
      <c r="E107" s="263"/>
      <c r="F107" s="263"/>
      <c r="G107" s="262"/>
      <c r="H107" s="263"/>
      <c r="I107" s="263"/>
      <c r="J107" s="263"/>
      <c r="K107" s="263"/>
      <c r="L107" s="263"/>
      <c r="M107" s="263"/>
      <c r="N107" s="266"/>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row>
    <row r="108" spans="1:37" x14ac:dyDescent="0.45">
      <c r="A108" s="262"/>
      <c r="B108" s="263"/>
      <c r="C108" s="264"/>
      <c r="D108" s="263"/>
      <c r="E108" s="263"/>
      <c r="F108" s="263"/>
      <c r="G108" s="262"/>
      <c r="H108" s="263"/>
      <c r="I108" s="263"/>
      <c r="J108" s="263"/>
      <c r="K108" s="263"/>
      <c r="L108" s="263"/>
      <c r="M108" s="263"/>
      <c r="N108" s="266"/>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row>
    <row r="109" spans="1:37" x14ac:dyDescent="0.45">
      <c r="A109" s="262"/>
      <c r="B109" s="263"/>
      <c r="C109" s="264"/>
      <c r="D109" s="263"/>
      <c r="E109" s="263"/>
      <c r="F109" s="263"/>
      <c r="G109" s="262"/>
      <c r="H109" s="263"/>
      <c r="I109" s="263"/>
      <c r="J109" s="263"/>
      <c r="K109" s="263"/>
      <c r="L109" s="263"/>
      <c r="M109" s="263"/>
      <c r="N109" s="266"/>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row>
    <row r="110" spans="1:37" x14ac:dyDescent="0.45">
      <c r="A110" s="262"/>
      <c r="B110" s="263"/>
      <c r="C110" s="264"/>
      <c r="D110" s="263"/>
      <c r="E110" s="263"/>
      <c r="F110" s="263"/>
      <c r="G110" s="262"/>
      <c r="H110" s="263"/>
      <c r="I110" s="263"/>
      <c r="J110" s="263"/>
      <c r="K110" s="263"/>
      <c r="L110" s="263"/>
      <c r="M110" s="263"/>
      <c r="N110" s="266"/>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row>
    <row r="111" spans="1:37" x14ac:dyDescent="0.45">
      <c r="A111" s="262"/>
      <c r="B111" s="263"/>
      <c r="C111" s="264"/>
      <c r="D111" s="263"/>
      <c r="E111" s="263"/>
      <c r="F111" s="263"/>
      <c r="G111" s="262"/>
      <c r="H111" s="263"/>
      <c r="I111" s="263"/>
      <c r="J111" s="263"/>
      <c r="K111" s="263"/>
      <c r="L111" s="263"/>
      <c r="M111" s="263"/>
      <c r="N111" s="266"/>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row>
    <row r="112" spans="1:37" x14ac:dyDescent="0.45">
      <c r="A112" s="262"/>
      <c r="B112" s="263"/>
      <c r="C112" s="264"/>
      <c r="D112" s="263"/>
      <c r="E112" s="263"/>
      <c r="F112" s="263"/>
      <c r="G112" s="262"/>
      <c r="H112" s="263"/>
      <c r="I112" s="263"/>
      <c r="J112" s="263"/>
      <c r="K112" s="263"/>
      <c r="L112" s="263"/>
      <c r="M112" s="263"/>
      <c r="N112" s="266"/>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row>
    <row r="113" spans="1:37" x14ac:dyDescent="0.45">
      <c r="A113" s="262"/>
      <c r="B113" s="263"/>
      <c r="C113" s="264"/>
      <c r="D113" s="263"/>
      <c r="E113" s="263"/>
      <c r="F113" s="263"/>
      <c r="G113" s="262"/>
      <c r="H113" s="263"/>
      <c r="I113" s="263"/>
      <c r="J113" s="263"/>
      <c r="K113" s="263"/>
      <c r="L113" s="263"/>
      <c r="M113" s="263"/>
      <c r="N113" s="266"/>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row>
    <row r="114" spans="1:37" x14ac:dyDescent="0.45">
      <c r="A114" s="262"/>
      <c r="B114" s="263"/>
      <c r="C114" s="264"/>
      <c r="D114" s="263"/>
      <c r="E114" s="263"/>
      <c r="F114" s="263"/>
      <c r="G114" s="262"/>
      <c r="H114" s="263"/>
      <c r="I114" s="263"/>
      <c r="J114" s="263"/>
      <c r="K114" s="263"/>
      <c r="L114" s="263"/>
      <c r="M114" s="263"/>
      <c r="N114" s="266"/>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row>
    <row r="115" spans="1:37" x14ac:dyDescent="0.45">
      <c r="A115" s="262"/>
      <c r="B115" s="263"/>
      <c r="C115" s="264"/>
      <c r="D115" s="263"/>
      <c r="E115" s="263"/>
      <c r="F115" s="263"/>
      <c r="G115" s="262"/>
      <c r="H115" s="263"/>
      <c r="I115" s="263"/>
      <c r="J115" s="263"/>
      <c r="K115" s="263"/>
      <c r="L115" s="263"/>
      <c r="M115" s="263"/>
      <c r="N115" s="266"/>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row>
    <row r="116" spans="1:37" x14ac:dyDescent="0.45">
      <c r="A116" s="262"/>
      <c r="B116" s="263"/>
      <c r="C116" s="264"/>
      <c r="D116" s="263"/>
      <c r="E116" s="263"/>
      <c r="F116" s="263"/>
      <c r="G116" s="262"/>
      <c r="H116" s="263"/>
      <c r="I116" s="263"/>
      <c r="J116" s="263"/>
      <c r="K116" s="263"/>
      <c r="L116" s="263"/>
      <c r="M116" s="263"/>
      <c r="N116" s="266"/>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row>
    <row r="117" spans="1:37" x14ac:dyDescent="0.45">
      <c r="A117" s="262"/>
      <c r="B117" s="263"/>
      <c r="C117" s="264"/>
      <c r="D117" s="263"/>
      <c r="E117" s="263"/>
      <c r="F117" s="263"/>
      <c r="G117" s="262"/>
      <c r="H117" s="263"/>
      <c r="I117" s="263"/>
      <c r="J117" s="263"/>
      <c r="K117" s="263"/>
      <c r="L117" s="263"/>
      <c r="M117" s="263"/>
      <c r="N117" s="266"/>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row>
    <row r="118" spans="1:37" x14ac:dyDescent="0.45">
      <c r="A118" s="262"/>
      <c r="B118" s="263"/>
      <c r="C118" s="264"/>
      <c r="D118" s="263"/>
      <c r="E118" s="263"/>
      <c r="F118" s="263"/>
      <c r="G118" s="262"/>
      <c r="H118" s="263"/>
      <c r="I118" s="263"/>
      <c r="J118" s="263"/>
      <c r="K118" s="263"/>
      <c r="L118" s="263"/>
      <c r="M118" s="263"/>
      <c r="N118" s="266"/>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row>
    <row r="119" spans="1:37" x14ac:dyDescent="0.45">
      <c r="A119" s="262"/>
      <c r="B119" s="263"/>
      <c r="C119" s="264"/>
      <c r="D119" s="263"/>
      <c r="E119" s="263"/>
      <c r="F119" s="263"/>
      <c r="G119" s="262"/>
      <c r="H119" s="263"/>
      <c r="I119" s="263"/>
      <c r="J119" s="263"/>
      <c r="K119" s="263"/>
      <c r="L119" s="263"/>
      <c r="M119" s="263"/>
      <c r="N119" s="266"/>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row>
    <row r="120" spans="1:37" x14ac:dyDescent="0.45">
      <c r="A120" s="262"/>
      <c r="B120" s="263"/>
      <c r="C120" s="264"/>
      <c r="D120" s="263"/>
      <c r="E120" s="263"/>
      <c r="F120" s="263"/>
      <c r="G120" s="262"/>
      <c r="H120" s="263"/>
      <c r="I120" s="263"/>
      <c r="J120" s="263"/>
      <c r="K120" s="263"/>
      <c r="L120" s="263"/>
      <c r="M120" s="263"/>
      <c r="N120" s="266"/>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row>
    <row r="121" spans="1:37" x14ac:dyDescent="0.45">
      <c r="A121" s="262"/>
      <c r="B121" s="263"/>
      <c r="C121" s="264"/>
      <c r="D121" s="263"/>
      <c r="E121" s="263"/>
      <c r="F121" s="263"/>
      <c r="G121" s="262"/>
      <c r="H121" s="263"/>
      <c r="I121" s="263"/>
      <c r="J121" s="263"/>
      <c r="K121" s="263"/>
      <c r="L121" s="263"/>
      <c r="M121" s="263"/>
      <c r="N121" s="266"/>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row>
    <row r="122" spans="1:37" x14ac:dyDescent="0.45">
      <c r="A122" s="262"/>
      <c r="B122" s="263"/>
      <c r="C122" s="264"/>
      <c r="D122" s="263"/>
      <c r="E122" s="263"/>
      <c r="F122" s="263"/>
      <c r="G122" s="262"/>
      <c r="H122" s="263"/>
      <c r="I122" s="263"/>
      <c r="J122" s="263"/>
      <c r="K122" s="263"/>
      <c r="L122" s="263"/>
      <c r="M122" s="263"/>
      <c r="N122" s="266"/>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row>
    <row r="123" spans="1:37" x14ac:dyDescent="0.45">
      <c r="A123" s="262"/>
      <c r="B123" s="263"/>
      <c r="C123" s="264"/>
      <c r="D123" s="263"/>
      <c r="E123" s="263"/>
      <c r="F123" s="263"/>
      <c r="G123" s="262"/>
      <c r="H123" s="263"/>
      <c r="I123" s="263"/>
      <c r="J123" s="263"/>
      <c r="K123" s="263"/>
      <c r="L123" s="263"/>
      <c r="M123" s="263"/>
      <c r="N123" s="266"/>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row>
    <row r="124" spans="1:37" x14ac:dyDescent="0.45">
      <c r="A124" s="262"/>
      <c r="B124" s="263"/>
      <c r="C124" s="264"/>
      <c r="D124" s="263"/>
      <c r="E124" s="263"/>
      <c r="F124" s="263"/>
      <c r="G124" s="262"/>
      <c r="H124" s="263"/>
      <c r="I124" s="263"/>
      <c r="J124" s="263"/>
      <c r="K124" s="263"/>
      <c r="L124" s="263"/>
      <c r="M124" s="263"/>
      <c r="N124" s="266"/>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row>
    <row r="125" spans="1:37" x14ac:dyDescent="0.45">
      <c r="A125" s="262"/>
      <c r="B125" s="263"/>
      <c r="C125" s="264"/>
      <c r="D125" s="263"/>
      <c r="E125" s="263"/>
      <c r="F125" s="263"/>
      <c r="G125" s="262"/>
      <c r="H125" s="263"/>
      <c r="I125" s="263"/>
      <c r="J125" s="263"/>
      <c r="K125" s="263"/>
      <c r="L125" s="263"/>
      <c r="M125" s="263"/>
      <c r="N125" s="266"/>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row>
    <row r="126" spans="1:37" x14ac:dyDescent="0.45">
      <c r="A126" s="262"/>
      <c r="B126" s="263"/>
      <c r="C126" s="264"/>
      <c r="D126" s="263"/>
      <c r="E126" s="263"/>
      <c r="F126" s="263"/>
      <c r="G126" s="262"/>
      <c r="H126" s="263"/>
      <c r="I126" s="263"/>
      <c r="J126" s="263"/>
      <c r="K126" s="263"/>
      <c r="L126" s="263"/>
      <c r="M126" s="263"/>
      <c r="N126" s="266"/>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row>
    <row r="127" spans="1:37" x14ac:dyDescent="0.45">
      <c r="A127" s="262"/>
      <c r="B127" s="263"/>
      <c r="C127" s="264"/>
      <c r="D127" s="263"/>
      <c r="E127" s="263"/>
      <c r="F127" s="263"/>
      <c r="G127" s="262"/>
      <c r="H127" s="263"/>
      <c r="I127" s="263"/>
      <c r="J127" s="263"/>
      <c r="K127" s="263"/>
      <c r="L127" s="263"/>
      <c r="M127" s="263"/>
      <c r="N127" s="266"/>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row>
    <row r="128" spans="1:37" x14ac:dyDescent="0.45">
      <c r="A128" s="262"/>
      <c r="B128" s="263"/>
      <c r="C128" s="264"/>
      <c r="D128" s="263"/>
      <c r="E128" s="263"/>
      <c r="F128" s="263"/>
      <c r="G128" s="262"/>
      <c r="H128" s="263"/>
      <c r="I128" s="263"/>
      <c r="J128" s="263"/>
      <c r="K128" s="263"/>
      <c r="L128" s="263"/>
      <c r="M128" s="263"/>
      <c r="N128" s="266"/>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row>
    <row r="129" spans="1:37" x14ac:dyDescent="0.45">
      <c r="A129" s="262"/>
      <c r="B129" s="263"/>
      <c r="C129" s="264"/>
      <c r="D129" s="263"/>
      <c r="E129" s="263"/>
      <c r="F129" s="263"/>
      <c r="G129" s="262"/>
      <c r="H129" s="263"/>
      <c r="I129" s="263"/>
      <c r="J129" s="263"/>
      <c r="K129" s="263"/>
      <c r="L129" s="263"/>
      <c r="M129" s="263"/>
      <c r="N129" s="266"/>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row>
    <row r="130" spans="1:37" x14ac:dyDescent="0.45">
      <c r="A130" s="262"/>
      <c r="B130" s="263"/>
      <c r="C130" s="264"/>
      <c r="D130" s="263"/>
      <c r="E130" s="263"/>
      <c r="F130" s="263"/>
      <c r="G130" s="262"/>
      <c r="H130" s="263"/>
      <c r="I130" s="263"/>
      <c r="J130" s="263"/>
      <c r="K130" s="263"/>
      <c r="L130" s="263"/>
      <c r="M130" s="263"/>
      <c r="N130" s="266"/>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row>
    <row r="131" spans="1:37" x14ac:dyDescent="0.45">
      <c r="A131" s="262"/>
      <c r="B131" s="263"/>
      <c r="C131" s="264"/>
      <c r="D131" s="263"/>
      <c r="E131" s="263"/>
      <c r="F131" s="263"/>
      <c r="G131" s="262"/>
      <c r="H131" s="263"/>
      <c r="I131" s="263"/>
      <c r="J131" s="263"/>
      <c r="K131" s="263"/>
      <c r="L131" s="263"/>
      <c r="M131" s="263"/>
      <c r="N131" s="266"/>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row>
    <row r="132" spans="1:37" x14ac:dyDescent="0.45">
      <c r="A132" s="262"/>
      <c r="B132" s="263"/>
      <c r="C132" s="264"/>
      <c r="D132" s="263"/>
      <c r="E132" s="263"/>
      <c r="F132" s="263"/>
      <c r="G132" s="262"/>
      <c r="H132" s="263"/>
      <c r="I132" s="263"/>
      <c r="J132" s="263"/>
      <c r="K132" s="263"/>
      <c r="L132" s="263"/>
      <c r="M132" s="263"/>
      <c r="N132" s="266"/>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row>
    <row r="133" spans="1:37" x14ac:dyDescent="0.45">
      <c r="A133" s="262"/>
      <c r="B133" s="263"/>
      <c r="C133" s="264"/>
      <c r="D133" s="263"/>
      <c r="E133" s="263"/>
      <c r="F133" s="263"/>
      <c r="G133" s="262"/>
      <c r="H133" s="263"/>
      <c r="I133" s="263"/>
      <c r="J133" s="263"/>
      <c r="K133" s="263"/>
      <c r="L133" s="263"/>
      <c r="M133" s="263"/>
      <c r="N133" s="266"/>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row>
    <row r="134" spans="1:37" x14ac:dyDescent="0.45">
      <c r="A134" s="262"/>
      <c r="B134" s="263"/>
      <c r="C134" s="264"/>
      <c r="D134" s="263"/>
      <c r="E134" s="263"/>
      <c r="F134" s="263"/>
      <c r="G134" s="262"/>
      <c r="H134" s="263"/>
      <c r="I134" s="263"/>
      <c r="J134" s="263"/>
      <c r="K134" s="263"/>
      <c r="L134" s="263"/>
      <c r="M134" s="263"/>
      <c r="N134" s="266"/>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row>
    <row r="135" spans="1:37" x14ac:dyDescent="0.45">
      <c r="A135" s="262"/>
      <c r="B135" s="263"/>
      <c r="C135" s="264"/>
      <c r="D135" s="263"/>
      <c r="E135" s="263"/>
      <c r="F135" s="263"/>
      <c r="G135" s="262"/>
      <c r="H135" s="263"/>
      <c r="I135" s="263"/>
      <c r="J135" s="263"/>
      <c r="K135" s="263"/>
      <c r="L135" s="263"/>
      <c r="M135" s="263"/>
      <c r="N135" s="266"/>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row>
    <row r="136" spans="1:37" x14ac:dyDescent="0.45">
      <c r="A136" s="262"/>
      <c r="B136" s="263"/>
      <c r="C136" s="264"/>
      <c r="D136" s="263"/>
      <c r="E136" s="263"/>
      <c r="F136" s="263"/>
      <c r="G136" s="262"/>
      <c r="H136" s="263"/>
      <c r="I136" s="263"/>
      <c r="J136" s="263"/>
      <c r="K136" s="263"/>
      <c r="L136" s="263"/>
      <c r="M136" s="263"/>
      <c r="N136" s="266"/>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row>
    <row r="137" spans="1:37" x14ac:dyDescent="0.45">
      <c r="A137" s="262"/>
      <c r="B137" s="263"/>
      <c r="C137" s="264"/>
      <c r="D137" s="263"/>
      <c r="E137" s="263"/>
      <c r="F137" s="263"/>
      <c r="G137" s="262"/>
      <c r="H137" s="263"/>
      <c r="I137" s="263"/>
      <c r="J137" s="263"/>
      <c r="K137" s="263"/>
      <c r="L137" s="263"/>
      <c r="M137" s="263"/>
      <c r="N137" s="266"/>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row>
    <row r="138" spans="1:37" x14ac:dyDescent="0.45">
      <c r="A138" s="262"/>
      <c r="B138" s="263"/>
      <c r="C138" s="264"/>
      <c r="D138" s="263"/>
      <c r="E138" s="263"/>
      <c r="F138" s="263"/>
      <c r="G138" s="262"/>
      <c r="H138" s="263"/>
      <c r="I138" s="263"/>
      <c r="J138" s="263"/>
      <c r="K138" s="263"/>
      <c r="L138" s="263"/>
      <c r="M138" s="263"/>
      <c r="N138" s="266"/>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row>
    <row r="139" spans="1:37" x14ac:dyDescent="0.45">
      <c r="A139" s="262"/>
      <c r="B139" s="263"/>
      <c r="C139" s="264"/>
      <c r="D139" s="263"/>
      <c r="E139" s="263"/>
      <c r="F139" s="263"/>
      <c r="G139" s="262"/>
      <c r="H139" s="263"/>
      <c r="I139" s="263"/>
      <c r="J139" s="263"/>
      <c r="K139" s="263"/>
      <c r="L139" s="263"/>
      <c r="M139" s="263"/>
      <c r="N139" s="266"/>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row>
    <row r="140" spans="1:37" x14ac:dyDescent="0.45">
      <c r="A140" s="262"/>
      <c r="B140" s="263"/>
      <c r="C140" s="264"/>
      <c r="D140" s="263"/>
      <c r="E140" s="263"/>
      <c r="F140" s="263"/>
      <c r="G140" s="262"/>
      <c r="H140" s="263"/>
      <c r="I140" s="263"/>
      <c r="J140" s="263"/>
      <c r="K140" s="263"/>
      <c r="L140" s="263"/>
      <c r="M140" s="263"/>
      <c r="N140" s="266"/>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row>
    <row r="141" spans="1:37" x14ac:dyDescent="0.45">
      <c r="A141" s="262"/>
      <c r="B141" s="263"/>
      <c r="C141" s="264"/>
      <c r="D141" s="263"/>
      <c r="E141" s="263"/>
      <c r="F141" s="263"/>
      <c r="G141" s="262"/>
      <c r="H141" s="263"/>
      <c r="I141" s="263"/>
      <c r="J141" s="263"/>
      <c r="K141" s="263"/>
      <c r="L141" s="263"/>
      <c r="M141" s="263"/>
      <c r="N141" s="266"/>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row>
    <row r="142" spans="1:37" x14ac:dyDescent="0.45">
      <c r="A142" s="262"/>
      <c r="B142" s="263"/>
      <c r="C142" s="264"/>
      <c r="D142" s="263"/>
      <c r="E142" s="263"/>
      <c r="F142" s="263"/>
      <c r="G142" s="262"/>
      <c r="H142" s="263"/>
      <c r="I142" s="263"/>
      <c r="J142" s="263"/>
      <c r="K142" s="263"/>
      <c r="L142" s="263"/>
      <c r="M142" s="263"/>
      <c r="N142" s="266"/>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row>
    <row r="143" spans="1:37" x14ac:dyDescent="0.45">
      <c r="A143" s="262"/>
      <c r="B143" s="263"/>
      <c r="C143" s="264"/>
      <c r="D143" s="263"/>
      <c r="E143" s="263"/>
      <c r="F143" s="263"/>
      <c r="G143" s="262"/>
      <c r="H143" s="263"/>
      <c r="I143" s="263"/>
      <c r="J143" s="263"/>
      <c r="K143" s="263"/>
      <c r="L143" s="263"/>
      <c r="M143" s="263"/>
      <c r="N143" s="266"/>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row>
    <row r="144" spans="1:37" x14ac:dyDescent="0.45">
      <c r="A144" s="262"/>
      <c r="B144" s="263"/>
      <c r="C144" s="264"/>
      <c r="D144" s="263"/>
      <c r="E144" s="263"/>
      <c r="F144" s="263"/>
      <c r="G144" s="262"/>
      <c r="H144" s="263"/>
      <c r="I144" s="263"/>
      <c r="J144" s="263"/>
      <c r="K144" s="263"/>
      <c r="L144" s="263"/>
      <c r="M144" s="263"/>
      <c r="N144" s="266"/>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row>
    <row r="145" spans="1:37" x14ac:dyDescent="0.45">
      <c r="A145" s="262"/>
      <c r="B145" s="263"/>
      <c r="C145" s="264"/>
      <c r="D145" s="263"/>
      <c r="E145" s="263"/>
      <c r="F145" s="263"/>
      <c r="G145" s="262"/>
      <c r="H145" s="263"/>
      <c r="I145" s="263"/>
      <c r="J145" s="263"/>
      <c r="K145" s="263"/>
      <c r="L145" s="263"/>
      <c r="M145" s="263"/>
      <c r="N145" s="266"/>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row>
    <row r="146" spans="1:37" x14ac:dyDescent="0.45">
      <c r="A146" s="262"/>
      <c r="B146" s="263"/>
      <c r="C146" s="264"/>
      <c r="D146" s="263"/>
      <c r="E146" s="263"/>
      <c r="F146" s="263"/>
      <c r="G146" s="262"/>
      <c r="H146" s="263"/>
      <c r="I146" s="263"/>
      <c r="J146" s="263"/>
      <c r="K146" s="263"/>
      <c r="L146" s="263"/>
      <c r="M146" s="263"/>
      <c r="N146" s="266"/>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row>
    <row r="147" spans="1:37" x14ac:dyDescent="0.45">
      <c r="A147" s="262"/>
      <c r="B147" s="263"/>
      <c r="C147" s="264"/>
      <c r="D147" s="263"/>
      <c r="E147" s="263"/>
      <c r="F147" s="263"/>
      <c r="G147" s="262"/>
      <c r="H147" s="263"/>
      <c r="I147" s="263"/>
      <c r="J147" s="263"/>
      <c r="K147" s="263"/>
      <c r="L147" s="263"/>
      <c r="M147" s="263"/>
      <c r="N147" s="266"/>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row>
    <row r="148" spans="1:37" x14ac:dyDescent="0.45">
      <c r="A148" s="262"/>
      <c r="B148" s="263"/>
      <c r="C148" s="264"/>
      <c r="D148" s="263"/>
      <c r="E148" s="263"/>
      <c r="F148" s="263"/>
      <c r="G148" s="262"/>
      <c r="H148" s="263"/>
      <c r="I148" s="263"/>
      <c r="J148" s="263"/>
      <c r="K148" s="263"/>
      <c r="L148" s="263"/>
      <c r="M148" s="263"/>
      <c r="N148" s="266"/>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row>
    <row r="149" spans="1:37" x14ac:dyDescent="0.45">
      <c r="A149" s="262"/>
      <c r="B149" s="263"/>
      <c r="C149" s="264"/>
      <c r="D149" s="263"/>
      <c r="E149" s="263"/>
      <c r="F149" s="263"/>
      <c r="G149" s="262"/>
      <c r="H149" s="263"/>
      <c r="I149" s="263"/>
      <c r="J149" s="263"/>
      <c r="K149" s="263"/>
      <c r="L149" s="263"/>
      <c r="M149" s="263"/>
      <c r="N149" s="266"/>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row>
    <row r="150" spans="1:37" x14ac:dyDescent="0.45">
      <c r="A150" s="262"/>
      <c r="B150" s="263"/>
      <c r="C150" s="264"/>
      <c r="D150" s="263"/>
      <c r="E150" s="263"/>
      <c r="F150" s="263"/>
      <c r="G150" s="262"/>
      <c r="H150" s="263"/>
      <c r="I150" s="263"/>
      <c r="J150" s="263"/>
      <c r="K150" s="263"/>
      <c r="L150" s="263"/>
      <c r="M150" s="263"/>
      <c r="N150" s="266"/>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row>
    <row r="151" spans="1:37" x14ac:dyDescent="0.45">
      <c r="A151" s="262"/>
      <c r="B151" s="263"/>
      <c r="C151" s="264"/>
      <c r="D151" s="263"/>
      <c r="E151" s="263"/>
      <c r="F151" s="263"/>
      <c r="G151" s="262"/>
      <c r="H151" s="263"/>
      <c r="I151" s="263"/>
      <c r="J151" s="263"/>
      <c r="K151" s="263"/>
      <c r="L151" s="263"/>
      <c r="M151" s="263"/>
      <c r="N151" s="266"/>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row>
    <row r="152" spans="1:37" x14ac:dyDescent="0.45">
      <c r="A152" s="262"/>
      <c r="B152" s="263"/>
      <c r="C152" s="264"/>
      <c r="D152" s="263"/>
      <c r="E152" s="263"/>
      <c r="F152" s="263"/>
      <c r="G152" s="262"/>
      <c r="H152" s="263"/>
      <c r="I152" s="263"/>
      <c r="J152" s="263"/>
      <c r="K152" s="263"/>
      <c r="L152" s="263"/>
      <c r="M152" s="263"/>
      <c r="N152" s="266"/>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row>
    <row r="153" spans="1:37" x14ac:dyDescent="0.45">
      <c r="A153" s="262"/>
      <c r="B153" s="263"/>
      <c r="C153" s="264"/>
      <c r="D153" s="263"/>
      <c r="E153" s="263"/>
      <c r="F153" s="263"/>
      <c r="G153" s="262"/>
      <c r="H153" s="263"/>
      <c r="I153" s="263"/>
      <c r="J153" s="263"/>
      <c r="K153" s="263"/>
      <c r="L153" s="263"/>
      <c r="M153" s="263"/>
      <c r="N153" s="266"/>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row>
    <row r="154" spans="1:37" x14ac:dyDescent="0.45">
      <c r="A154" s="262"/>
      <c r="B154" s="263"/>
      <c r="C154" s="264"/>
      <c r="D154" s="263"/>
      <c r="E154" s="263"/>
      <c r="F154" s="263"/>
      <c r="G154" s="262"/>
      <c r="H154" s="263"/>
      <c r="I154" s="263"/>
      <c r="J154" s="263"/>
      <c r="K154" s="263"/>
      <c r="L154" s="263"/>
      <c r="M154" s="263"/>
      <c r="N154" s="266"/>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row>
    <row r="155" spans="1:37" x14ac:dyDescent="0.45">
      <c r="A155" s="262"/>
      <c r="B155" s="263"/>
      <c r="C155" s="264"/>
      <c r="D155" s="263"/>
      <c r="E155" s="263"/>
      <c r="F155" s="263"/>
      <c r="G155" s="262"/>
      <c r="H155" s="263"/>
      <c r="I155" s="263"/>
      <c r="J155" s="263"/>
      <c r="K155" s="263"/>
      <c r="L155" s="263"/>
      <c r="M155" s="263"/>
      <c r="N155" s="266"/>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row>
    <row r="156" spans="1:37" x14ac:dyDescent="0.45">
      <c r="A156" s="262"/>
      <c r="B156" s="263"/>
      <c r="C156" s="264"/>
      <c r="D156" s="263"/>
      <c r="E156" s="263"/>
      <c r="F156" s="263"/>
      <c r="G156" s="262"/>
      <c r="H156" s="263"/>
      <c r="I156" s="263"/>
      <c r="J156" s="263"/>
      <c r="K156" s="263"/>
      <c r="L156" s="263"/>
      <c r="M156" s="263"/>
      <c r="N156" s="266"/>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row>
    <row r="157" spans="1:37" x14ac:dyDescent="0.45">
      <c r="A157" s="262"/>
      <c r="B157" s="263"/>
      <c r="C157" s="264"/>
      <c r="D157" s="263"/>
      <c r="E157" s="263"/>
      <c r="F157" s="263"/>
      <c r="G157" s="262"/>
      <c r="H157" s="263"/>
      <c r="I157" s="263"/>
      <c r="J157" s="263"/>
      <c r="K157" s="263"/>
      <c r="L157" s="263"/>
      <c r="M157" s="263"/>
      <c r="N157" s="266"/>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row>
    <row r="158" spans="1:37" x14ac:dyDescent="0.45">
      <c r="A158" s="262"/>
      <c r="B158" s="263"/>
      <c r="C158" s="264"/>
      <c r="D158" s="263"/>
      <c r="E158" s="263"/>
      <c r="F158" s="263"/>
      <c r="G158" s="262"/>
      <c r="H158" s="263"/>
      <c r="I158" s="263"/>
      <c r="J158" s="263"/>
      <c r="K158" s="263"/>
      <c r="L158" s="263"/>
      <c r="M158" s="263"/>
      <c r="N158" s="266"/>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row>
    <row r="159" spans="1:37" x14ac:dyDescent="0.45">
      <c r="A159" s="262"/>
      <c r="B159" s="263"/>
      <c r="C159" s="264"/>
      <c r="D159" s="263"/>
      <c r="E159" s="263"/>
      <c r="F159" s="263"/>
      <c r="G159" s="262"/>
      <c r="H159" s="263"/>
      <c r="I159" s="263"/>
      <c r="J159" s="263"/>
      <c r="K159" s="263"/>
      <c r="L159" s="263"/>
      <c r="M159" s="263"/>
      <c r="N159" s="266"/>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row>
    <row r="160" spans="1:37" x14ac:dyDescent="0.45">
      <c r="A160" s="262"/>
      <c r="B160" s="263"/>
      <c r="C160" s="264"/>
      <c r="D160" s="263"/>
      <c r="E160" s="263"/>
      <c r="F160" s="263"/>
      <c r="G160" s="262"/>
      <c r="H160" s="263"/>
      <c r="I160" s="263"/>
      <c r="J160" s="263"/>
      <c r="K160" s="263"/>
      <c r="L160" s="263"/>
      <c r="M160" s="263"/>
      <c r="N160" s="266"/>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row>
    <row r="161" spans="1:37" x14ac:dyDescent="0.45">
      <c r="A161" s="262"/>
      <c r="B161" s="263"/>
      <c r="C161" s="264"/>
      <c r="D161" s="263"/>
      <c r="E161" s="263"/>
      <c r="F161" s="263"/>
      <c r="G161" s="262"/>
      <c r="H161" s="263"/>
      <c r="I161" s="263"/>
      <c r="J161" s="263"/>
      <c r="K161" s="263"/>
      <c r="L161" s="263"/>
      <c r="M161" s="263"/>
      <c r="N161" s="266"/>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row>
    <row r="162" spans="1:37" x14ac:dyDescent="0.45">
      <c r="A162" s="262"/>
      <c r="B162" s="263"/>
      <c r="C162" s="264"/>
      <c r="D162" s="263"/>
      <c r="E162" s="263"/>
      <c r="F162" s="263"/>
      <c r="G162" s="262"/>
      <c r="H162" s="263"/>
      <c r="I162" s="263"/>
      <c r="J162" s="263"/>
      <c r="K162" s="263"/>
      <c r="L162" s="263"/>
      <c r="M162" s="263"/>
      <c r="N162" s="266"/>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row>
    <row r="163" spans="1:37" x14ac:dyDescent="0.45">
      <c r="A163" s="262"/>
      <c r="B163" s="263"/>
      <c r="C163" s="264"/>
      <c r="D163" s="263"/>
      <c r="E163" s="263"/>
      <c r="F163" s="263"/>
      <c r="G163" s="262"/>
      <c r="H163" s="263"/>
      <c r="I163" s="263"/>
      <c r="J163" s="263"/>
      <c r="K163" s="263"/>
      <c r="L163" s="263"/>
      <c r="M163" s="263"/>
      <c r="N163" s="266"/>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row>
    <row r="164" spans="1:37" x14ac:dyDescent="0.45">
      <c r="A164" s="262"/>
      <c r="B164" s="263"/>
      <c r="C164" s="264"/>
      <c r="D164" s="263"/>
      <c r="E164" s="263"/>
      <c r="F164" s="263"/>
      <c r="G164" s="262"/>
      <c r="H164" s="263"/>
      <c r="I164" s="263"/>
      <c r="J164" s="263"/>
      <c r="K164" s="263"/>
      <c r="L164" s="263"/>
      <c r="M164" s="263"/>
      <c r="N164" s="266"/>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row>
    <row r="165" spans="1:37" x14ac:dyDescent="0.45">
      <c r="A165" s="262"/>
      <c r="B165" s="263"/>
      <c r="C165" s="264"/>
      <c r="D165" s="263"/>
      <c r="E165" s="263"/>
      <c r="F165" s="263"/>
      <c r="G165" s="262"/>
      <c r="H165" s="263"/>
      <c r="I165" s="263"/>
      <c r="J165" s="263"/>
      <c r="K165" s="263"/>
      <c r="L165" s="263"/>
      <c r="M165" s="263"/>
      <c r="N165" s="266"/>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row>
    <row r="166" spans="1:37" x14ac:dyDescent="0.45">
      <c r="A166" s="262"/>
      <c r="B166" s="263"/>
      <c r="C166" s="264"/>
      <c r="D166" s="263"/>
      <c r="E166" s="263"/>
      <c r="F166" s="263"/>
      <c r="G166" s="262"/>
      <c r="H166" s="263"/>
      <c r="I166" s="263"/>
      <c r="J166" s="263"/>
      <c r="K166" s="263"/>
      <c r="L166" s="263"/>
      <c r="M166" s="263"/>
      <c r="N166" s="266"/>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row>
    <row r="167" spans="1:37" x14ac:dyDescent="0.45">
      <c r="A167" s="262"/>
      <c r="B167" s="263"/>
      <c r="C167" s="264"/>
      <c r="D167" s="263"/>
      <c r="E167" s="263"/>
      <c r="F167" s="263"/>
      <c r="G167" s="262"/>
      <c r="H167" s="263"/>
      <c r="I167" s="263"/>
      <c r="J167" s="263"/>
      <c r="K167" s="263"/>
      <c r="L167" s="263"/>
      <c r="M167" s="263"/>
      <c r="N167" s="266"/>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row>
    <row r="168" spans="1:37" x14ac:dyDescent="0.45">
      <c r="A168" s="262"/>
      <c r="B168" s="263"/>
      <c r="C168" s="264"/>
      <c r="D168" s="263"/>
      <c r="E168" s="263"/>
      <c r="F168" s="263"/>
      <c r="G168" s="262"/>
      <c r="H168" s="263"/>
      <c r="I168" s="263"/>
      <c r="J168" s="263"/>
      <c r="K168" s="263"/>
      <c r="L168" s="263"/>
      <c r="M168" s="263"/>
      <c r="N168" s="266"/>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row>
    <row r="169" spans="1:37" x14ac:dyDescent="0.45">
      <c r="A169" s="262"/>
      <c r="B169" s="263"/>
      <c r="C169" s="264"/>
      <c r="D169" s="263"/>
      <c r="E169" s="263"/>
      <c r="F169" s="263"/>
      <c r="G169" s="262"/>
      <c r="H169" s="263"/>
      <c r="I169" s="263"/>
      <c r="J169" s="263"/>
      <c r="K169" s="263"/>
      <c r="L169" s="263"/>
      <c r="M169" s="263"/>
      <c r="N169" s="266"/>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row>
    <row r="170" spans="1:37" x14ac:dyDescent="0.45">
      <c r="A170" s="262"/>
      <c r="B170" s="263"/>
      <c r="C170" s="264"/>
      <c r="D170" s="263"/>
      <c r="E170" s="263"/>
      <c r="F170" s="263"/>
      <c r="G170" s="262"/>
      <c r="H170" s="263"/>
      <c r="I170" s="263"/>
      <c r="J170" s="263"/>
      <c r="K170" s="263"/>
      <c r="L170" s="263"/>
      <c r="M170" s="263"/>
      <c r="N170" s="266"/>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row>
    <row r="171" spans="1:37" x14ac:dyDescent="0.45">
      <c r="A171" s="262"/>
      <c r="B171" s="263"/>
      <c r="C171" s="264"/>
      <c r="D171" s="263"/>
      <c r="E171" s="263"/>
      <c r="F171" s="263"/>
      <c r="G171" s="262"/>
      <c r="H171" s="263"/>
      <c r="I171" s="263"/>
      <c r="J171" s="263"/>
      <c r="K171" s="263"/>
      <c r="L171" s="263"/>
      <c r="M171" s="263"/>
      <c r="N171" s="266"/>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row>
    <row r="172" spans="1:37" x14ac:dyDescent="0.45">
      <c r="A172" s="262"/>
      <c r="B172" s="263"/>
      <c r="C172" s="264"/>
      <c r="D172" s="263"/>
      <c r="E172" s="263"/>
      <c r="F172" s="263"/>
      <c r="G172" s="262"/>
      <c r="H172" s="263"/>
      <c r="I172" s="263"/>
      <c r="J172" s="263"/>
      <c r="K172" s="263"/>
      <c r="L172" s="263"/>
      <c r="M172" s="263"/>
      <c r="N172" s="266"/>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row>
    <row r="173" spans="1:37" x14ac:dyDescent="0.45">
      <c r="A173" s="262"/>
      <c r="B173" s="263"/>
      <c r="C173" s="264"/>
      <c r="D173" s="263"/>
      <c r="E173" s="263"/>
      <c r="F173" s="263"/>
      <c r="G173" s="262"/>
      <c r="H173" s="263"/>
      <c r="I173" s="263"/>
      <c r="J173" s="263"/>
      <c r="K173" s="263"/>
      <c r="L173" s="263"/>
      <c r="M173" s="263"/>
      <c r="N173" s="266"/>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row>
    <row r="174" spans="1:37" x14ac:dyDescent="0.45">
      <c r="A174" s="262"/>
      <c r="B174" s="263"/>
      <c r="C174" s="264"/>
      <c r="D174" s="263"/>
      <c r="E174" s="263"/>
      <c r="F174" s="263"/>
      <c r="G174" s="262"/>
      <c r="H174" s="263"/>
      <c r="I174" s="263"/>
      <c r="J174" s="263"/>
      <c r="K174" s="263"/>
      <c r="L174" s="263"/>
      <c r="M174" s="263"/>
      <c r="N174" s="266"/>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row>
    <row r="175" spans="1:37" x14ac:dyDescent="0.45">
      <c r="A175" s="262"/>
      <c r="B175" s="263"/>
      <c r="C175" s="264"/>
      <c r="D175" s="263"/>
      <c r="E175" s="263"/>
      <c r="F175" s="263"/>
      <c r="G175" s="262"/>
      <c r="H175" s="263"/>
      <c r="I175" s="263"/>
      <c r="J175" s="263"/>
      <c r="K175" s="263"/>
      <c r="L175" s="263"/>
      <c r="M175" s="263"/>
      <c r="N175" s="266"/>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row>
    <row r="176" spans="1:37" x14ac:dyDescent="0.45">
      <c r="A176" s="262"/>
      <c r="B176" s="263"/>
      <c r="C176" s="264"/>
      <c r="D176" s="263"/>
      <c r="E176" s="263"/>
      <c r="F176" s="263"/>
      <c r="G176" s="262"/>
      <c r="H176" s="263"/>
      <c r="I176" s="263"/>
      <c r="J176" s="263"/>
      <c r="K176" s="263"/>
      <c r="L176" s="263"/>
      <c r="M176" s="263"/>
      <c r="N176" s="266"/>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row>
    <row r="177" spans="1:37" x14ac:dyDescent="0.45">
      <c r="A177" s="262"/>
      <c r="B177" s="263"/>
      <c r="C177" s="264"/>
      <c r="D177" s="263"/>
      <c r="E177" s="263"/>
      <c r="F177" s="263"/>
      <c r="G177" s="262"/>
      <c r="H177" s="263"/>
      <c r="I177" s="263"/>
      <c r="J177" s="263"/>
      <c r="K177" s="263"/>
      <c r="L177" s="263"/>
      <c r="M177" s="263"/>
      <c r="N177" s="266"/>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row>
    <row r="178" spans="1:37" x14ac:dyDescent="0.45">
      <c r="A178" s="262"/>
      <c r="B178" s="263"/>
      <c r="C178" s="264"/>
      <c r="D178" s="263"/>
      <c r="E178" s="263"/>
      <c r="F178" s="263"/>
      <c r="G178" s="262"/>
      <c r="H178" s="263"/>
      <c r="I178" s="263"/>
      <c r="J178" s="263"/>
      <c r="K178" s="263"/>
      <c r="L178" s="263"/>
      <c r="M178" s="263"/>
      <c r="N178" s="266"/>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row>
    <row r="179" spans="1:37" x14ac:dyDescent="0.45">
      <c r="A179" s="262"/>
      <c r="B179" s="263"/>
      <c r="C179" s="264"/>
      <c r="D179" s="263"/>
      <c r="E179" s="263"/>
      <c r="F179" s="263"/>
      <c r="G179" s="262"/>
      <c r="H179" s="263"/>
      <c r="I179" s="263"/>
      <c r="J179" s="263"/>
      <c r="K179" s="263"/>
      <c r="L179" s="263"/>
      <c r="M179" s="263"/>
      <c r="N179" s="266"/>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row>
    <row r="180" spans="1:37" x14ac:dyDescent="0.45">
      <c r="A180" s="262"/>
      <c r="B180" s="263"/>
      <c r="C180" s="264"/>
      <c r="D180" s="263"/>
      <c r="E180" s="263"/>
      <c r="F180" s="263"/>
      <c r="G180" s="262"/>
      <c r="H180" s="263"/>
      <c r="I180" s="263"/>
      <c r="J180" s="263"/>
      <c r="K180" s="263"/>
      <c r="L180" s="263"/>
      <c r="M180" s="263"/>
      <c r="N180" s="266"/>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row>
    <row r="181" spans="1:37" x14ac:dyDescent="0.45">
      <c r="A181" s="262"/>
      <c r="B181" s="263"/>
      <c r="C181" s="264"/>
      <c r="D181" s="263"/>
      <c r="E181" s="263"/>
      <c r="F181" s="263"/>
      <c r="G181" s="262"/>
      <c r="H181" s="263"/>
      <c r="I181" s="263"/>
      <c r="J181" s="263"/>
      <c r="K181" s="263"/>
      <c r="L181" s="263"/>
      <c r="M181" s="263"/>
      <c r="N181" s="266"/>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row>
    <row r="182" spans="1:37" x14ac:dyDescent="0.45">
      <c r="A182" s="262"/>
      <c r="B182" s="263"/>
      <c r="C182" s="264"/>
      <c r="D182" s="263"/>
      <c r="E182" s="263"/>
      <c r="F182" s="263"/>
      <c r="G182" s="262"/>
      <c r="H182" s="263"/>
      <c r="I182" s="263"/>
      <c r="J182" s="263"/>
      <c r="K182" s="263"/>
      <c r="L182" s="263"/>
      <c r="M182" s="263"/>
      <c r="N182" s="266"/>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row>
    <row r="183" spans="1:37" x14ac:dyDescent="0.45">
      <c r="A183" s="262"/>
      <c r="B183" s="263"/>
      <c r="C183" s="264"/>
      <c r="D183" s="263"/>
      <c r="E183" s="263"/>
      <c r="F183" s="263"/>
      <c r="G183" s="262"/>
      <c r="H183" s="263"/>
      <c r="I183" s="263"/>
      <c r="J183" s="263"/>
      <c r="K183" s="263"/>
      <c r="L183" s="263"/>
      <c r="M183" s="263"/>
      <c r="N183" s="266"/>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row>
    <row r="184" spans="1:37" x14ac:dyDescent="0.45">
      <c r="A184" s="262"/>
      <c r="B184" s="263"/>
      <c r="C184" s="264"/>
      <c r="D184" s="263"/>
      <c r="E184" s="263"/>
      <c r="F184" s="263"/>
      <c r="G184" s="262"/>
      <c r="H184" s="263"/>
      <c r="I184" s="263"/>
      <c r="J184" s="263"/>
      <c r="K184" s="263"/>
      <c r="L184" s="263"/>
      <c r="M184" s="263"/>
      <c r="N184" s="266"/>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row>
    <row r="185" spans="1:37" x14ac:dyDescent="0.45">
      <c r="A185" s="262"/>
      <c r="B185" s="263"/>
      <c r="C185" s="264"/>
      <c r="D185" s="263"/>
      <c r="E185" s="263"/>
      <c r="F185" s="263"/>
      <c r="G185" s="262"/>
      <c r="H185" s="263"/>
      <c r="I185" s="263"/>
      <c r="J185" s="263"/>
      <c r="K185" s="263"/>
      <c r="L185" s="263"/>
      <c r="M185" s="263"/>
      <c r="N185" s="266"/>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row>
    <row r="186" spans="1:37" x14ac:dyDescent="0.45">
      <c r="A186" s="262"/>
      <c r="B186" s="263"/>
      <c r="C186" s="264"/>
      <c r="D186" s="263"/>
      <c r="E186" s="263"/>
      <c r="F186" s="263"/>
      <c r="G186" s="262"/>
      <c r="H186" s="263"/>
      <c r="I186" s="263"/>
      <c r="J186" s="263"/>
      <c r="K186" s="263"/>
      <c r="L186" s="263"/>
      <c r="M186" s="263"/>
      <c r="N186" s="266"/>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row>
    <row r="187" spans="1:37" x14ac:dyDescent="0.45">
      <c r="A187" s="262"/>
      <c r="B187" s="263"/>
      <c r="C187" s="264"/>
      <c r="D187" s="263"/>
      <c r="E187" s="263"/>
      <c r="F187" s="263"/>
      <c r="G187" s="262"/>
      <c r="H187" s="263"/>
      <c r="I187" s="263"/>
      <c r="J187" s="263"/>
      <c r="K187" s="263"/>
      <c r="L187" s="263"/>
      <c r="M187" s="263"/>
      <c r="N187" s="266"/>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row>
    <row r="188" spans="1:37" x14ac:dyDescent="0.45">
      <c r="A188" s="262"/>
      <c r="B188" s="263"/>
      <c r="C188" s="264"/>
      <c r="D188" s="263"/>
      <c r="E188" s="263"/>
      <c r="F188" s="263"/>
      <c r="G188" s="262"/>
      <c r="H188" s="263"/>
      <c r="I188" s="263"/>
      <c r="J188" s="263"/>
      <c r="K188" s="263"/>
      <c r="L188" s="263"/>
      <c r="M188" s="263"/>
      <c r="N188" s="266"/>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row>
    <row r="189" spans="1:37" x14ac:dyDescent="0.45">
      <c r="A189" s="262"/>
      <c r="B189" s="263"/>
      <c r="C189" s="264"/>
      <c r="D189" s="263"/>
      <c r="E189" s="263"/>
      <c r="F189" s="263"/>
      <c r="G189" s="262"/>
      <c r="H189" s="263"/>
      <c r="I189" s="263"/>
      <c r="J189" s="263"/>
      <c r="K189" s="263"/>
      <c r="L189" s="263"/>
      <c r="M189" s="263"/>
      <c r="N189" s="266"/>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row>
    <row r="190" spans="1:37" x14ac:dyDescent="0.45">
      <c r="A190" s="262"/>
      <c r="B190" s="263"/>
      <c r="C190" s="264"/>
      <c r="D190" s="263"/>
      <c r="E190" s="263"/>
      <c r="F190" s="263"/>
      <c r="G190" s="262"/>
      <c r="H190" s="263"/>
      <c r="I190" s="263"/>
      <c r="J190" s="263"/>
      <c r="K190" s="263"/>
      <c r="L190" s="263"/>
      <c r="M190" s="263"/>
      <c r="N190" s="266"/>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row>
    <row r="191" spans="1:37" x14ac:dyDescent="0.45">
      <c r="A191" s="262"/>
      <c r="B191" s="263"/>
      <c r="C191" s="264"/>
      <c r="D191" s="263"/>
      <c r="E191" s="263"/>
      <c r="F191" s="263"/>
      <c r="G191" s="262"/>
      <c r="H191" s="263"/>
      <c r="I191" s="263"/>
      <c r="J191" s="263"/>
      <c r="K191" s="263"/>
      <c r="L191" s="263"/>
      <c r="M191" s="263"/>
      <c r="N191" s="266"/>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row>
    <row r="192" spans="1:37" x14ac:dyDescent="0.45">
      <c r="A192" s="262"/>
      <c r="B192" s="263"/>
      <c r="C192" s="264"/>
      <c r="D192" s="263"/>
      <c r="E192" s="263"/>
      <c r="F192" s="263"/>
      <c r="G192" s="262"/>
      <c r="H192" s="263"/>
      <c r="I192" s="263"/>
      <c r="J192" s="263"/>
      <c r="K192" s="263"/>
      <c r="L192" s="263"/>
      <c r="M192" s="263"/>
      <c r="N192" s="266"/>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row>
    <row r="193" spans="1:37" x14ac:dyDescent="0.45">
      <c r="A193" s="262"/>
      <c r="B193" s="263"/>
      <c r="C193" s="264"/>
      <c r="D193" s="263"/>
      <c r="E193" s="263"/>
      <c r="F193" s="263"/>
      <c r="G193" s="262"/>
      <c r="H193" s="263"/>
      <c r="I193" s="263"/>
      <c r="J193" s="263"/>
      <c r="K193" s="263"/>
      <c r="L193" s="263"/>
      <c r="M193" s="263"/>
      <c r="N193" s="266"/>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row>
    <row r="194" spans="1:37" x14ac:dyDescent="0.45">
      <c r="A194" s="262"/>
      <c r="B194" s="263"/>
      <c r="C194" s="264"/>
      <c r="D194" s="263"/>
      <c r="E194" s="263"/>
      <c r="F194" s="263"/>
      <c r="G194" s="262"/>
      <c r="H194" s="263"/>
      <c r="I194" s="263"/>
      <c r="J194" s="263"/>
      <c r="K194" s="263"/>
      <c r="L194" s="263"/>
      <c r="M194" s="263"/>
      <c r="N194" s="266"/>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row>
    <row r="195" spans="1:37" x14ac:dyDescent="0.45">
      <c r="A195" s="262"/>
      <c r="B195" s="263"/>
      <c r="C195" s="264"/>
      <c r="D195" s="263"/>
      <c r="E195" s="263"/>
      <c r="F195" s="263"/>
      <c r="G195" s="262"/>
      <c r="H195" s="263"/>
      <c r="I195" s="263"/>
      <c r="J195" s="263"/>
      <c r="K195" s="263"/>
      <c r="L195" s="263"/>
      <c r="M195" s="263"/>
      <c r="N195" s="266"/>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row>
    <row r="196" spans="1:37" x14ac:dyDescent="0.45">
      <c r="A196" s="262"/>
      <c r="B196" s="263"/>
      <c r="C196" s="264"/>
      <c r="D196" s="263"/>
      <c r="E196" s="263"/>
      <c r="F196" s="263"/>
      <c r="G196" s="262"/>
      <c r="H196" s="263"/>
      <c r="I196" s="263"/>
      <c r="J196" s="263"/>
      <c r="K196" s="263"/>
      <c r="L196" s="263"/>
      <c r="M196" s="263"/>
      <c r="N196" s="266"/>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row>
    <row r="197" spans="1:37" x14ac:dyDescent="0.45">
      <c r="A197" s="262"/>
      <c r="B197" s="263"/>
      <c r="C197" s="264"/>
      <c r="D197" s="263"/>
      <c r="E197" s="263"/>
      <c r="F197" s="263"/>
      <c r="G197" s="262"/>
      <c r="H197" s="263"/>
      <c r="I197" s="263"/>
      <c r="J197" s="263"/>
      <c r="K197" s="263"/>
      <c r="L197" s="263"/>
      <c r="M197" s="263"/>
      <c r="N197" s="266"/>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row>
    <row r="198" spans="1:37" x14ac:dyDescent="0.45">
      <c r="A198" s="262"/>
      <c r="B198" s="263"/>
      <c r="C198" s="264"/>
      <c r="D198" s="263"/>
      <c r="E198" s="263"/>
      <c r="F198" s="263"/>
      <c r="G198" s="262"/>
      <c r="H198" s="263"/>
      <c r="I198" s="263"/>
      <c r="J198" s="263"/>
      <c r="K198" s="263"/>
      <c r="L198" s="263"/>
      <c r="M198" s="263"/>
      <c r="N198" s="266"/>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row>
    <row r="199" spans="1:37" x14ac:dyDescent="0.45">
      <c r="A199" s="262"/>
      <c r="B199" s="263"/>
      <c r="C199" s="264"/>
      <c r="D199" s="263"/>
      <c r="E199" s="263"/>
      <c r="F199" s="263"/>
      <c r="G199" s="262"/>
      <c r="H199" s="263"/>
      <c r="I199" s="263"/>
      <c r="J199" s="263"/>
      <c r="K199" s="263"/>
      <c r="L199" s="263"/>
      <c r="M199" s="263"/>
      <c r="N199" s="266"/>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row>
    <row r="200" spans="1:37" x14ac:dyDescent="0.45">
      <c r="A200" s="262"/>
      <c r="B200" s="263"/>
      <c r="C200" s="264"/>
      <c r="D200" s="263"/>
      <c r="E200" s="263"/>
      <c r="F200" s="263"/>
      <c r="G200" s="262"/>
      <c r="H200" s="263"/>
      <c r="I200" s="263"/>
      <c r="J200" s="263"/>
      <c r="K200" s="263"/>
      <c r="L200" s="263"/>
      <c r="M200" s="263"/>
      <c r="N200" s="266"/>
      <c r="O200" s="263"/>
      <c r="P200" s="263"/>
      <c r="Q200" s="263"/>
      <c r="R200" s="263"/>
      <c r="S200" s="263"/>
      <c r="T200" s="263"/>
      <c r="U200" s="263"/>
      <c r="V200" s="263"/>
      <c r="W200" s="263"/>
      <c r="X200" s="263"/>
      <c r="Y200" s="263"/>
      <c r="Z200" s="263"/>
      <c r="AA200" s="263"/>
      <c r="AB200" s="263"/>
      <c r="AC200" s="263"/>
      <c r="AD200" s="263"/>
      <c r="AE200" s="263"/>
      <c r="AF200" s="263"/>
      <c r="AG200" s="263"/>
      <c r="AH200" s="263"/>
      <c r="AI200" s="263"/>
      <c r="AJ200" s="263"/>
      <c r="AK200" s="263"/>
    </row>
    <row r="201" spans="1:37" x14ac:dyDescent="0.45">
      <c r="A201" s="262"/>
      <c r="B201" s="263"/>
      <c r="C201" s="264"/>
      <c r="D201" s="263"/>
      <c r="E201" s="263"/>
      <c r="F201" s="263"/>
      <c r="G201" s="262"/>
      <c r="H201" s="263"/>
      <c r="I201" s="263"/>
      <c r="J201" s="263"/>
      <c r="K201" s="263"/>
      <c r="L201" s="263"/>
      <c r="M201" s="263"/>
      <c r="N201" s="266"/>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row>
    <row r="202" spans="1:37" x14ac:dyDescent="0.45">
      <c r="A202" s="262"/>
      <c r="B202" s="263"/>
      <c r="C202" s="264"/>
      <c r="D202" s="263"/>
      <c r="E202" s="263"/>
      <c r="F202" s="263"/>
      <c r="G202" s="262"/>
      <c r="H202" s="263"/>
      <c r="I202" s="263"/>
      <c r="J202" s="263"/>
      <c r="K202" s="263"/>
      <c r="L202" s="263"/>
      <c r="M202" s="263"/>
      <c r="N202" s="266"/>
      <c r="O202" s="263"/>
      <c r="P202" s="263"/>
      <c r="Q202" s="263"/>
      <c r="R202" s="263"/>
      <c r="S202" s="263"/>
      <c r="T202" s="263"/>
      <c r="U202" s="263"/>
      <c r="V202" s="263"/>
      <c r="W202" s="263"/>
      <c r="X202" s="263"/>
      <c r="Y202" s="263"/>
      <c r="Z202" s="263"/>
      <c r="AA202" s="263"/>
      <c r="AB202" s="263"/>
      <c r="AC202" s="263"/>
      <c r="AD202" s="263"/>
      <c r="AE202" s="263"/>
      <c r="AF202" s="263"/>
      <c r="AG202" s="263"/>
      <c r="AH202" s="263"/>
      <c r="AI202" s="263"/>
      <c r="AJ202" s="263"/>
      <c r="AK202" s="263"/>
    </row>
    <row r="203" spans="1:37" x14ac:dyDescent="0.45">
      <c r="A203" s="262"/>
      <c r="B203" s="263"/>
      <c r="C203" s="264"/>
      <c r="D203" s="263"/>
      <c r="E203" s="263"/>
      <c r="F203" s="263"/>
      <c r="G203" s="262"/>
      <c r="H203" s="263"/>
      <c r="I203" s="263"/>
      <c r="J203" s="263"/>
      <c r="K203" s="263"/>
      <c r="L203" s="263"/>
      <c r="M203" s="263"/>
      <c r="N203" s="266"/>
      <c r="O203" s="263"/>
      <c r="P203" s="263"/>
      <c r="Q203" s="263"/>
      <c r="R203" s="263"/>
      <c r="S203" s="263"/>
      <c r="T203" s="263"/>
      <c r="U203" s="263"/>
      <c r="V203" s="263"/>
      <c r="W203" s="263"/>
      <c r="X203" s="263"/>
      <c r="Y203" s="263"/>
      <c r="Z203" s="263"/>
      <c r="AA203" s="263"/>
      <c r="AB203" s="263"/>
      <c r="AC203" s="263"/>
      <c r="AD203" s="263"/>
      <c r="AE203" s="263"/>
      <c r="AF203" s="263"/>
      <c r="AG203" s="263"/>
      <c r="AH203" s="263"/>
      <c r="AI203" s="263"/>
      <c r="AJ203" s="263"/>
      <c r="AK203" s="263"/>
    </row>
    <row r="204" spans="1:37" x14ac:dyDescent="0.45">
      <c r="A204" s="262"/>
      <c r="B204" s="263"/>
      <c r="C204" s="264"/>
      <c r="D204" s="263"/>
      <c r="E204" s="263"/>
      <c r="F204" s="263"/>
      <c r="G204" s="262"/>
      <c r="H204" s="263"/>
      <c r="I204" s="263"/>
      <c r="J204" s="263"/>
      <c r="K204" s="263"/>
      <c r="L204" s="263"/>
      <c r="M204" s="263"/>
      <c r="N204" s="266"/>
      <c r="O204" s="263"/>
      <c r="P204" s="263"/>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row>
    <row r="205" spans="1:37" x14ac:dyDescent="0.45">
      <c r="A205" s="262"/>
      <c r="B205" s="263"/>
      <c r="C205" s="264"/>
      <c r="D205" s="263"/>
      <c r="E205" s="263"/>
      <c r="F205" s="263"/>
      <c r="G205" s="262"/>
      <c r="H205" s="263"/>
      <c r="I205" s="263"/>
      <c r="J205" s="263"/>
      <c r="K205" s="263"/>
      <c r="L205" s="263"/>
      <c r="M205" s="263"/>
      <c r="N205" s="266"/>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row>
    <row r="206" spans="1:37" x14ac:dyDescent="0.45">
      <c r="A206" s="262"/>
      <c r="B206" s="263"/>
      <c r="C206" s="264"/>
      <c r="D206" s="263"/>
      <c r="E206" s="263"/>
      <c r="F206" s="263"/>
      <c r="G206" s="262"/>
      <c r="H206" s="263"/>
      <c r="I206" s="263"/>
      <c r="J206" s="263"/>
      <c r="K206" s="263"/>
      <c r="L206" s="263"/>
      <c r="M206" s="263"/>
      <c r="N206" s="266"/>
      <c r="O206" s="263"/>
      <c r="P206" s="263"/>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row>
    <row r="207" spans="1:37" x14ac:dyDescent="0.45">
      <c r="A207" s="262"/>
      <c r="B207" s="263"/>
      <c r="C207" s="264"/>
      <c r="D207" s="263"/>
      <c r="E207" s="263"/>
      <c r="F207" s="263"/>
      <c r="G207" s="262"/>
      <c r="H207" s="263"/>
      <c r="I207" s="263"/>
      <c r="J207" s="263"/>
      <c r="K207" s="263"/>
      <c r="L207" s="263"/>
      <c r="M207" s="263"/>
      <c r="N207" s="266"/>
      <c r="O207" s="263"/>
      <c r="P207" s="263"/>
      <c r="Q207" s="263"/>
      <c r="R207" s="263"/>
      <c r="S207" s="263"/>
      <c r="T207" s="263"/>
      <c r="U207" s="263"/>
      <c r="V207" s="263"/>
      <c r="W207" s="263"/>
      <c r="X207" s="263"/>
      <c r="Y207" s="263"/>
      <c r="Z207" s="263"/>
      <c r="AA207" s="263"/>
      <c r="AB207" s="263"/>
      <c r="AC207" s="263"/>
      <c r="AD207" s="263"/>
      <c r="AE207" s="263"/>
      <c r="AF207" s="263"/>
      <c r="AG207" s="263"/>
      <c r="AH207" s="263"/>
      <c r="AI207" s="263"/>
      <c r="AJ207" s="263"/>
      <c r="AK207" s="263"/>
    </row>
    <row r="208" spans="1:37" x14ac:dyDescent="0.45">
      <c r="A208" s="262"/>
      <c r="B208" s="263"/>
      <c r="C208" s="264"/>
      <c r="D208" s="263"/>
      <c r="E208" s="263"/>
      <c r="F208" s="263"/>
      <c r="G208" s="262"/>
      <c r="H208" s="263"/>
      <c r="I208" s="263"/>
      <c r="J208" s="263"/>
      <c r="K208" s="263"/>
      <c r="L208" s="263"/>
      <c r="M208" s="263"/>
      <c r="N208" s="266"/>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row>
    <row r="209" spans="1:37" x14ac:dyDescent="0.45">
      <c r="A209" s="262"/>
      <c r="B209" s="263"/>
      <c r="C209" s="264"/>
      <c r="D209" s="263"/>
      <c r="E209" s="263"/>
      <c r="F209" s="263"/>
      <c r="G209" s="262"/>
      <c r="H209" s="263"/>
      <c r="I209" s="263"/>
      <c r="J209" s="263"/>
      <c r="K209" s="263"/>
      <c r="L209" s="263"/>
      <c r="M209" s="263"/>
      <c r="N209" s="266"/>
      <c r="O209" s="263"/>
      <c r="P209" s="263"/>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row>
    <row r="210" spans="1:37" x14ac:dyDescent="0.45">
      <c r="A210" s="262"/>
      <c r="B210" s="263"/>
      <c r="C210" s="264"/>
      <c r="D210" s="263"/>
      <c r="E210" s="263"/>
      <c r="F210" s="263"/>
      <c r="G210" s="262"/>
      <c r="H210" s="263"/>
      <c r="I210" s="263"/>
      <c r="J210" s="263"/>
      <c r="K210" s="263"/>
      <c r="L210" s="263"/>
      <c r="M210" s="263"/>
      <c r="N210" s="266"/>
      <c r="O210" s="263"/>
      <c r="P210" s="263"/>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row>
    <row r="211" spans="1:37" x14ac:dyDescent="0.45">
      <c r="A211" s="262"/>
      <c r="B211" s="263"/>
      <c r="C211" s="264"/>
      <c r="D211" s="263"/>
      <c r="E211" s="263"/>
      <c r="F211" s="263"/>
      <c r="G211" s="262"/>
      <c r="H211" s="263"/>
      <c r="I211" s="263"/>
      <c r="J211" s="263"/>
      <c r="K211" s="263"/>
      <c r="L211" s="263"/>
      <c r="M211" s="263"/>
      <c r="N211" s="266"/>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row>
    <row r="212" spans="1:37" x14ac:dyDescent="0.45">
      <c r="A212" s="262"/>
      <c r="B212" s="263"/>
      <c r="C212" s="264"/>
      <c r="D212" s="263"/>
      <c r="E212" s="263"/>
      <c r="F212" s="263"/>
      <c r="G212" s="262"/>
      <c r="H212" s="263"/>
      <c r="I212" s="263"/>
      <c r="J212" s="263"/>
      <c r="K212" s="263"/>
      <c r="L212" s="263"/>
      <c r="M212" s="263"/>
      <c r="N212" s="266"/>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row>
    <row r="213" spans="1:37" x14ac:dyDescent="0.45">
      <c r="A213" s="262"/>
      <c r="B213" s="263"/>
      <c r="C213" s="264"/>
      <c r="D213" s="263"/>
      <c r="E213" s="263"/>
      <c r="F213" s="263"/>
      <c r="G213" s="262"/>
      <c r="H213" s="263"/>
      <c r="I213" s="263"/>
      <c r="J213" s="263"/>
      <c r="K213" s="263"/>
      <c r="L213" s="263"/>
      <c r="M213" s="263"/>
      <c r="N213" s="266"/>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row>
    <row r="214" spans="1:37" x14ac:dyDescent="0.45">
      <c r="A214" s="262"/>
      <c r="B214" s="263"/>
      <c r="C214" s="264"/>
      <c r="D214" s="263"/>
      <c r="E214" s="263"/>
      <c r="F214" s="263"/>
      <c r="G214" s="262"/>
      <c r="H214" s="263"/>
      <c r="I214" s="263"/>
      <c r="J214" s="263"/>
      <c r="K214" s="263"/>
      <c r="L214" s="263"/>
      <c r="M214" s="263"/>
      <c r="N214" s="266"/>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row>
    <row r="215" spans="1:37" x14ac:dyDescent="0.45">
      <c r="A215" s="262"/>
      <c r="B215" s="263"/>
      <c r="C215" s="264"/>
      <c r="D215" s="263"/>
      <c r="E215" s="263"/>
      <c r="F215" s="263"/>
      <c r="G215" s="262"/>
      <c r="H215" s="263"/>
      <c r="I215" s="263"/>
      <c r="J215" s="263"/>
      <c r="K215" s="263"/>
      <c r="L215" s="263"/>
      <c r="M215" s="263"/>
      <c r="N215" s="266"/>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row>
    <row r="216" spans="1:37" x14ac:dyDescent="0.45">
      <c r="A216" s="262"/>
      <c r="B216" s="263"/>
      <c r="C216" s="264"/>
      <c r="D216" s="263"/>
      <c r="E216" s="263"/>
      <c r="F216" s="263"/>
      <c r="G216" s="262"/>
      <c r="H216" s="263"/>
      <c r="I216" s="263"/>
      <c r="J216" s="263"/>
      <c r="K216" s="263"/>
      <c r="L216" s="263"/>
      <c r="M216" s="263"/>
      <c r="N216" s="266"/>
      <c r="O216" s="263"/>
      <c r="P216" s="263"/>
      <c r="Q216" s="263"/>
      <c r="R216" s="263"/>
      <c r="S216" s="263"/>
      <c r="T216" s="263"/>
      <c r="U216" s="263"/>
      <c r="V216" s="263"/>
      <c r="W216" s="263"/>
      <c r="X216" s="263"/>
      <c r="Y216" s="263"/>
      <c r="Z216" s="263"/>
      <c r="AA216" s="263"/>
      <c r="AB216" s="263"/>
      <c r="AC216" s="263"/>
      <c r="AD216" s="263"/>
      <c r="AE216" s="263"/>
      <c r="AF216" s="263"/>
      <c r="AG216" s="263"/>
      <c r="AH216" s="263"/>
      <c r="AI216" s="263"/>
      <c r="AJ216" s="263"/>
      <c r="AK216" s="263"/>
    </row>
    <row r="217" spans="1:37" x14ac:dyDescent="0.45">
      <c r="A217" s="262"/>
      <c r="B217" s="263"/>
      <c r="C217" s="264"/>
      <c r="D217" s="263"/>
      <c r="E217" s="263"/>
      <c r="F217" s="263"/>
      <c r="G217" s="262"/>
      <c r="H217" s="263"/>
      <c r="I217" s="263"/>
      <c r="J217" s="263"/>
      <c r="K217" s="263"/>
      <c r="L217" s="263"/>
      <c r="M217" s="263"/>
      <c r="N217" s="266"/>
      <c r="O217" s="263"/>
      <c r="P217" s="263"/>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row>
    <row r="218" spans="1:37" x14ac:dyDescent="0.45">
      <c r="A218" s="262"/>
      <c r="B218" s="263"/>
      <c r="C218" s="264"/>
      <c r="D218" s="263"/>
      <c r="E218" s="263"/>
      <c r="F218" s="263"/>
      <c r="G218" s="262"/>
      <c r="H218" s="263"/>
      <c r="I218" s="263"/>
      <c r="J218" s="263"/>
      <c r="K218" s="263"/>
      <c r="L218" s="263"/>
      <c r="M218" s="263"/>
      <c r="N218" s="266"/>
      <c r="O218" s="263"/>
      <c r="P218" s="263"/>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row>
    <row r="219" spans="1:37" x14ac:dyDescent="0.45">
      <c r="A219" s="262"/>
      <c r="B219" s="263"/>
      <c r="C219" s="264"/>
      <c r="D219" s="263"/>
      <c r="E219" s="263"/>
      <c r="F219" s="263"/>
      <c r="G219" s="262"/>
      <c r="H219" s="263"/>
      <c r="I219" s="263"/>
      <c r="J219" s="263"/>
      <c r="K219" s="263"/>
      <c r="L219" s="263"/>
      <c r="M219" s="263"/>
      <c r="N219" s="266"/>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row>
    <row r="220" spans="1:37" x14ac:dyDescent="0.45">
      <c r="A220" s="262"/>
      <c r="B220" s="263"/>
      <c r="C220" s="264"/>
      <c r="D220" s="263"/>
      <c r="E220" s="263"/>
      <c r="F220" s="263"/>
      <c r="G220" s="262"/>
      <c r="H220" s="263"/>
      <c r="I220" s="263"/>
      <c r="J220" s="263"/>
      <c r="K220" s="263"/>
      <c r="L220" s="263"/>
      <c r="M220" s="263"/>
      <c r="N220" s="266"/>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row>
    <row r="221" spans="1:37" x14ac:dyDescent="0.45">
      <c r="A221" s="262"/>
      <c r="B221" s="263"/>
      <c r="C221" s="264"/>
      <c r="D221" s="263"/>
      <c r="E221" s="263"/>
      <c r="F221" s="263"/>
      <c r="G221" s="262"/>
      <c r="H221" s="263"/>
      <c r="I221" s="263"/>
      <c r="J221" s="263"/>
      <c r="K221" s="263"/>
      <c r="L221" s="263"/>
      <c r="M221" s="263"/>
      <c r="N221" s="266"/>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row>
    <row r="222" spans="1:37" x14ac:dyDescent="0.45">
      <c r="A222" s="262"/>
      <c r="B222" s="263"/>
      <c r="C222" s="264"/>
      <c r="D222" s="263"/>
      <c r="E222" s="263"/>
      <c r="F222" s="263"/>
      <c r="G222" s="262"/>
      <c r="H222" s="263"/>
      <c r="I222" s="263"/>
      <c r="J222" s="263"/>
      <c r="K222" s="263"/>
      <c r="L222" s="263"/>
      <c r="M222" s="263"/>
      <c r="N222" s="266"/>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row>
    <row r="223" spans="1:37" x14ac:dyDescent="0.45">
      <c r="A223" s="262"/>
      <c r="B223" s="263"/>
      <c r="C223" s="264"/>
      <c r="D223" s="263"/>
      <c r="E223" s="263"/>
      <c r="F223" s="263"/>
      <c r="G223" s="262"/>
      <c r="H223" s="263"/>
      <c r="I223" s="263"/>
      <c r="J223" s="263"/>
      <c r="K223" s="263"/>
      <c r="L223" s="263"/>
      <c r="M223" s="263"/>
      <c r="N223" s="266"/>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row>
    <row r="224" spans="1:37" x14ac:dyDescent="0.45">
      <c r="A224" s="262"/>
      <c r="B224" s="263"/>
      <c r="C224" s="264"/>
      <c r="D224" s="263"/>
      <c r="E224" s="263"/>
      <c r="F224" s="263"/>
      <c r="G224" s="262"/>
      <c r="H224" s="263"/>
      <c r="I224" s="263"/>
      <c r="J224" s="263"/>
      <c r="K224" s="263"/>
      <c r="L224" s="263"/>
      <c r="M224" s="263"/>
      <c r="N224" s="266"/>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row>
    <row r="225" spans="1:37" x14ac:dyDescent="0.45">
      <c r="A225" s="262"/>
      <c r="B225" s="263"/>
      <c r="C225" s="264"/>
      <c r="D225" s="263"/>
      <c r="E225" s="263"/>
      <c r="F225" s="263"/>
      <c r="G225" s="262"/>
      <c r="H225" s="263"/>
      <c r="I225" s="263"/>
      <c r="J225" s="263"/>
      <c r="K225" s="263"/>
      <c r="L225" s="263"/>
      <c r="M225" s="263"/>
      <c r="N225" s="266"/>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row>
    <row r="226" spans="1:37" x14ac:dyDescent="0.45">
      <c r="A226" s="262"/>
      <c r="B226" s="263"/>
      <c r="C226" s="264"/>
      <c r="D226" s="263"/>
      <c r="E226" s="263"/>
      <c r="F226" s="263"/>
      <c r="G226" s="262"/>
      <c r="H226" s="263"/>
      <c r="I226" s="263"/>
      <c r="J226" s="263"/>
      <c r="K226" s="263"/>
      <c r="L226" s="263"/>
      <c r="M226" s="263"/>
      <c r="N226" s="266"/>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row>
    <row r="227" spans="1:37" x14ac:dyDescent="0.45">
      <c r="A227" s="262"/>
      <c r="B227" s="263"/>
      <c r="C227" s="264"/>
      <c r="D227" s="263"/>
      <c r="E227" s="263"/>
      <c r="F227" s="263"/>
      <c r="G227" s="262"/>
      <c r="H227" s="263"/>
      <c r="I227" s="263"/>
      <c r="J227" s="263"/>
      <c r="K227" s="263"/>
      <c r="L227" s="263"/>
      <c r="M227" s="263"/>
      <c r="N227" s="266"/>
      <c r="O227" s="263"/>
      <c r="P227" s="263"/>
      <c r="Q227" s="263"/>
      <c r="R227" s="263"/>
      <c r="S227" s="263"/>
      <c r="T227" s="263"/>
      <c r="U227" s="263"/>
      <c r="V227" s="263"/>
      <c r="W227" s="263"/>
      <c r="X227" s="263"/>
      <c r="Y227" s="263"/>
      <c r="Z227" s="263"/>
      <c r="AA227" s="263"/>
      <c r="AB227" s="263"/>
      <c r="AC227" s="263"/>
      <c r="AD227" s="263"/>
      <c r="AE227" s="263"/>
      <c r="AF227" s="263"/>
      <c r="AG227" s="263"/>
      <c r="AH227" s="263"/>
      <c r="AI227" s="263"/>
      <c r="AJ227" s="263"/>
      <c r="AK227" s="263"/>
    </row>
    <row r="228" spans="1:37" x14ac:dyDescent="0.45">
      <c r="A228" s="262"/>
      <c r="B228" s="263"/>
      <c r="C228" s="264"/>
      <c r="D228" s="263"/>
      <c r="E228" s="263"/>
      <c r="F228" s="263"/>
      <c r="G228" s="262"/>
      <c r="H228" s="263"/>
      <c r="I228" s="263"/>
      <c r="J228" s="263"/>
      <c r="K228" s="263"/>
      <c r="L228" s="263"/>
      <c r="M228" s="263"/>
      <c r="N228" s="266"/>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row>
    <row r="229" spans="1:37" x14ac:dyDescent="0.45">
      <c r="A229" s="262"/>
      <c r="B229" s="263"/>
      <c r="C229" s="264"/>
      <c r="D229" s="263"/>
      <c r="E229" s="263"/>
      <c r="F229" s="263"/>
      <c r="G229" s="262"/>
      <c r="H229" s="263"/>
      <c r="I229" s="263"/>
      <c r="J229" s="263"/>
      <c r="K229" s="263"/>
      <c r="L229" s="263"/>
      <c r="M229" s="263"/>
      <c r="N229" s="266"/>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row>
    <row r="230" spans="1:37" x14ac:dyDescent="0.45">
      <c r="A230" s="262"/>
      <c r="B230" s="263"/>
      <c r="C230" s="264"/>
      <c r="D230" s="263"/>
      <c r="E230" s="263"/>
      <c r="F230" s="263"/>
      <c r="G230" s="262"/>
      <c r="H230" s="263"/>
      <c r="I230" s="263"/>
      <c r="J230" s="263"/>
      <c r="K230" s="263"/>
      <c r="L230" s="263"/>
      <c r="M230" s="263"/>
      <c r="N230" s="266"/>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row>
    <row r="231" spans="1:37" x14ac:dyDescent="0.45">
      <c r="A231" s="262"/>
      <c r="B231" s="263"/>
      <c r="C231" s="264"/>
      <c r="D231" s="263"/>
      <c r="E231" s="263"/>
      <c r="F231" s="263"/>
      <c r="G231" s="262"/>
      <c r="H231" s="263"/>
      <c r="I231" s="263"/>
      <c r="J231" s="263"/>
      <c r="K231" s="263"/>
      <c r="L231" s="263"/>
      <c r="M231" s="263"/>
      <c r="N231" s="266"/>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row>
    <row r="232" spans="1:37" x14ac:dyDescent="0.45">
      <c r="A232" s="262"/>
      <c r="B232" s="263"/>
      <c r="C232" s="264"/>
      <c r="D232" s="263"/>
      <c r="E232" s="263"/>
      <c r="F232" s="263"/>
      <c r="G232" s="262"/>
      <c r="H232" s="263"/>
      <c r="I232" s="263"/>
      <c r="J232" s="263"/>
      <c r="K232" s="263"/>
      <c r="L232" s="263"/>
      <c r="M232" s="263"/>
      <c r="N232" s="266"/>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row>
    <row r="233" spans="1:37" x14ac:dyDescent="0.45">
      <c r="A233" s="262"/>
      <c r="B233" s="263"/>
      <c r="C233" s="264"/>
      <c r="D233" s="263"/>
      <c r="E233" s="263"/>
      <c r="F233" s="263"/>
      <c r="G233" s="262"/>
      <c r="H233" s="263"/>
      <c r="I233" s="263"/>
      <c r="J233" s="263"/>
      <c r="K233" s="263"/>
      <c r="L233" s="263"/>
      <c r="M233" s="263"/>
      <c r="N233" s="266"/>
      <c r="O233" s="263"/>
      <c r="P233" s="263"/>
      <c r="Q233" s="263"/>
      <c r="R233" s="263"/>
      <c r="S233" s="263"/>
      <c r="T233" s="263"/>
      <c r="U233" s="263"/>
      <c r="V233" s="263"/>
      <c r="W233" s="263"/>
      <c r="X233" s="263"/>
      <c r="Y233" s="263"/>
      <c r="Z233" s="263"/>
      <c r="AA233" s="263"/>
      <c r="AB233" s="263"/>
      <c r="AC233" s="263"/>
      <c r="AD233" s="263"/>
      <c r="AE233" s="263"/>
      <c r="AF233" s="263"/>
      <c r="AG233" s="263"/>
      <c r="AH233" s="263"/>
      <c r="AI233" s="263"/>
      <c r="AJ233" s="263"/>
      <c r="AK233" s="263"/>
    </row>
    <row r="234" spans="1:37" x14ac:dyDescent="0.45">
      <c r="A234" s="262"/>
      <c r="B234" s="263"/>
      <c r="C234" s="264"/>
      <c r="D234" s="263"/>
      <c r="E234" s="263"/>
      <c r="F234" s="263"/>
      <c r="G234" s="262"/>
      <c r="H234" s="263"/>
      <c r="I234" s="263"/>
      <c r="J234" s="263"/>
      <c r="K234" s="263"/>
      <c r="L234" s="263"/>
      <c r="M234" s="263"/>
      <c r="N234" s="266"/>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row>
    <row r="235" spans="1:37" x14ac:dyDescent="0.45">
      <c r="A235" s="262"/>
      <c r="B235" s="263"/>
      <c r="C235" s="264"/>
      <c r="D235" s="263"/>
      <c r="E235" s="263"/>
      <c r="F235" s="263"/>
      <c r="G235" s="262"/>
      <c r="H235" s="263"/>
      <c r="I235" s="263"/>
      <c r="J235" s="263"/>
      <c r="K235" s="263"/>
      <c r="L235" s="263"/>
      <c r="M235" s="263"/>
      <c r="N235" s="266"/>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row>
    <row r="236" spans="1:37" x14ac:dyDescent="0.45">
      <c r="A236" s="262"/>
      <c r="B236" s="263"/>
      <c r="C236" s="264"/>
      <c r="D236" s="263"/>
      <c r="E236" s="263"/>
      <c r="F236" s="263"/>
      <c r="G236" s="262"/>
      <c r="H236" s="263"/>
      <c r="I236" s="263"/>
      <c r="J236" s="263"/>
      <c r="K236" s="263"/>
      <c r="L236" s="263"/>
      <c r="M236" s="263"/>
      <c r="N236" s="266"/>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row>
    <row r="237" spans="1:37" x14ac:dyDescent="0.45">
      <c r="A237" s="262"/>
      <c r="B237" s="263"/>
      <c r="C237" s="264"/>
      <c r="D237" s="263"/>
      <c r="E237" s="263"/>
      <c r="F237" s="263"/>
      <c r="G237" s="262"/>
      <c r="H237" s="263"/>
      <c r="I237" s="263"/>
      <c r="J237" s="263"/>
      <c r="K237" s="263"/>
      <c r="L237" s="263"/>
      <c r="M237" s="263"/>
      <c r="N237" s="266"/>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row>
    <row r="238" spans="1:37" x14ac:dyDescent="0.45">
      <c r="A238" s="262"/>
      <c r="B238" s="263"/>
      <c r="C238" s="264"/>
      <c r="D238" s="263"/>
      <c r="E238" s="263"/>
      <c r="F238" s="263"/>
      <c r="G238" s="262"/>
      <c r="H238" s="263"/>
      <c r="I238" s="263"/>
      <c r="J238" s="263"/>
      <c r="K238" s="263"/>
      <c r="L238" s="263"/>
      <c r="M238" s="263"/>
      <c r="N238" s="266"/>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row>
    <row r="239" spans="1:37" x14ac:dyDescent="0.45">
      <c r="A239" s="262"/>
      <c r="B239" s="263"/>
      <c r="C239" s="264"/>
      <c r="D239" s="263"/>
      <c r="E239" s="263"/>
      <c r="F239" s="263"/>
      <c r="G239" s="262"/>
      <c r="H239" s="263"/>
      <c r="I239" s="263"/>
      <c r="J239" s="263"/>
      <c r="K239" s="263"/>
      <c r="L239" s="263"/>
      <c r="M239" s="263"/>
      <c r="N239" s="266"/>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row>
    <row r="240" spans="1:37" x14ac:dyDescent="0.45">
      <c r="A240" s="262"/>
      <c r="B240" s="263"/>
      <c r="C240" s="264"/>
      <c r="D240" s="263"/>
      <c r="E240" s="263"/>
      <c r="F240" s="263"/>
      <c r="G240" s="262"/>
      <c r="H240" s="263"/>
      <c r="I240" s="263"/>
      <c r="J240" s="263"/>
      <c r="K240" s="263"/>
      <c r="L240" s="263"/>
      <c r="M240" s="263"/>
      <c r="N240" s="266"/>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row>
    <row r="241" spans="1:37" x14ac:dyDescent="0.45">
      <c r="A241" s="262"/>
      <c r="B241" s="263"/>
      <c r="C241" s="264"/>
      <c r="D241" s="263"/>
      <c r="E241" s="263"/>
      <c r="F241" s="263"/>
      <c r="G241" s="262"/>
      <c r="H241" s="263"/>
      <c r="I241" s="263"/>
      <c r="J241" s="263"/>
      <c r="K241" s="263"/>
      <c r="L241" s="263"/>
      <c r="M241" s="263"/>
      <c r="N241" s="266"/>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row>
    <row r="242" spans="1:37" x14ac:dyDescent="0.45">
      <c r="A242" s="262"/>
      <c r="B242" s="263"/>
      <c r="C242" s="264"/>
      <c r="D242" s="263"/>
      <c r="E242" s="263"/>
      <c r="F242" s="263"/>
      <c r="G242" s="262"/>
      <c r="H242" s="263"/>
      <c r="I242" s="263"/>
      <c r="J242" s="263"/>
      <c r="K242" s="263"/>
      <c r="L242" s="263"/>
      <c r="M242" s="263"/>
      <c r="N242" s="266"/>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row>
    <row r="243" spans="1:37" x14ac:dyDescent="0.45">
      <c r="A243" s="262"/>
      <c r="B243" s="263"/>
      <c r="C243" s="264"/>
      <c r="D243" s="263"/>
      <c r="E243" s="263"/>
      <c r="F243" s="263"/>
      <c r="G243" s="262"/>
      <c r="H243" s="263"/>
      <c r="I243" s="263"/>
      <c r="J243" s="263"/>
      <c r="K243" s="263"/>
      <c r="L243" s="263"/>
      <c r="M243" s="263"/>
      <c r="N243" s="266"/>
      <c r="O243" s="263"/>
      <c r="P243" s="263"/>
      <c r="Q243" s="263"/>
      <c r="R243" s="263"/>
      <c r="S243" s="263"/>
      <c r="T243" s="263"/>
      <c r="U243" s="263"/>
      <c r="V243" s="263"/>
      <c r="W243" s="263"/>
      <c r="X243" s="263"/>
      <c r="Y243" s="263"/>
      <c r="Z243" s="263"/>
      <c r="AA243" s="263"/>
      <c r="AB243" s="263"/>
      <c r="AC243" s="263"/>
      <c r="AD243" s="263"/>
      <c r="AE243" s="263"/>
      <c r="AF243" s="263"/>
      <c r="AG243" s="263"/>
      <c r="AH243" s="263"/>
      <c r="AI243" s="263"/>
      <c r="AJ243" s="263"/>
      <c r="AK243" s="263"/>
    </row>
    <row r="244" spans="1:37" x14ac:dyDescent="0.45">
      <c r="A244" s="262"/>
      <c r="B244" s="263"/>
      <c r="C244" s="264"/>
      <c r="D244" s="263"/>
      <c r="E244" s="263"/>
      <c r="F244" s="263"/>
      <c r="G244" s="262"/>
      <c r="H244" s="263"/>
      <c r="I244" s="263"/>
      <c r="J244" s="263"/>
      <c r="K244" s="263"/>
      <c r="L244" s="263"/>
      <c r="M244" s="263"/>
      <c r="N244" s="266"/>
      <c r="O244" s="263"/>
      <c r="P244" s="263"/>
      <c r="Q244" s="263"/>
      <c r="R244" s="263"/>
      <c r="S244" s="263"/>
      <c r="T244" s="263"/>
      <c r="U244" s="263"/>
      <c r="V244" s="263"/>
      <c r="W244" s="263"/>
      <c r="X244" s="263"/>
      <c r="Y244" s="263"/>
      <c r="Z244" s="263"/>
      <c r="AA244" s="263"/>
      <c r="AB244" s="263"/>
      <c r="AC244" s="263"/>
      <c r="AD244" s="263"/>
      <c r="AE244" s="263"/>
      <c r="AF244" s="263"/>
      <c r="AG244" s="263"/>
      <c r="AH244" s="263"/>
      <c r="AI244" s="263"/>
      <c r="AJ244" s="263"/>
      <c r="AK244" s="263"/>
    </row>
    <row r="245" spans="1:37" x14ac:dyDescent="0.45">
      <c r="A245" s="262"/>
      <c r="B245" s="263"/>
      <c r="C245" s="264"/>
      <c r="D245" s="263"/>
      <c r="E245" s="263"/>
      <c r="F245" s="263"/>
      <c r="G245" s="262"/>
      <c r="H245" s="263"/>
      <c r="I245" s="263"/>
      <c r="J245" s="263"/>
      <c r="K245" s="263"/>
      <c r="L245" s="263"/>
      <c r="M245" s="263"/>
      <c r="N245" s="266"/>
      <c r="O245" s="263"/>
      <c r="P245" s="263"/>
      <c r="Q245" s="263"/>
      <c r="R245" s="263"/>
      <c r="S245" s="263"/>
      <c r="T245" s="263"/>
      <c r="U245" s="263"/>
      <c r="V245" s="263"/>
      <c r="W245" s="263"/>
      <c r="X245" s="263"/>
      <c r="Y245" s="263"/>
      <c r="Z245" s="263"/>
      <c r="AA245" s="263"/>
      <c r="AB245" s="263"/>
      <c r="AC245" s="263"/>
      <c r="AD245" s="263"/>
      <c r="AE245" s="263"/>
      <c r="AF245" s="263"/>
      <c r="AG245" s="263"/>
      <c r="AH245" s="263"/>
      <c r="AI245" s="263"/>
      <c r="AJ245" s="263"/>
      <c r="AK245" s="263"/>
    </row>
    <row r="246" spans="1:37" x14ac:dyDescent="0.45">
      <c r="A246" s="262"/>
      <c r="B246" s="263"/>
      <c r="C246" s="264"/>
      <c r="D246" s="263"/>
      <c r="E246" s="263"/>
      <c r="F246" s="263"/>
      <c r="G246" s="262"/>
      <c r="H246" s="263"/>
      <c r="I246" s="263"/>
      <c r="J246" s="263"/>
      <c r="K246" s="263"/>
      <c r="L246" s="263"/>
      <c r="M246" s="263"/>
      <c r="N246" s="266"/>
      <c r="O246" s="263"/>
      <c r="P246" s="263"/>
      <c r="Q246" s="263"/>
      <c r="R246" s="263"/>
      <c r="S246" s="263"/>
      <c r="T246" s="263"/>
      <c r="U246" s="263"/>
      <c r="V246" s="263"/>
      <c r="W246" s="263"/>
      <c r="X246" s="263"/>
      <c r="Y246" s="263"/>
      <c r="Z246" s="263"/>
      <c r="AA246" s="263"/>
      <c r="AB246" s="263"/>
      <c r="AC246" s="263"/>
      <c r="AD246" s="263"/>
      <c r="AE246" s="263"/>
      <c r="AF246" s="263"/>
      <c r="AG246" s="263"/>
      <c r="AH246" s="263"/>
      <c r="AI246" s="263"/>
      <c r="AJ246" s="263"/>
      <c r="AK246" s="263"/>
    </row>
    <row r="247" spans="1:37" x14ac:dyDescent="0.45">
      <c r="A247" s="262"/>
      <c r="B247" s="263"/>
      <c r="C247" s="264"/>
      <c r="D247" s="263"/>
      <c r="E247" s="263"/>
      <c r="F247" s="263"/>
      <c r="G247" s="262"/>
      <c r="H247" s="263"/>
      <c r="I247" s="263"/>
      <c r="J247" s="263"/>
      <c r="K247" s="263"/>
      <c r="L247" s="263"/>
      <c r="M247" s="263"/>
      <c r="N247" s="266"/>
      <c r="O247" s="263"/>
      <c r="P247" s="263"/>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row>
    <row r="248" spans="1:37" x14ac:dyDescent="0.45">
      <c r="A248" s="262"/>
      <c r="B248" s="263"/>
      <c r="C248" s="264"/>
      <c r="D248" s="263"/>
      <c r="E248" s="263"/>
      <c r="F248" s="263"/>
      <c r="G248" s="262"/>
      <c r="H248" s="263"/>
      <c r="I248" s="263"/>
      <c r="J248" s="263"/>
      <c r="K248" s="263"/>
      <c r="L248" s="263"/>
      <c r="M248" s="263"/>
      <c r="N248" s="266"/>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row>
    <row r="249" spans="1:37" x14ac:dyDescent="0.45">
      <c r="A249" s="262"/>
      <c r="B249" s="263"/>
      <c r="C249" s="264"/>
      <c r="D249" s="263"/>
      <c r="E249" s="263"/>
      <c r="F249" s="263"/>
      <c r="G249" s="262"/>
      <c r="H249" s="263"/>
      <c r="I249" s="263"/>
      <c r="J249" s="263"/>
      <c r="K249" s="263"/>
      <c r="L249" s="263"/>
      <c r="M249" s="263"/>
      <c r="N249" s="266"/>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row>
    <row r="250" spans="1:37" x14ac:dyDescent="0.45">
      <c r="A250" s="262"/>
      <c r="B250" s="263"/>
      <c r="C250" s="264"/>
      <c r="D250" s="263"/>
      <c r="E250" s="263"/>
      <c r="F250" s="263"/>
      <c r="G250" s="262"/>
      <c r="H250" s="263"/>
      <c r="I250" s="263"/>
      <c r="J250" s="263"/>
      <c r="K250" s="263"/>
      <c r="L250" s="263"/>
      <c r="M250" s="263"/>
      <c r="N250" s="266"/>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3"/>
    </row>
    <row r="251" spans="1:37" x14ac:dyDescent="0.45">
      <c r="A251" s="262"/>
      <c r="B251" s="263"/>
      <c r="C251" s="264"/>
      <c r="D251" s="263"/>
      <c r="E251" s="263"/>
      <c r="F251" s="263"/>
      <c r="G251" s="262"/>
      <c r="H251" s="263"/>
      <c r="I251" s="263"/>
      <c r="J251" s="263"/>
      <c r="K251" s="263"/>
      <c r="L251" s="263"/>
      <c r="M251" s="263"/>
      <c r="N251" s="266"/>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row>
    <row r="252" spans="1:37" x14ac:dyDescent="0.45">
      <c r="A252" s="262"/>
      <c r="B252" s="263"/>
      <c r="C252" s="264"/>
      <c r="D252" s="263"/>
      <c r="E252" s="263"/>
      <c r="F252" s="263"/>
      <c r="G252" s="262"/>
      <c r="H252" s="263"/>
      <c r="I252" s="263"/>
      <c r="J252" s="263"/>
      <c r="K252" s="263"/>
      <c r="L252" s="263"/>
      <c r="M252" s="263"/>
      <c r="N252" s="266"/>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row>
    <row r="253" spans="1:37" x14ac:dyDescent="0.45">
      <c r="A253" s="262"/>
      <c r="B253" s="263"/>
      <c r="C253" s="264"/>
      <c r="D253" s="263"/>
      <c r="E253" s="263"/>
      <c r="F253" s="263"/>
      <c r="G253" s="262"/>
      <c r="H253" s="263"/>
      <c r="I253" s="263"/>
      <c r="J253" s="263"/>
      <c r="K253" s="263"/>
      <c r="L253" s="263"/>
      <c r="M253" s="263"/>
      <c r="N253" s="266"/>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row>
    <row r="254" spans="1:37" x14ac:dyDescent="0.45">
      <c r="A254" s="262"/>
      <c r="B254" s="263"/>
      <c r="C254" s="264"/>
      <c r="D254" s="263"/>
      <c r="E254" s="263"/>
      <c r="F254" s="263"/>
      <c r="G254" s="262"/>
      <c r="H254" s="263"/>
      <c r="I254" s="263"/>
      <c r="J254" s="263"/>
      <c r="K254" s="263"/>
      <c r="L254" s="263"/>
      <c r="M254" s="263"/>
      <c r="N254" s="266"/>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row>
    <row r="255" spans="1:37" x14ac:dyDescent="0.45">
      <c r="A255" s="262"/>
      <c r="B255" s="263"/>
      <c r="C255" s="264"/>
      <c r="D255" s="263"/>
      <c r="E255" s="263"/>
      <c r="F255" s="263"/>
      <c r="G255" s="262"/>
      <c r="H255" s="263"/>
      <c r="I255" s="263"/>
      <c r="J255" s="263"/>
      <c r="K255" s="263"/>
      <c r="L255" s="263"/>
      <c r="M255" s="263"/>
      <c r="N255" s="266"/>
      <c r="O255" s="263"/>
      <c r="P255" s="263"/>
      <c r="Q255" s="263"/>
      <c r="R255" s="263"/>
      <c r="S255" s="263"/>
      <c r="T255" s="263"/>
      <c r="U255" s="263"/>
      <c r="V255" s="263"/>
      <c r="W255" s="263"/>
      <c r="X255" s="263"/>
      <c r="Y255" s="263"/>
      <c r="Z255" s="263"/>
      <c r="AA255" s="263"/>
      <c r="AB255" s="263"/>
      <c r="AC255" s="263"/>
      <c r="AD255" s="263"/>
      <c r="AE255" s="263"/>
      <c r="AF255" s="263"/>
      <c r="AG255" s="263"/>
      <c r="AH255" s="263"/>
      <c r="AI255" s="263"/>
      <c r="AJ255" s="263"/>
      <c r="AK255" s="263"/>
    </row>
    <row r="256" spans="1:37" x14ac:dyDescent="0.45">
      <c r="A256" s="262"/>
      <c r="B256" s="263"/>
      <c r="C256" s="264"/>
      <c r="D256" s="263"/>
      <c r="E256" s="263"/>
      <c r="F256" s="263"/>
      <c r="G256" s="262"/>
      <c r="H256" s="263"/>
      <c r="I256" s="263"/>
      <c r="J256" s="263"/>
      <c r="K256" s="263"/>
      <c r="L256" s="263"/>
      <c r="M256" s="263"/>
      <c r="N256" s="266"/>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row>
    <row r="257" spans="1:37" x14ac:dyDescent="0.45">
      <c r="A257" s="262"/>
      <c r="B257" s="263"/>
      <c r="C257" s="264"/>
      <c r="D257" s="263"/>
      <c r="E257" s="263"/>
      <c r="F257" s="263"/>
      <c r="G257" s="262"/>
      <c r="H257" s="263"/>
      <c r="I257" s="263"/>
      <c r="J257" s="263"/>
      <c r="K257" s="263"/>
      <c r="L257" s="263"/>
      <c r="M257" s="263"/>
      <c r="N257" s="266"/>
      <c r="O257" s="263"/>
      <c r="P257" s="263"/>
      <c r="Q257" s="263"/>
      <c r="R257" s="263"/>
      <c r="S257" s="263"/>
      <c r="T257" s="263"/>
      <c r="U257" s="263"/>
      <c r="V257" s="263"/>
      <c r="W257" s="263"/>
      <c r="X257" s="263"/>
      <c r="Y257" s="263"/>
      <c r="Z257" s="263"/>
      <c r="AA257" s="263"/>
      <c r="AB257" s="263"/>
      <c r="AC257" s="263"/>
      <c r="AD257" s="263"/>
      <c r="AE257" s="263"/>
      <c r="AF257" s="263"/>
      <c r="AG257" s="263"/>
      <c r="AH257" s="263"/>
      <c r="AI257" s="263"/>
      <c r="AJ257" s="263"/>
      <c r="AK257" s="263"/>
    </row>
    <row r="258" spans="1:37" x14ac:dyDescent="0.45">
      <c r="A258" s="262"/>
      <c r="B258" s="263"/>
      <c r="C258" s="264"/>
      <c r="D258" s="263"/>
      <c r="E258" s="263"/>
      <c r="F258" s="263"/>
      <c r="G258" s="262"/>
      <c r="H258" s="263"/>
      <c r="I258" s="263"/>
      <c r="J258" s="263"/>
      <c r="K258" s="263"/>
      <c r="L258" s="263"/>
      <c r="M258" s="263"/>
      <c r="N258" s="266"/>
      <c r="O258" s="263"/>
      <c r="P258" s="263"/>
      <c r="Q258" s="263"/>
      <c r="R258" s="263"/>
      <c r="S258" s="263"/>
      <c r="T258" s="263"/>
      <c r="U258" s="263"/>
      <c r="V258" s="263"/>
      <c r="W258" s="263"/>
      <c r="X258" s="263"/>
      <c r="Y258" s="263"/>
      <c r="Z258" s="263"/>
      <c r="AA258" s="263"/>
      <c r="AB258" s="263"/>
      <c r="AC258" s="263"/>
      <c r="AD258" s="263"/>
      <c r="AE258" s="263"/>
      <c r="AF258" s="263"/>
      <c r="AG258" s="263"/>
      <c r="AH258" s="263"/>
      <c r="AI258" s="263"/>
      <c r="AJ258" s="263"/>
      <c r="AK258" s="263"/>
    </row>
    <row r="259" spans="1:37" x14ac:dyDescent="0.45">
      <c r="A259" s="262"/>
      <c r="B259" s="263"/>
      <c r="C259" s="264"/>
      <c r="D259" s="263"/>
      <c r="E259" s="263"/>
      <c r="F259" s="263"/>
      <c r="G259" s="262"/>
      <c r="H259" s="263"/>
      <c r="I259" s="263"/>
      <c r="J259" s="263"/>
      <c r="K259" s="263"/>
      <c r="L259" s="263"/>
      <c r="M259" s="263"/>
      <c r="N259" s="266"/>
      <c r="O259" s="263"/>
      <c r="P259" s="263"/>
      <c r="Q259" s="263"/>
      <c r="R259" s="263"/>
      <c r="S259" s="263"/>
      <c r="T259" s="263"/>
      <c r="U259" s="263"/>
      <c r="V259" s="263"/>
      <c r="W259" s="263"/>
      <c r="X259" s="263"/>
      <c r="Y259" s="263"/>
      <c r="Z259" s="263"/>
      <c r="AA259" s="263"/>
      <c r="AB259" s="263"/>
      <c r="AC259" s="263"/>
      <c r="AD259" s="263"/>
      <c r="AE259" s="263"/>
      <c r="AF259" s="263"/>
      <c r="AG259" s="263"/>
      <c r="AH259" s="263"/>
      <c r="AI259" s="263"/>
      <c r="AJ259" s="263"/>
      <c r="AK259" s="263"/>
    </row>
    <row r="260" spans="1:37" x14ac:dyDescent="0.45">
      <c r="A260" s="262"/>
      <c r="B260" s="263"/>
      <c r="C260" s="264"/>
      <c r="D260" s="263"/>
      <c r="E260" s="263"/>
      <c r="F260" s="263"/>
      <c r="G260" s="262"/>
      <c r="H260" s="263"/>
      <c r="I260" s="263"/>
      <c r="J260" s="263"/>
      <c r="K260" s="263"/>
      <c r="L260" s="263"/>
      <c r="M260" s="263"/>
      <c r="N260" s="266"/>
      <c r="O260" s="263"/>
      <c r="P260" s="263"/>
      <c r="Q260" s="263"/>
      <c r="R260" s="263"/>
      <c r="S260" s="263"/>
      <c r="T260" s="263"/>
      <c r="U260" s="263"/>
      <c r="V260" s="263"/>
      <c r="W260" s="263"/>
      <c r="X260" s="263"/>
      <c r="Y260" s="263"/>
      <c r="Z260" s="263"/>
      <c r="AA260" s="263"/>
      <c r="AB260" s="263"/>
      <c r="AC260" s="263"/>
      <c r="AD260" s="263"/>
      <c r="AE260" s="263"/>
      <c r="AF260" s="263"/>
      <c r="AG260" s="263"/>
      <c r="AH260" s="263"/>
      <c r="AI260" s="263"/>
      <c r="AJ260" s="263"/>
      <c r="AK260" s="263"/>
    </row>
    <row r="261" spans="1:37" x14ac:dyDescent="0.45">
      <c r="A261" s="262"/>
      <c r="B261" s="263"/>
      <c r="C261" s="264"/>
      <c r="D261" s="263"/>
      <c r="E261" s="263"/>
      <c r="F261" s="263"/>
      <c r="G261" s="262"/>
      <c r="H261" s="263"/>
      <c r="I261" s="263"/>
      <c r="J261" s="263"/>
      <c r="K261" s="263"/>
      <c r="L261" s="263"/>
      <c r="M261" s="263"/>
      <c r="N261" s="266"/>
      <c r="O261" s="263"/>
      <c r="P261" s="263"/>
      <c r="Q261" s="263"/>
      <c r="R261" s="263"/>
      <c r="S261" s="263"/>
      <c r="T261" s="263"/>
      <c r="U261" s="263"/>
      <c r="V261" s="263"/>
      <c r="W261" s="263"/>
      <c r="X261" s="263"/>
      <c r="Y261" s="263"/>
      <c r="Z261" s="263"/>
      <c r="AA261" s="263"/>
      <c r="AB261" s="263"/>
      <c r="AC261" s="263"/>
      <c r="AD261" s="263"/>
      <c r="AE261" s="263"/>
      <c r="AF261" s="263"/>
      <c r="AG261" s="263"/>
      <c r="AH261" s="263"/>
      <c r="AI261" s="263"/>
      <c r="AJ261" s="263"/>
      <c r="AK261" s="263"/>
    </row>
    <row r="262" spans="1:37" x14ac:dyDescent="0.45">
      <c r="A262" s="262"/>
      <c r="B262" s="263"/>
      <c r="C262" s="264"/>
      <c r="D262" s="263"/>
      <c r="E262" s="263"/>
      <c r="F262" s="263"/>
      <c r="G262" s="262"/>
      <c r="H262" s="263"/>
      <c r="I262" s="263"/>
      <c r="J262" s="263"/>
      <c r="K262" s="263"/>
      <c r="L262" s="263"/>
      <c r="M262" s="263"/>
      <c r="N262" s="266"/>
      <c r="O262" s="263"/>
      <c r="P262" s="263"/>
      <c r="Q262" s="263"/>
      <c r="R262" s="263"/>
      <c r="S262" s="263"/>
      <c r="T262" s="263"/>
      <c r="U262" s="263"/>
      <c r="V262" s="263"/>
      <c r="W262" s="263"/>
      <c r="X262" s="263"/>
      <c r="Y262" s="263"/>
      <c r="Z262" s="263"/>
      <c r="AA262" s="263"/>
      <c r="AB262" s="263"/>
      <c r="AC262" s="263"/>
      <c r="AD262" s="263"/>
      <c r="AE262" s="263"/>
      <c r="AF262" s="263"/>
      <c r="AG262" s="263"/>
      <c r="AH262" s="263"/>
      <c r="AI262" s="263"/>
      <c r="AJ262" s="263"/>
      <c r="AK262" s="263"/>
    </row>
    <row r="263" spans="1:37" x14ac:dyDescent="0.45">
      <c r="A263" s="262"/>
      <c r="B263" s="263"/>
      <c r="C263" s="264"/>
      <c r="D263" s="263"/>
      <c r="E263" s="263"/>
      <c r="F263" s="263"/>
      <c r="G263" s="262"/>
      <c r="H263" s="263"/>
      <c r="I263" s="263"/>
      <c r="J263" s="263"/>
      <c r="K263" s="263"/>
      <c r="L263" s="263"/>
      <c r="M263" s="263"/>
      <c r="N263" s="266"/>
      <c r="O263" s="263"/>
      <c r="P263" s="263"/>
      <c r="Q263" s="263"/>
      <c r="R263" s="263"/>
      <c r="S263" s="263"/>
      <c r="T263" s="263"/>
      <c r="U263" s="263"/>
      <c r="V263" s="263"/>
      <c r="W263" s="263"/>
      <c r="X263" s="263"/>
      <c r="Y263" s="263"/>
      <c r="Z263" s="263"/>
      <c r="AA263" s="263"/>
      <c r="AB263" s="263"/>
      <c r="AC263" s="263"/>
      <c r="AD263" s="263"/>
      <c r="AE263" s="263"/>
      <c r="AF263" s="263"/>
      <c r="AG263" s="263"/>
      <c r="AH263" s="263"/>
      <c r="AI263" s="263"/>
      <c r="AJ263" s="263"/>
      <c r="AK263" s="263"/>
    </row>
    <row r="264" spans="1:37" x14ac:dyDescent="0.45">
      <c r="A264" s="262"/>
      <c r="B264" s="263"/>
      <c r="C264" s="264"/>
      <c r="D264" s="263"/>
      <c r="E264" s="263"/>
      <c r="F264" s="263"/>
      <c r="G264" s="262"/>
      <c r="H264" s="263"/>
      <c r="I264" s="263"/>
      <c r="J264" s="263"/>
      <c r="K264" s="263"/>
      <c r="L264" s="263"/>
      <c r="M264" s="263"/>
      <c r="N264" s="266"/>
      <c r="O264" s="263"/>
      <c r="P264" s="263"/>
      <c r="Q264" s="263"/>
      <c r="R264" s="263"/>
      <c r="S264" s="263"/>
      <c r="T264" s="263"/>
      <c r="U264" s="263"/>
      <c r="V264" s="263"/>
      <c r="W264" s="263"/>
      <c r="X264" s="263"/>
      <c r="Y264" s="263"/>
      <c r="Z264" s="263"/>
      <c r="AA264" s="263"/>
      <c r="AB264" s="263"/>
      <c r="AC264" s="263"/>
      <c r="AD264" s="263"/>
      <c r="AE264" s="263"/>
      <c r="AF264" s="263"/>
      <c r="AG264" s="263"/>
      <c r="AH264" s="263"/>
      <c r="AI264" s="263"/>
      <c r="AJ264" s="263"/>
      <c r="AK264" s="263"/>
    </row>
    <row r="265" spans="1:37" x14ac:dyDescent="0.45">
      <c r="A265" s="262"/>
      <c r="B265" s="263"/>
      <c r="C265" s="264"/>
      <c r="D265" s="263"/>
      <c r="E265" s="263"/>
      <c r="F265" s="263"/>
      <c r="G265" s="262"/>
      <c r="H265" s="263"/>
      <c r="I265" s="263"/>
      <c r="J265" s="263"/>
      <c r="K265" s="263"/>
      <c r="L265" s="263"/>
      <c r="M265" s="263"/>
      <c r="N265" s="266"/>
      <c r="O265" s="263"/>
      <c r="P265" s="263"/>
      <c r="Q265" s="263"/>
      <c r="R265" s="263"/>
      <c r="S265" s="263"/>
      <c r="T265" s="263"/>
      <c r="U265" s="263"/>
      <c r="V265" s="263"/>
      <c r="W265" s="263"/>
      <c r="X265" s="263"/>
      <c r="Y265" s="263"/>
      <c r="Z265" s="263"/>
      <c r="AA265" s="263"/>
      <c r="AB265" s="263"/>
      <c r="AC265" s="263"/>
      <c r="AD265" s="263"/>
      <c r="AE265" s="263"/>
      <c r="AF265" s="263"/>
      <c r="AG265" s="263"/>
      <c r="AH265" s="263"/>
      <c r="AI265" s="263"/>
      <c r="AJ265" s="263"/>
      <c r="AK265" s="263"/>
    </row>
    <row r="266" spans="1:37" x14ac:dyDescent="0.45">
      <c r="A266" s="262"/>
      <c r="B266" s="263"/>
      <c r="C266" s="264"/>
      <c r="D266" s="263"/>
      <c r="E266" s="263"/>
      <c r="F266" s="263"/>
      <c r="G266" s="262"/>
      <c r="H266" s="263"/>
      <c r="I266" s="263"/>
      <c r="J266" s="263"/>
      <c r="K266" s="263"/>
      <c r="L266" s="263"/>
      <c r="M266" s="263"/>
      <c r="N266" s="266"/>
      <c r="O266" s="263"/>
      <c r="P266" s="263"/>
      <c r="Q266" s="263"/>
      <c r="R266" s="263"/>
      <c r="S266" s="263"/>
      <c r="T266" s="263"/>
      <c r="U266" s="263"/>
      <c r="V266" s="263"/>
      <c r="W266" s="263"/>
      <c r="X266" s="263"/>
      <c r="Y266" s="263"/>
      <c r="Z266" s="263"/>
      <c r="AA266" s="263"/>
      <c r="AB266" s="263"/>
      <c r="AC266" s="263"/>
      <c r="AD266" s="263"/>
      <c r="AE266" s="263"/>
      <c r="AF266" s="263"/>
      <c r="AG266" s="263"/>
      <c r="AH266" s="263"/>
      <c r="AI266" s="263"/>
      <c r="AJ266" s="263"/>
      <c r="AK266" s="263"/>
    </row>
    <row r="267" spans="1:37" x14ac:dyDescent="0.45">
      <c r="A267" s="262"/>
      <c r="B267" s="263"/>
      <c r="C267" s="264"/>
      <c r="D267" s="263"/>
      <c r="E267" s="263"/>
      <c r="F267" s="263"/>
      <c r="G267" s="262"/>
      <c r="H267" s="263"/>
      <c r="I267" s="263"/>
      <c r="J267" s="263"/>
      <c r="K267" s="263"/>
      <c r="L267" s="263"/>
      <c r="M267" s="263"/>
      <c r="N267" s="266"/>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263"/>
    </row>
    <row r="268" spans="1:37" x14ac:dyDescent="0.45">
      <c r="A268" s="262"/>
      <c r="B268" s="263"/>
      <c r="C268" s="264"/>
      <c r="D268" s="263"/>
      <c r="E268" s="263"/>
      <c r="F268" s="263"/>
      <c r="G268" s="262"/>
      <c r="H268" s="263"/>
      <c r="I268" s="263"/>
      <c r="J268" s="263"/>
      <c r="K268" s="263"/>
      <c r="L268" s="263"/>
      <c r="M268" s="263"/>
      <c r="N268" s="266"/>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row>
    <row r="269" spans="1:37" x14ac:dyDescent="0.45">
      <c r="A269" s="262"/>
      <c r="B269" s="263"/>
      <c r="C269" s="264"/>
      <c r="D269" s="263"/>
      <c r="E269" s="263"/>
      <c r="F269" s="263"/>
      <c r="G269" s="262"/>
      <c r="H269" s="263"/>
      <c r="I269" s="263"/>
      <c r="J269" s="263"/>
      <c r="K269" s="263"/>
      <c r="L269" s="263"/>
      <c r="M269" s="263"/>
      <c r="N269" s="266"/>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row>
    <row r="270" spans="1:37" x14ac:dyDescent="0.45">
      <c r="A270" s="262"/>
      <c r="B270" s="263"/>
      <c r="C270" s="264"/>
      <c r="D270" s="263"/>
      <c r="E270" s="263"/>
      <c r="F270" s="263"/>
      <c r="G270" s="262"/>
      <c r="H270" s="263"/>
      <c r="I270" s="263"/>
      <c r="J270" s="263"/>
      <c r="K270" s="263"/>
      <c r="L270" s="263"/>
      <c r="M270" s="263"/>
      <c r="N270" s="266"/>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row>
    <row r="271" spans="1:37" x14ac:dyDescent="0.45">
      <c r="A271" s="262"/>
      <c r="B271" s="263"/>
      <c r="C271" s="264"/>
      <c r="D271" s="263"/>
      <c r="E271" s="263"/>
      <c r="F271" s="263"/>
      <c r="G271" s="262"/>
      <c r="H271" s="263"/>
      <c r="I271" s="263"/>
      <c r="J271" s="263"/>
      <c r="K271" s="263"/>
      <c r="L271" s="263"/>
      <c r="M271" s="263"/>
      <c r="N271" s="266"/>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row>
    <row r="272" spans="1:37" x14ac:dyDescent="0.45">
      <c r="A272" s="262"/>
      <c r="B272" s="263"/>
      <c r="C272" s="264"/>
      <c r="D272" s="263"/>
      <c r="E272" s="263"/>
      <c r="F272" s="263"/>
      <c r="G272" s="262"/>
      <c r="H272" s="263"/>
      <c r="I272" s="263"/>
      <c r="J272" s="263"/>
      <c r="K272" s="263"/>
      <c r="L272" s="263"/>
      <c r="M272" s="263"/>
      <c r="N272" s="266"/>
      <c r="O272" s="263"/>
      <c r="P272" s="263"/>
      <c r="Q272" s="263"/>
      <c r="R272" s="263"/>
      <c r="S272" s="263"/>
      <c r="T272" s="263"/>
      <c r="U272" s="263"/>
      <c r="V272" s="263"/>
      <c r="W272" s="263"/>
      <c r="X272" s="263"/>
      <c r="Y272" s="263"/>
      <c r="Z272" s="263"/>
      <c r="AA272" s="263"/>
      <c r="AB272" s="263"/>
      <c r="AC272" s="263"/>
      <c r="AD272" s="263"/>
      <c r="AE272" s="263"/>
      <c r="AF272" s="263"/>
      <c r="AG272" s="263"/>
      <c r="AH272" s="263"/>
      <c r="AI272" s="263"/>
      <c r="AJ272" s="263"/>
      <c r="AK272" s="263"/>
    </row>
    <row r="273" spans="1:37" x14ac:dyDescent="0.45">
      <c r="A273" s="262"/>
      <c r="B273" s="263"/>
      <c r="C273" s="264"/>
      <c r="D273" s="263"/>
      <c r="E273" s="263"/>
      <c r="F273" s="263"/>
      <c r="G273" s="262"/>
      <c r="H273" s="263"/>
      <c r="I273" s="263"/>
      <c r="J273" s="263"/>
      <c r="K273" s="263"/>
      <c r="L273" s="263"/>
      <c r="M273" s="263"/>
      <c r="N273" s="266"/>
      <c r="O273" s="263"/>
      <c r="P273" s="263"/>
      <c r="Q273" s="263"/>
      <c r="R273" s="263"/>
      <c r="S273" s="263"/>
      <c r="T273" s="263"/>
      <c r="U273" s="263"/>
      <c r="V273" s="263"/>
      <c r="W273" s="263"/>
      <c r="X273" s="263"/>
      <c r="Y273" s="263"/>
      <c r="Z273" s="263"/>
      <c r="AA273" s="263"/>
      <c r="AB273" s="263"/>
      <c r="AC273" s="263"/>
      <c r="AD273" s="263"/>
      <c r="AE273" s="263"/>
      <c r="AF273" s="263"/>
      <c r="AG273" s="263"/>
      <c r="AH273" s="263"/>
      <c r="AI273" s="263"/>
      <c r="AJ273" s="263"/>
      <c r="AK273" s="263"/>
    </row>
    <row r="274" spans="1:37" x14ac:dyDescent="0.45">
      <c r="A274" s="262"/>
      <c r="B274" s="263"/>
      <c r="C274" s="264"/>
      <c r="D274" s="263"/>
      <c r="E274" s="263"/>
      <c r="F274" s="263"/>
      <c r="G274" s="262"/>
      <c r="H274" s="263"/>
      <c r="I274" s="263"/>
      <c r="J274" s="263"/>
      <c r="K274" s="263"/>
      <c r="L274" s="263"/>
      <c r="M274" s="263"/>
      <c r="N274" s="266"/>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3"/>
      <c r="AJ274" s="263"/>
      <c r="AK274" s="263"/>
    </row>
    <row r="275" spans="1:37" x14ac:dyDescent="0.45">
      <c r="A275" s="262"/>
      <c r="B275" s="263"/>
      <c r="C275" s="264"/>
      <c r="D275" s="263"/>
      <c r="E275" s="263"/>
      <c r="F275" s="263"/>
      <c r="G275" s="262"/>
      <c r="H275" s="263"/>
      <c r="I275" s="263"/>
      <c r="J275" s="263"/>
      <c r="K275" s="263"/>
      <c r="L275" s="263"/>
      <c r="M275" s="263"/>
      <c r="N275" s="266"/>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row>
    <row r="276" spans="1:37" x14ac:dyDescent="0.45">
      <c r="A276" s="262"/>
      <c r="B276" s="263"/>
      <c r="C276" s="264"/>
      <c r="D276" s="263"/>
      <c r="E276" s="263"/>
      <c r="F276" s="263"/>
      <c r="G276" s="262"/>
      <c r="H276" s="263"/>
      <c r="I276" s="263"/>
      <c r="J276" s="263"/>
      <c r="K276" s="263"/>
      <c r="L276" s="263"/>
      <c r="M276" s="263"/>
      <c r="N276" s="266"/>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row>
    <row r="277" spans="1:37" x14ac:dyDescent="0.45">
      <c r="A277" s="262"/>
      <c r="B277" s="263"/>
      <c r="C277" s="264"/>
      <c r="D277" s="263"/>
      <c r="E277" s="263"/>
      <c r="F277" s="263"/>
      <c r="G277" s="262"/>
      <c r="H277" s="263"/>
      <c r="I277" s="263"/>
      <c r="J277" s="263"/>
      <c r="K277" s="263"/>
      <c r="L277" s="263"/>
      <c r="M277" s="263"/>
      <c r="N277" s="266"/>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row>
    <row r="278" spans="1:37" x14ac:dyDescent="0.45">
      <c r="A278" s="262"/>
      <c r="B278" s="263"/>
      <c r="C278" s="264"/>
      <c r="D278" s="263"/>
      <c r="E278" s="263"/>
      <c r="F278" s="263"/>
      <c r="G278" s="262"/>
      <c r="H278" s="263"/>
      <c r="I278" s="263"/>
      <c r="J278" s="263"/>
      <c r="K278" s="263"/>
      <c r="L278" s="263"/>
      <c r="M278" s="263"/>
      <c r="N278" s="266"/>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row>
    <row r="279" spans="1:37" x14ac:dyDescent="0.45">
      <c r="A279" s="262"/>
      <c r="B279" s="263"/>
      <c r="C279" s="264"/>
      <c r="D279" s="263"/>
      <c r="E279" s="263"/>
      <c r="F279" s="263"/>
      <c r="G279" s="262"/>
      <c r="H279" s="263"/>
      <c r="I279" s="263"/>
      <c r="J279" s="263"/>
      <c r="K279" s="263"/>
      <c r="L279" s="263"/>
      <c r="M279" s="263"/>
      <c r="N279" s="266"/>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row>
    <row r="280" spans="1:37" x14ac:dyDescent="0.45">
      <c r="A280" s="262"/>
      <c r="B280" s="263"/>
      <c r="C280" s="264"/>
      <c r="D280" s="263"/>
      <c r="E280" s="263"/>
      <c r="F280" s="263"/>
      <c r="G280" s="262"/>
      <c r="H280" s="263"/>
      <c r="I280" s="263"/>
      <c r="J280" s="263"/>
      <c r="K280" s="263"/>
      <c r="L280" s="263"/>
      <c r="M280" s="263"/>
      <c r="N280" s="266"/>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row>
    <row r="281" spans="1:37" x14ac:dyDescent="0.45">
      <c r="A281" s="262"/>
      <c r="B281" s="263"/>
      <c r="C281" s="264"/>
      <c r="D281" s="263"/>
      <c r="E281" s="263"/>
      <c r="F281" s="263"/>
      <c r="G281" s="262"/>
      <c r="H281" s="263"/>
      <c r="I281" s="263"/>
      <c r="J281" s="263"/>
      <c r="K281" s="263"/>
      <c r="L281" s="263"/>
      <c r="M281" s="263"/>
      <c r="N281" s="266"/>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row>
    <row r="282" spans="1:37" x14ac:dyDescent="0.45">
      <c r="A282" s="262"/>
      <c r="B282" s="263"/>
      <c r="C282" s="264"/>
      <c r="D282" s="263"/>
      <c r="E282" s="263"/>
      <c r="F282" s="263"/>
      <c r="G282" s="262"/>
      <c r="H282" s="263"/>
      <c r="I282" s="263"/>
      <c r="J282" s="263"/>
      <c r="K282" s="263"/>
      <c r="L282" s="263"/>
      <c r="M282" s="263"/>
      <c r="N282" s="266"/>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row>
    <row r="283" spans="1:37" x14ac:dyDescent="0.45">
      <c r="A283" s="262"/>
      <c r="B283" s="263"/>
      <c r="C283" s="264"/>
      <c r="D283" s="263"/>
      <c r="E283" s="263"/>
      <c r="F283" s="263"/>
      <c r="G283" s="262"/>
      <c r="H283" s="263"/>
      <c r="I283" s="263"/>
      <c r="J283" s="263"/>
      <c r="K283" s="263"/>
      <c r="L283" s="263"/>
      <c r="M283" s="263"/>
      <c r="N283" s="266"/>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row>
    <row r="284" spans="1:37" x14ac:dyDescent="0.45">
      <c r="A284" s="262"/>
      <c r="B284" s="263"/>
      <c r="C284" s="264"/>
      <c r="D284" s="263"/>
      <c r="E284" s="263"/>
      <c r="F284" s="263"/>
      <c r="G284" s="262"/>
      <c r="H284" s="263"/>
      <c r="I284" s="263"/>
      <c r="J284" s="263"/>
      <c r="K284" s="263"/>
      <c r="L284" s="263"/>
      <c r="M284" s="263"/>
      <c r="N284" s="266"/>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row>
    <row r="285" spans="1:37" x14ac:dyDescent="0.45">
      <c r="A285" s="262"/>
      <c r="B285" s="263"/>
      <c r="C285" s="264"/>
      <c r="D285" s="263"/>
      <c r="E285" s="263"/>
      <c r="F285" s="263"/>
      <c r="G285" s="262"/>
      <c r="H285" s="263"/>
      <c r="I285" s="263"/>
      <c r="J285" s="263"/>
      <c r="K285" s="263"/>
      <c r="L285" s="263"/>
      <c r="M285" s="263"/>
      <c r="N285" s="266"/>
      <c r="O285" s="263"/>
      <c r="P285" s="263"/>
      <c r="Q285" s="263"/>
      <c r="R285" s="263"/>
      <c r="S285" s="263"/>
      <c r="T285" s="263"/>
      <c r="U285" s="263"/>
      <c r="V285" s="263"/>
      <c r="W285" s="263"/>
      <c r="X285" s="263"/>
      <c r="Y285" s="263"/>
      <c r="Z285" s="263"/>
      <c r="AA285" s="263"/>
      <c r="AB285" s="263"/>
      <c r="AC285" s="263"/>
      <c r="AD285" s="263"/>
      <c r="AE285" s="263"/>
      <c r="AF285" s="263"/>
      <c r="AG285" s="263"/>
      <c r="AH285" s="263"/>
      <c r="AI285" s="263"/>
      <c r="AJ285" s="263"/>
      <c r="AK285" s="263"/>
    </row>
    <row r="286" spans="1:37" x14ac:dyDescent="0.45">
      <c r="A286" s="262"/>
      <c r="B286" s="263"/>
      <c r="C286" s="264"/>
      <c r="D286" s="263"/>
      <c r="E286" s="263"/>
      <c r="F286" s="263"/>
      <c r="G286" s="262"/>
      <c r="H286" s="263"/>
      <c r="I286" s="263"/>
      <c r="J286" s="263"/>
      <c r="K286" s="263"/>
      <c r="L286" s="263"/>
      <c r="M286" s="263"/>
      <c r="N286" s="266"/>
      <c r="O286" s="263"/>
      <c r="P286" s="263"/>
      <c r="Q286" s="263"/>
      <c r="R286" s="263"/>
      <c r="S286" s="263"/>
      <c r="T286" s="263"/>
      <c r="U286" s="263"/>
      <c r="V286" s="263"/>
      <c r="W286" s="263"/>
      <c r="X286" s="263"/>
      <c r="Y286" s="263"/>
      <c r="Z286" s="263"/>
      <c r="AA286" s="263"/>
      <c r="AB286" s="263"/>
      <c r="AC286" s="263"/>
      <c r="AD286" s="263"/>
      <c r="AE286" s="263"/>
      <c r="AF286" s="263"/>
      <c r="AG286" s="263"/>
      <c r="AH286" s="263"/>
      <c r="AI286" s="263"/>
      <c r="AJ286" s="263"/>
      <c r="AK286" s="263"/>
    </row>
    <row r="287" spans="1:37" x14ac:dyDescent="0.45">
      <c r="A287" s="262"/>
      <c r="B287" s="263"/>
      <c r="C287" s="264"/>
      <c r="D287" s="263"/>
      <c r="E287" s="263"/>
      <c r="F287" s="263"/>
      <c r="G287" s="262"/>
      <c r="H287" s="263"/>
      <c r="I287" s="263"/>
      <c r="J287" s="263"/>
      <c r="K287" s="263"/>
      <c r="L287" s="263"/>
      <c r="M287" s="263"/>
      <c r="N287" s="266"/>
      <c r="O287" s="263"/>
      <c r="P287" s="263"/>
      <c r="Q287" s="263"/>
      <c r="R287" s="263"/>
      <c r="S287" s="263"/>
      <c r="T287" s="263"/>
      <c r="U287" s="263"/>
      <c r="V287" s="263"/>
      <c r="W287" s="263"/>
      <c r="X287" s="263"/>
      <c r="Y287" s="263"/>
      <c r="Z287" s="263"/>
      <c r="AA287" s="263"/>
      <c r="AB287" s="263"/>
      <c r="AC287" s="263"/>
      <c r="AD287" s="263"/>
      <c r="AE287" s="263"/>
      <c r="AF287" s="263"/>
      <c r="AG287" s="263"/>
      <c r="AH287" s="263"/>
      <c r="AI287" s="263"/>
      <c r="AJ287" s="263"/>
      <c r="AK287" s="263"/>
    </row>
    <row r="288" spans="1:37" x14ac:dyDescent="0.45">
      <c r="A288" s="262"/>
      <c r="B288" s="263"/>
      <c r="C288" s="264"/>
      <c r="D288" s="263"/>
      <c r="E288" s="263"/>
      <c r="F288" s="263"/>
      <c r="G288" s="262"/>
      <c r="H288" s="263"/>
      <c r="I288" s="263"/>
      <c r="J288" s="263"/>
      <c r="K288" s="263"/>
      <c r="L288" s="263"/>
      <c r="M288" s="263"/>
      <c r="N288" s="266"/>
      <c r="O288" s="263"/>
      <c r="P288" s="263"/>
      <c r="Q288" s="263"/>
      <c r="R288" s="263"/>
      <c r="S288" s="263"/>
      <c r="T288" s="263"/>
      <c r="U288" s="263"/>
      <c r="V288" s="263"/>
      <c r="W288" s="263"/>
      <c r="X288" s="263"/>
      <c r="Y288" s="263"/>
      <c r="Z288" s="263"/>
      <c r="AA288" s="263"/>
      <c r="AB288" s="263"/>
      <c r="AC288" s="263"/>
      <c r="AD288" s="263"/>
      <c r="AE288" s="263"/>
      <c r="AF288" s="263"/>
      <c r="AG288" s="263"/>
      <c r="AH288" s="263"/>
      <c r="AI288" s="263"/>
      <c r="AJ288" s="263"/>
      <c r="AK288" s="263"/>
    </row>
    <row r="289" spans="1:37" x14ac:dyDescent="0.45">
      <c r="A289" s="262"/>
      <c r="B289" s="263"/>
      <c r="C289" s="264"/>
      <c r="D289" s="263"/>
      <c r="E289" s="263"/>
      <c r="F289" s="263"/>
      <c r="G289" s="262"/>
      <c r="H289" s="263"/>
      <c r="I289" s="263"/>
      <c r="J289" s="263"/>
      <c r="K289" s="263"/>
      <c r="L289" s="263"/>
      <c r="M289" s="263"/>
      <c r="N289" s="266"/>
      <c r="O289" s="263"/>
      <c r="P289" s="263"/>
      <c r="Q289" s="263"/>
      <c r="R289" s="263"/>
      <c r="S289" s="263"/>
      <c r="T289" s="263"/>
      <c r="U289" s="263"/>
      <c r="V289" s="263"/>
      <c r="W289" s="263"/>
      <c r="X289" s="263"/>
      <c r="Y289" s="263"/>
      <c r="Z289" s="263"/>
      <c r="AA289" s="263"/>
      <c r="AB289" s="263"/>
      <c r="AC289" s="263"/>
      <c r="AD289" s="263"/>
      <c r="AE289" s="263"/>
      <c r="AF289" s="263"/>
      <c r="AG289" s="263"/>
      <c r="AH289" s="263"/>
      <c r="AI289" s="263"/>
      <c r="AJ289" s="263"/>
      <c r="AK289" s="263"/>
    </row>
    <row r="290" spans="1:37" x14ac:dyDescent="0.45">
      <c r="A290" s="262"/>
      <c r="B290" s="263"/>
      <c r="C290" s="264"/>
      <c r="D290" s="263"/>
      <c r="E290" s="263"/>
      <c r="F290" s="263"/>
      <c r="G290" s="262"/>
      <c r="H290" s="263"/>
      <c r="I290" s="263"/>
      <c r="J290" s="263"/>
      <c r="K290" s="263"/>
      <c r="L290" s="263"/>
      <c r="M290" s="263"/>
      <c r="N290" s="266"/>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row>
    <row r="291" spans="1:37" x14ac:dyDescent="0.45">
      <c r="A291" s="262"/>
      <c r="B291" s="263"/>
      <c r="C291" s="264"/>
      <c r="D291" s="263"/>
      <c r="E291" s="263"/>
      <c r="F291" s="263"/>
      <c r="G291" s="262"/>
      <c r="H291" s="263"/>
      <c r="I291" s="263"/>
      <c r="J291" s="263"/>
      <c r="K291" s="263"/>
      <c r="L291" s="263"/>
      <c r="M291" s="263"/>
      <c r="N291" s="266"/>
      <c r="O291" s="263"/>
      <c r="P291" s="263"/>
      <c r="Q291" s="263"/>
      <c r="R291" s="263"/>
      <c r="S291" s="263"/>
      <c r="T291" s="263"/>
      <c r="U291" s="263"/>
      <c r="V291" s="263"/>
      <c r="W291" s="263"/>
      <c r="X291" s="263"/>
      <c r="Y291" s="263"/>
      <c r="Z291" s="263"/>
      <c r="AA291" s="263"/>
      <c r="AB291" s="263"/>
      <c r="AC291" s="263"/>
      <c r="AD291" s="263"/>
      <c r="AE291" s="263"/>
      <c r="AF291" s="263"/>
      <c r="AG291" s="263"/>
      <c r="AH291" s="263"/>
      <c r="AI291" s="263"/>
      <c r="AJ291" s="263"/>
      <c r="AK291" s="263"/>
    </row>
    <row r="292" spans="1:37" x14ac:dyDescent="0.45">
      <c r="A292" s="262"/>
      <c r="B292" s="263"/>
      <c r="C292" s="264"/>
      <c r="D292" s="263"/>
      <c r="E292" s="263"/>
      <c r="F292" s="263"/>
      <c r="G292" s="262"/>
      <c r="H292" s="263"/>
      <c r="I292" s="263"/>
      <c r="J292" s="263"/>
      <c r="K292" s="263"/>
      <c r="L292" s="263"/>
      <c r="M292" s="263"/>
      <c r="N292" s="266"/>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row>
    <row r="293" spans="1:37" x14ac:dyDescent="0.45">
      <c r="A293" s="262"/>
      <c r="B293" s="263"/>
      <c r="C293" s="264"/>
      <c r="D293" s="263"/>
      <c r="E293" s="263"/>
      <c r="F293" s="263"/>
      <c r="G293" s="262"/>
      <c r="H293" s="263"/>
      <c r="I293" s="263"/>
      <c r="J293" s="263"/>
      <c r="K293" s="263"/>
      <c r="L293" s="263"/>
      <c r="M293" s="263"/>
      <c r="N293" s="266"/>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row>
    <row r="294" spans="1:37" x14ac:dyDescent="0.45">
      <c r="A294" s="262"/>
      <c r="B294" s="263"/>
      <c r="C294" s="264"/>
      <c r="D294" s="263"/>
      <c r="E294" s="263"/>
      <c r="F294" s="263"/>
      <c r="G294" s="262"/>
      <c r="H294" s="263"/>
      <c r="I294" s="263"/>
      <c r="J294" s="263"/>
      <c r="K294" s="263"/>
      <c r="L294" s="263"/>
      <c r="M294" s="263"/>
      <c r="N294" s="266"/>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row>
    <row r="295" spans="1:37" x14ac:dyDescent="0.45">
      <c r="A295" s="262"/>
      <c r="B295" s="263"/>
      <c r="C295" s="264"/>
      <c r="D295" s="263"/>
      <c r="E295" s="263"/>
      <c r="F295" s="263"/>
      <c r="G295" s="262"/>
      <c r="H295" s="263"/>
      <c r="I295" s="263"/>
      <c r="J295" s="263"/>
      <c r="K295" s="263"/>
      <c r="L295" s="263"/>
      <c r="M295" s="263"/>
      <c r="N295" s="266"/>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row>
    <row r="296" spans="1:37" x14ac:dyDescent="0.45">
      <c r="A296" s="262"/>
      <c r="B296" s="263"/>
      <c r="C296" s="264"/>
      <c r="D296" s="263"/>
      <c r="E296" s="263"/>
      <c r="F296" s="263"/>
      <c r="G296" s="262"/>
      <c r="H296" s="263"/>
      <c r="I296" s="263"/>
      <c r="J296" s="263"/>
      <c r="K296" s="263"/>
      <c r="L296" s="263"/>
      <c r="M296" s="263"/>
      <c r="N296" s="266"/>
      <c r="O296" s="263"/>
      <c r="P296" s="263"/>
      <c r="Q296" s="263"/>
      <c r="R296" s="263"/>
      <c r="S296" s="263"/>
      <c r="T296" s="263"/>
      <c r="U296" s="263"/>
      <c r="V296" s="263"/>
      <c r="W296" s="263"/>
      <c r="X296" s="263"/>
      <c r="Y296" s="263"/>
      <c r="Z296" s="263"/>
      <c r="AA296" s="263"/>
      <c r="AB296" s="263"/>
      <c r="AC296" s="263"/>
      <c r="AD296" s="263"/>
      <c r="AE296" s="263"/>
      <c r="AF296" s="263"/>
      <c r="AG296" s="263"/>
      <c r="AH296" s="263"/>
      <c r="AI296" s="263"/>
      <c r="AJ296" s="263"/>
      <c r="AK296" s="263"/>
    </row>
    <row r="297" spans="1:37" x14ac:dyDescent="0.45">
      <c r="A297" s="262"/>
      <c r="B297" s="263"/>
      <c r="C297" s="264"/>
      <c r="D297" s="263"/>
      <c r="E297" s="263"/>
      <c r="F297" s="263"/>
      <c r="G297" s="262"/>
      <c r="H297" s="263"/>
      <c r="I297" s="263"/>
      <c r="J297" s="263"/>
      <c r="K297" s="263"/>
      <c r="L297" s="263"/>
      <c r="M297" s="263"/>
      <c r="N297" s="266"/>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row>
    <row r="298" spans="1:37" x14ac:dyDescent="0.45">
      <c r="A298" s="262"/>
      <c r="B298" s="263"/>
      <c r="C298" s="264"/>
      <c r="D298" s="263"/>
      <c r="E298" s="263"/>
      <c r="F298" s="263"/>
      <c r="G298" s="262"/>
      <c r="H298" s="263"/>
      <c r="I298" s="263"/>
      <c r="J298" s="263"/>
      <c r="K298" s="263"/>
      <c r="L298" s="263"/>
      <c r="M298" s="263"/>
      <c r="N298" s="266"/>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row>
    <row r="299" spans="1:37" x14ac:dyDescent="0.45">
      <c r="A299" s="262"/>
      <c r="B299" s="263"/>
      <c r="C299" s="264"/>
      <c r="D299" s="263"/>
      <c r="E299" s="263"/>
      <c r="F299" s="263"/>
      <c r="G299" s="262"/>
      <c r="H299" s="263"/>
      <c r="I299" s="263"/>
      <c r="J299" s="263"/>
      <c r="K299" s="263"/>
      <c r="L299" s="263"/>
      <c r="M299" s="263"/>
      <c r="N299" s="266"/>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row>
    <row r="300" spans="1:37" x14ac:dyDescent="0.45">
      <c r="A300" s="262"/>
      <c r="B300" s="263"/>
      <c r="C300" s="264"/>
      <c r="D300" s="263"/>
      <c r="E300" s="263"/>
      <c r="F300" s="263"/>
      <c r="G300" s="262"/>
      <c r="H300" s="263"/>
      <c r="I300" s="263"/>
      <c r="J300" s="263"/>
      <c r="K300" s="263"/>
      <c r="L300" s="263"/>
      <c r="M300" s="263"/>
      <c r="N300" s="266"/>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263"/>
    </row>
    <row r="301" spans="1:37" x14ac:dyDescent="0.45">
      <c r="A301" s="262"/>
      <c r="B301" s="263"/>
      <c r="C301" s="264"/>
      <c r="D301" s="263"/>
      <c r="E301" s="263"/>
      <c r="F301" s="263"/>
      <c r="G301" s="262"/>
      <c r="H301" s="263"/>
      <c r="I301" s="263"/>
      <c r="J301" s="263"/>
      <c r="K301" s="263"/>
      <c r="L301" s="263"/>
      <c r="M301" s="263"/>
      <c r="N301" s="266"/>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263"/>
    </row>
    <row r="302" spans="1:37" x14ac:dyDescent="0.45">
      <c r="A302" s="262"/>
      <c r="B302" s="263"/>
      <c r="C302" s="264"/>
      <c r="D302" s="263"/>
      <c r="E302" s="263"/>
      <c r="F302" s="263"/>
      <c r="G302" s="262"/>
      <c r="H302" s="263"/>
      <c r="I302" s="263"/>
      <c r="J302" s="263"/>
      <c r="K302" s="263"/>
      <c r="L302" s="263"/>
      <c r="M302" s="263"/>
      <c r="N302" s="266"/>
      <c r="O302" s="263"/>
      <c r="P302" s="263"/>
      <c r="Q302" s="263"/>
      <c r="R302" s="263"/>
      <c r="S302" s="263"/>
      <c r="T302" s="263"/>
      <c r="U302" s="263"/>
      <c r="V302" s="263"/>
      <c r="W302" s="263"/>
      <c r="X302" s="263"/>
      <c r="Y302" s="263"/>
      <c r="Z302" s="263"/>
      <c r="AA302" s="263"/>
      <c r="AB302" s="263"/>
      <c r="AC302" s="263"/>
      <c r="AD302" s="263"/>
      <c r="AE302" s="263"/>
      <c r="AF302" s="263"/>
      <c r="AG302" s="263"/>
      <c r="AH302" s="263"/>
      <c r="AI302" s="263"/>
      <c r="AJ302" s="263"/>
      <c r="AK302" s="263"/>
    </row>
    <row r="303" spans="1:37" x14ac:dyDescent="0.45">
      <c r="A303" s="262"/>
      <c r="B303" s="263"/>
      <c r="C303" s="264"/>
      <c r="D303" s="263"/>
      <c r="E303" s="263"/>
      <c r="F303" s="263"/>
      <c r="G303" s="262"/>
      <c r="H303" s="263"/>
      <c r="I303" s="263"/>
      <c r="J303" s="263"/>
      <c r="K303" s="263"/>
      <c r="L303" s="263"/>
      <c r="M303" s="263"/>
      <c r="N303" s="266"/>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row>
    <row r="304" spans="1:37" x14ac:dyDescent="0.45">
      <c r="A304" s="262"/>
      <c r="B304" s="263"/>
      <c r="C304" s="264"/>
      <c r="D304" s="263"/>
      <c r="E304" s="263"/>
      <c r="F304" s="263"/>
      <c r="G304" s="262"/>
      <c r="H304" s="263"/>
      <c r="I304" s="263"/>
      <c r="J304" s="263"/>
      <c r="K304" s="263"/>
      <c r="L304" s="263"/>
      <c r="M304" s="263"/>
      <c r="N304" s="266"/>
      <c r="O304" s="263"/>
      <c r="P304" s="263"/>
      <c r="Q304" s="263"/>
      <c r="R304" s="263"/>
      <c r="S304" s="263"/>
      <c r="T304" s="263"/>
      <c r="U304" s="263"/>
      <c r="V304" s="263"/>
      <c r="W304" s="263"/>
      <c r="X304" s="263"/>
      <c r="Y304" s="263"/>
      <c r="Z304" s="263"/>
      <c r="AA304" s="263"/>
      <c r="AB304" s="263"/>
      <c r="AC304" s="263"/>
      <c r="AD304" s="263"/>
      <c r="AE304" s="263"/>
      <c r="AF304" s="263"/>
      <c r="AG304" s="263"/>
      <c r="AH304" s="263"/>
      <c r="AI304" s="263"/>
      <c r="AJ304" s="263"/>
      <c r="AK304" s="263"/>
    </row>
    <row r="305" spans="1:37" x14ac:dyDescent="0.45">
      <c r="A305" s="262"/>
      <c r="B305" s="263"/>
      <c r="C305" s="264"/>
      <c r="D305" s="263"/>
      <c r="E305" s="263"/>
      <c r="F305" s="263"/>
      <c r="G305" s="262"/>
      <c r="H305" s="263"/>
      <c r="I305" s="263"/>
      <c r="J305" s="263"/>
      <c r="K305" s="263"/>
      <c r="L305" s="263"/>
      <c r="M305" s="263"/>
      <c r="N305" s="266"/>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row>
    <row r="306" spans="1:37" x14ac:dyDescent="0.45">
      <c r="A306" s="262"/>
      <c r="B306" s="263"/>
      <c r="C306" s="264"/>
      <c r="D306" s="263"/>
      <c r="E306" s="263"/>
      <c r="F306" s="263"/>
      <c r="G306" s="262"/>
      <c r="H306" s="263"/>
      <c r="I306" s="263"/>
      <c r="J306" s="263"/>
      <c r="K306" s="263"/>
      <c r="L306" s="263"/>
      <c r="M306" s="263"/>
      <c r="N306" s="266"/>
      <c r="O306" s="263"/>
      <c r="P306" s="263"/>
      <c r="Q306" s="263"/>
      <c r="R306" s="263"/>
      <c r="S306" s="263"/>
      <c r="T306" s="263"/>
      <c r="U306" s="263"/>
      <c r="V306" s="263"/>
      <c r="W306" s="263"/>
      <c r="X306" s="263"/>
      <c r="Y306" s="263"/>
      <c r="Z306" s="263"/>
      <c r="AA306" s="263"/>
      <c r="AB306" s="263"/>
      <c r="AC306" s="263"/>
      <c r="AD306" s="263"/>
      <c r="AE306" s="263"/>
      <c r="AF306" s="263"/>
      <c r="AG306" s="263"/>
      <c r="AH306" s="263"/>
      <c r="AI306" s="263"/>
      <c r="AJ306" s="263"/>
      <c r="AK306" s="263"/>
    </row>
    <row r="307" spans="1:37" x14ac:dyDescent="0.45">
      <c r="A307" s="262"/>
      <c r="B307" s="263"/>
      <c r="C307" s="264"/>
      <c r="D307" s="263"/>
      <c r="E307" s="263"/>
      <c r="F307" s="263"/>
      <c r="G307" s="262"/>
      <c r="H307" s="263"/>
      <c r="I307" s="263"/>
      <c r="J307" s="263"/>
      <c r="K307" s="263"/>
      <c r="L307" s="263"/>
      <c r="M307" s="263"/>
      <c r="N307" s="266"/>
      <c r="O307" s="263"/>
      <c r="P307" s="263"/>
      <c r="Q307" s="263"/>
      <c r="R307" s="263"/>
      <c r="S307" s="263"/>
      <c r="T307" s="263"/>
      <c r="U307" s="263"/>
      <c r="V307" s="263"/>
      <c r="W307" s="263"/>
      <c r="X307" s="263"/>
      <c r="Y307" s="263"/>
      <c r="Z307" s="263"/>
      <c r="AA307" s="263"/>
      <c r="AB307" s="263"/>
      <c r="AC307" s="263"/>
      <c r="AD307" s="263"/>
      <c r="AE307" s="263"/>
      <c r="AF307" s="263"/>
      <c r="AG307" s="263"/>
      <c r="AH307" s="263"/>
      <c r="AI307" s="263"/>
      <c r="AJ307" s="263"/>
      <c r="AK307" s="263"/>
    </row>
    <row r="308" spans="1:37" x14ac:dyDescent="0.45">
      <c r="A308" s="262"/>
      <c r="B308" s="263"/>
      <c r="C308" s="264"/>
      <c r="D308" s="263"/>
      <c r="E308" s="263"/>
      <c r="F308" s="263"/>
      <c r="G308" s="262"/>
      <c r="H308" s="263"/>
      <c r="I308" s="263"/>
      <c r="J308" s="263"/>
      <c r="K308" s="263"/>
      <c r="L308" s="263"/>
      <c r="M308" s="263"/>
      <c r="N308" s="266"/>
      <c r="O308" s="263"/>
      <c r="P308" s="263"/>
      <c r="Q308" s="263"/>
      <c r="R308" s="263"/>
      <c r="S308" s="263"/>
      <c r="T308" s="263"/>
      <c r="U308" s="263"/>
      <c r="V308" s="263"/>
      <c r="W308" s="263"/>
      <c r="X308" s="263"/>
      <c r="Y308" s="263"/>
      <c r="Z308" s="263"/>
      <c r="AA308" s="263"/>
      <c r="AB308" s="263"/>
      <c r="AC308" s="263"/>
      <c r="AD308" s="263"/>
      <c r="AE308" s="263"/>
      <c r="AF308" s="263"/>
      <c r="AG308" s="263"/>
      <c r="AH308" s="263"/>
      <c r="AI308" s="263"/>
      <c r="AJ308" s="263"/>
      <c r="AK308" s="263"/>
    </row>
    <row r="309" spans="1:37" x14ac:dyDescent="0.45">
      <c r="A309" s="262"/>
      <c r="B309" s="263"/>
      <c r="C309" s="264"/>
      <c r="D309" s="263"/>
      <c r="E309" s="263"/>
      <c r="F309" s="263"/>
      <c r="G309" s="262"/>
      <c r="H309" s="263"/>
      <c r="I309" s="263"/>
      <c r="J309" s="263"/>
      <c r="K309" s="263"/>
      <c r="L309" s="263"/>
      <c r="M309" s="263"/>
      <c r="N309" s="266"/>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row>
    <row r="310" spans="1:37" x14ac:dyDescent="0.45">
      <c r="A310" s="262"/>
      <c r="B310" s="263"/>
      <c r="C310" s="264"/>
      <c r="D310" s="263"/>
      <c r="E310" s="263"/>
      <c r="F310" s="263"/>
      <c r="G310" s="262"/>
      <c r="H310" s="263"/>
      <c r="I310" s="263"/>
      <c r="J310" s="263"/>
      <c r="K310" s="263"/>
      <c r="L310" s="263"/>
      <c r="M310" s="263"/>
      <c r="N310" s="266"/>
      <c r="O310" s="263"/>
      <c r="P310" s="263"/>
      <c r="Q310" s="263"/>
      <c r="R310" s="263"/>
      <c r="S310" s="263"/>
      <c r="T310" s="263"/>
      <c r="U310" s="263"/>
      <c r="V310" s="263"/>
      <c r="W310" s="263"/>
      <c r="X310" s="263"/>
      <c r="Y310" s="263"/>
      <c r="Z310" s="263"/>
      <c r="AA310" s="263"/>
      <c r="AB310" s="263"/>
      <c r="AC310" s="263"/>
      <c r="AD310" s="263"/>
      <c r="AE310" s="263"/>
      <c r="AF310" s="263"/>
      <c r="AG310" s="263"/>
      <c r="AH310" s="263"/>
      <c r="AI310" s="263"/>
      <c r="AJ310" s="263"/>
      <c r="AK310" s="263"/>
    </row>
    <row r="311" spans="1:37" x14ac:dyDescent="0.45">
      <c r="A311" s="262"/>
      <c r="B311" s="263"/>
      <c r="C311" s="264"/>
      <c r="D311" s="263"/>
      <c r="E311" s="263"/>
      <c r="F311" s="263"/>
      <c r="G311" s="262"/>
      <c r="H311" s="263"/>
      <c r="I311" s="263"/>
      <c r="J311" s="263"/>
      <c r="K311" s="263"/>
      <c r="L311" s="263"/>
      <c r="M311" s="263"/>
      <c r="N311" s="266"/>
      <c r="O311" s="263"/>
      <c r="P311" s="263"/>
      <c r="Q311" s="263"/>
      <c r="R311" s="263"/>
      <c r="S311" s="263"/>
      <c r="T311" s="263"/>
      <c r="U311" s="263"/>
      <c r="V311" s="263"/>
      <c r="W311" s="263"/>
      <c r="X311" s="263"/>
      <c r="Y311" s="263"/>
      <c r="Z311" s="263"/>
      <c r="AA311" s="263"/>
      <c r="AB311" s="263"/>
      <c r="AC311" s="263"/>
      <c r="AD311" s="263"/>
      <c r="AE311" s="263"/>
      <c r="AF311" s="263"/>
      <c r="AG311" s="263"/>
      <c r="AH311" s="263"/>
      <c r="AI311" s="263"/>
      <c r="AJ311" s="263"/>
      <c r="AK311" s="263"/>
    </row>
    <row r="312" spans="1:37" x14ac:dyDescent="0.45">
      <c r="A312" s="262"/>
      <c r="B312" s="263"/>
      <c r="C312" s="264"/>
      <c r="D312" s="263"/>
      <c r="E312" s="263"/>
      <c r="F312" s="263"/>
      <c r="G312" s="262"/>
      <c r="H312" s="263"/>
      <c r="I312" s="263"/>
      <c r="J312" s="263"/>
      <c r="K312" s="263"/>
      <c r="L312" s="263"/>
      <c r="M312" s="263"/>
      <c r="N312" s="266"/>
      <c r="O312" s="263"/>
      <c r="P312" s="263"/>
      <c r="Q312" s="263"/>
      <c r="R312" s="263"/>
      <c r="S312" s="263"/>
      <c r="T312" s="263"/>
      <c r="U312" s="263"/>
      <c r="V312" s="263"/>
      <c r="W312" s="263"/>
      <c r="X312" s="263"/>
      <c r="Y312" s="263"/>
      <c r="Z312" s="263"/>
      <c r="AA312" s="263"/>
      <c r="AB312" s="263"/>
      <c r="AC312" s="263"/>
      <c r="AD312" s="263"/>
      <c r="AE312" s="263"/>
      <c r="AF312" s="263"/>
      <c r="AG312" s="263"/>
      <c r="AH312" s="263"/>
      <c r="AI312" s="263"/>
      <c r="AJ312" s="263"/>
      <c r="AK312" s="263"/>
    </row>
    <row r="313" spans="1:37" x14ac:dyDescent="0.45">
      <c r="A313" s="262"/>
      <c r="B313" s="263"/>
      <c r="C313" s="264"/>
      <c r="D313" s="263"/>
      <c r="E313" s="263"/>
      <c r="F313" s="263"/>
      <c r="G313" s="262"/>
      <c r="H313" s="263"/>
      <c r="I313" s="263"/>
      <c r="J313" s="263"/>
      <c r="K313" s="263"/>
      <c r="L313" s="263"/>
      <c r="M313" s="263"/>
      <c r="N313" s="266"/>
      <c r="O313" s="263"/>
      <c r="P313" s="263"/>
      <c r="Q313" s="263"/>
      <c r="R313" s="263"/>
      <c r="S313" s="263"/>
      <c r="T313" s="263"/>
      <c r="U313" s="263"/>
      <c r="V313" s="263"/>
      <c r="W313" s="263"/>
      <c r="X313" s="263"/>
      <c r="Y313" s="263"/>
      <c r="Z313" s="263"/>
      <c r="AA313" s="263"/>
      <c r="AB313" s="263"/>
      <c r="AC313" s="263"/>
      <c r="AD313" s="263"/>
      <c r="AE313" s="263"/>
      <c r="AF313" s="263"/>
      <c r="AG313" s="263"/>
      <c r="AH313" s="263"/>
      <c r="AI313" s="263"/>
      <c r="AJ313" s="263"/>
      <c r="AK313" s="263"/>
    </row>
    <row r="314" spans="1:37" x14ac:dyDescent="0.45">
      <c r="A314" s="262"/>
      <c r="B314" s="263"/>
      <c r="C314" s="264"/>
      <c r="D314" s="263"/>
      <c r="E314" s="263"/>
      <c r="F314" s="263"/>
      <c r="G314" s="262"/>
      <c r="H314" s="263"/>
      <c r="I314" s="263"/>
      <c r="J314" s="263"/>
      <c r="K314" s="263"/>
      <c r="L314" s="263"/>
      <c r="M314" s="263"/>
      <c r="N314" s="266"/>
      <c r="O314" s="263"/>
      <c r="P314" s="263"/>
      <c r="Q314" s="263"/>
      <c r="R314" s="263"/>
      <c r="S314" s="263"/>
      <c r="T314" s="263"/>
      <c r="U314" s="263"/>
      <c r="V314" s="263"/>
      <c r="W314" s="263"/>
      <c r="X314" s="263"/>
      <c r="Y314" s="263"/>
      <c r="Z314" s="263"/>
      <c r="AA314" s="263"/>
      <c r="AB314" s="263"/>
      <c r="AC314" s="263"/>
      <c r="AD314" s="263"/>
      <c r="AE314" s="263"/>
      <c r="AF314" s="263"/>
      <c r="AG314" s="263"/>
      <c r="AH314" s="263"/>
      <c r="AI314" s="263"/>
      <c r="AJ314" s="263"/>
      <c r="AK314" s="263"/>
    </row>
    <row r="315" spans="1:37" x14ac:dyDescent="0.45">
      <c r="A315" s="262"/>
      <c r="B315" s="263"/>
      <c r="C315" s="264"/>
      <c r="D315" s="263"/>
      <c r="E315" s="263"/>
      <c r="F315" s="263"/>
      <c r="G315" s="262"/>
      <c r="H315" s="263"/>
      <c r="I315" s="263"/>
      <c r="J315" s="263"/>
      <c r="K315" s="263"/>
      <c r="L315" s="263"/>
      <c r="M315" s="263"/>
      <c r="N315" s="266"/>
      <c r="O315" s="263"/>
      <c r="P315" s="263"/>
      <c r="Q315" s="263"/>
      <c r="R315" s="263"/>
      <c r="S315" s="263"/>
      <c r="T315" s="263"/>
      <c r="U315" s="263"/>
      <c r="V315" s="263"/>
      <c r="W315" s="263"/>
      <c r="X315" s="263"/>
      <c r="Y315" s="263"/>
      <c r="Z315" s="263"/>
      <c r="AA315" s="263"/>
      <c r="AB315" s="263"/>
      <c r="AC315" s="263"/>
      <c r="AD315" s="263"/>
      <c r="AE315" s="263"/>
      <c r="AF315" s="263"/>
      <c r="AG315" s="263"/>
      <c r="AH315" s="263"/>
      <c r="AI315" s="263"/>
      <c r="AJ315" s="263"/>
      <c r="AK315" s="263"/>
    </row>
    <row r="316" spans="1:37" x14ac:dyDescent="0.45">
      <c r="A316" s="262"/>
      <c r="B316" s="263"/>
      <c r="C316" s="264"/>
      <c r="D316" s="263"/>
      <c r="E316" s="263"/>
      <c r="F316" s="263"/>
      <c r="G316" s="262"/>
      <c r="H316" s="263"/>
      <c r="I316" s="263"/>
      <c r="J316" s="263"/>
      <c r="K316" s="263"/>
      <c r="L316" s="263"/>
      <c r="M316" s="263"/>
      <c r="N316" s="266"/>
      <c r="O316" s="263"/>
      <c r="P316" s="263"/>
      <c r="Q316" s="263"/>
      <c r="R316" s="263"/>
      <c r="S316" s="263"/>
      <c r="T316" s="263"/>
      <c r="U316" s="263"/>
      <c r="V316" s="263"/>
      <c r="W316" s="263"/>
      <c r="X316" s="263"/>
      <c r="Y316" s="263"/>
      <c r="Z316" s="263"/>
      <c r="AA316" s="263"/>
      <c r="AB316" s="263"/>
      <c r="AC316" s="263"/>
      <c r="AD316" s="263"/>
      <c r="AE316" s="263"/>
      <c r="AF316" s="263"/>
      <c r="AG316" s="263"/>
      <c r="AH316" s="263"/>
      <c r="AI316" s="263"/>
      <c r="AJ316" s="263"/>
      <c r="AK316" s="263"/>
    </row>
    <row r="317" spans="1:37" x14ac:dyDescent="0.45">
      <c r="A317" s="262"/>
      <c r="B317" s="263"/>
      <c r="C317" s="264"/>
      <c r="D317" s="263"/>
      <c r="E317" s="263"/>
      <c r="F317" s="263"/>
      <c r="G317" s="262"/>
      <c r="H317" s="263"/>
      <c r="I317" s="263"/>
      <c r="J317" s="263"/>
      <c r="K317" s="263"/>
      <c r="L317" s="263"/>
      <c r="M317" s="263"/>
      <c r="N317" s="266"/>
      <c r="O317" s="263"/>
      <c r="P317" s="263"/>
      <c r="Q317" s="263"/>
      <c r="R317" s="263"/>
      <c r="S317" s="263"/>
      <c r="T317" s="263"/>
      <c r="U317" s="263"/>
      <c r="V317" s="263"/>
      <c r="W317" s="263"/>
      <c r="X317" s="263"/>
      <c r="Y317" s="263"/>
      <c r="Z317" s="263"/>
      <c r="AA317" s="263"/>
      <c r="AB317" s="263"/>
      <c r="AC317" s="263"/>
      <c r="AD317" s="263"/>
      <c r="AE317" s="263"/>
      <c r="AF317" s="263"/>
      <c r="AG317" s="263"/>
      <c r="AH317" s="263"/>
      <c r="AI317" s="263"/>
      <c r="AJ317" s="263"/>
      <c r="AK317" s="263"/>
    </row>
    <row r="318" spans="1:37" x14ac:dyDescent="0.45">
      <c r="A318" s="262"/>
      <c r="B318" s="263"/>
      <c r="C318" s="264"/>
      <c r="D318" s="263"/>
      <c r="E318" s="263"/>
      <c r="F318" s="263"/>
      <c r="G318" s="262"/>
      <c r="H318" s="263"/>
      <c r="I318" s="263"/>
      <c r="J318" s="263"/>
      <c r="K318" s="263"/>
      <c r="L318" s="263"/>
      <c r="M318" s="263"/>
      <c r="N318" s="266"/>
      <c r="O318" s="263"/>
      <c r="P318" s="263"/>
      <c r="Q318" s="263"/>
      <c r="R318" s="263"/>
      <c r="S318" s="263"/>
      <c r="T318" s="263"/>
      <c r="U318" s="263"/>
      <c r="V318" s="263"/>
      <c r="W318" s="263"/>
      <c r="X318" s="263"/>
      <c r="Y318" s="263"/>
      <c r="Z318" s="263"/>
      <c r="AA318" s="263"/>
      <c r="AB318" s="263"/>
      <c r="AC318" s="263"/>
      <c r="AD318" s="263"/>
      <c r="AE318" s="263"/>
      <c r="AF318" s="263"/>
      <c r="AG318" s="263"/>
      <c r="AH318" s="263"/>
      <c r="AI318" s="263"/>
      <c r="AJ318" s="263"/>
      <c r="AK318" s="263"/>
    </row>
    <row r="319" spans="1:37" x14ac:dyDescent="0.45">
      <c r="A319" s="262"/>
      <c r="B319" s="263"/>
      <c r="C319" s="264"/>
      <c r="D319" s="263"/>
      <c r="E319" s="263"/>
      <c r="F319" s="263"/>
      <c r="G319" s="262"/>
      <c r="H319" s="263"/>
      <c r="I319" s="263"/>
      <c r="J319" s="263"/>
      <c r="K319" s="263"/>
      <c r="L319" s="263"/>
      <c r="M319" s="263"/>
      <c r="N319" s="266"/>
      <c r="O319" s="263"/>
      <c r="P319" s="263"/>
      <c r="Q319" s="263"/>
      <c r="R319" s="263"/>
      <c r="S319" s="263"/>
      <c r="T319" s="263"/>
      <c r="U319" s="263"/>
      <c r="V319" s="263"/>
      <c r="W319" s="263"/>
      <c r="X319" s="263"/>
      <c r="Y319" s="263"/>
      <c r="Z319" s="263"/>
      <c r="AA319" s="263"/>
      <c r="AB319" s="263"/>
      <c r="AC319" s="263"/>
      <c r="AD319" s="263"/>
      <c r="AE319" s="263"/>
      <c r="AF319" s="263"/>
      <c r="AG319" s="263"/>
      <c r="AH319" s="263"/>
      <c r="AI319" s="263"/>
      <c r="AJ319" s="263"/>
      <c r="AK319" s="263"/>
    </row>
    <row r="320" spans="1:37" x14ac:dyDescent="0.45">
      <c r="A320" s="262"/>
      <c r="B320" s="263"/>
      <c r="C320" s="264"/>
      <c r="D320" s="263"/>
      <c r="E320" s="263"/>
      <c r="F320" s="263"/>
      <c r="G320" s="262"/>
      <c r="H320" s="263"/>
      <c r="I320" s="263"/>
      <c r="J320" s="263"/>
      <c r="K320" s="263"/>
      <c r="L320" s="263"/>
      <c r="M320" s="263"/>
      <c r="N320" s="266"/>
      <c r="O320" s="263"/>
      <c r="P320" s="263"/>
      <c r="Q320" s="263"/>
      <c r="R320" s="263"/>
      <c r="S320" s="263"/>
      <c r="T320" s="263"/>
      <c r="U320" s="263"/>
      <c r="V320" s="263"/>
      <c r="W320" s="263"/>
      <c r="X320" s="263"/>
      <c r="Y320" s="263"/>
      <c r="Z320" s="263"/>
      <c r="AA320" s="263"/>
      <c r="AB320" s="263"/>
      <c r="AC320" s="263"/>
      <c r="AD320" s="263"/>
      <c r="AE320" s="263"/>
      <c r="AF320" s="263"/>
      <c r="AG320" s="263"/>
      <c r="AH320" s="263"/>
      <c r="AI320" s="263"/>
      <c r="AJ320" s="263"/>
      <c r="AK320" s="263"/>
    </row>
    <row r="321" spans="1:37" x14ac:dyDescent="0.45">
      <c r="A321" s="262"/>
      <c r="B321" s="263"/>
      <c r="C321" s="264"/>
      <c r="D321" s="263"/>
      <c r="E321" s="263"/>
      <c r="F321" s="263"/>
      <c r="G321" s="262"/>
      <c r="H321" s="263"/>
      <c r="I321" s="263"/>
      <c r="J321" s="263"/>
      <c r="K321" s="263"/>
      <c r="L321" s="263"/>
      <c r="M321" s="263"/>
      <c r="N321" s="266"/>
      <c r="O321" s="263"/>
      <c r="P321" s="263"/>
      <c r="Q321" s="263"/>
      <c r="R321" s="263"/>
      <c r="S321" s="263"/>
      <c r="T321" s="263"/>
      <c r="U321" s="263"/>
      <c r="V321" s="263"/>
      <c r="W321" s="263"/>
      <c r="X321" s="263"/>
      <c r="Y321" s="263"/>
      <c r="Z321" s="263"/>
      <c r="AA321" s="263"/>
      <c r="AB321" s="263"/>
      <c r="AC321" s="263"/>
      <c r="AD321" s="263"/>
      <c r="AE321" s="263"/>
      <c r="AF321" s="263"/>
      <c r="AG321" s="263"/>
      <c r="AH321" s="263"/>
      <c r="AI321" s="263"/>
      <c r="AJ321" s="263"/>
      <c r="AK321" s="263"/>
    </row>
    <row r="322" spans="1:37" x14ac:dyDescent="0.45">
      <c r="A322" s="262"/>
      <c r="B322" s="263"/>
      <c r="C322" s="264"/>
      <c r="D322" s="263"/>
      <c r="E322" s="263"/>
      <c r="F322" s="263"/>
      <c r="G322" s="262"/>
      <c r="H322" s="263"/>
      <c r="I322" s="263"/>
      <c r="J322" s="263"/>
      <c r="K322" s="263"/>
      <c r="L322" s="263"/>
      <c r="M322" s="263"/>
      <c r="N322" s="266"/>
      <c r="O322" s="263"/>
      <c r="P322" s="263"/>
      <c r="Q322" s="263"/>
      <c r="R322" s="263"/>
      <c r="S322" s="263"/>
      <c r="T322" s="263"/>
      <c r="U322" s="263"/>
      <c r="V322" s="263"/>
      <c r="W322" s="263"/>
      <c r="X322" s="263"/>
      <c r="Y322" s="263"/>
      <c r="Z322" s="263"/>
      <c r="AA322" s="263"/>
      <c r="AB322" s="263"/>
      <c r="AC322" s="263"/>
      <c r="AD322" s="263"/>
      <c r="AE322" s="263"/>
      <c r="AF322" s="263"/>
      <c r="AG322" s="263"/>
      <c r="AH322" s="263"/>
      <c r="AI322" s="263"/>
      <c r="AJ322" s="263"/>
      <c r="AK322" s="263"/>
    </row>
    <row r="323" spans="1:37" x14ac:dyDescent="0.45">
      <c r="A323" s="262"/>
      <c r="B323" s="263"/>
      <c r="C323" s="264"/>
      <c r="D323" s="263"/>
      <c r="E323" s="263"/>
      <c r="F323" s="263"/>
      <c r="G323" s="262"/>
      <c r="H323" s="263"/>
      <c r="I323" s="263"/>
      <c r="J323" s="263"/>
      <c r="K323" s="263"/>
      <c r="L323" s="263"/>
      <c r="M323" s="263"/>
      <c r="N323" s="266"/>
      <c r="O323" s="263"/>
      <c r="P323" s="263"/>
      <c r="Q323" s="263"/>
      <c r="R323" s="263"/>
      <c r="S323" s="263"/>
      <c r="T323" s="263"/>
      <c r="U323" s="263"/>
      <c r="V323" s="263"/>
      <c r="W323" s="263"/>
      <c r="X323" s="263"/>
      <c r="Y323" s="263"/>
      <c r="Z323" s="263"/>
      <c r="AA323" s="263"/>
      <c r="AB323" s="263"/>
      <c r="AC323" s="263"/>
      <c r="AD323" s="263"/>
      <c r="AE323" s="263"/>
      <c r="AF323" s="263"/>
      <c r="AG323" s="263"/>
      <c r="AH323" s="263"/>
      <c r="AI323" s="263"/>
      <c r="AJ323" s="263"/>
      <c r="AK323" s="263"/>
    </row>
    <row r="324" spans="1:37" x14ac:dyDescent="0.45">
      <c r="A324" s="262"/>
      <c r="B324" s="263"/>
      <c r="C324" s="264"/>
      <c r="D324" s="263"/>
      <c r="E324" s="263"/>
      <c r="F324" s="263"/>
      <c r="G324" s="262"/>
      <c r="H324" s="263"/>
      <c r="I324" s="263"/>
      <c r="J324" s="263"/>
      <c r="K324" s="263"/>
      <c r="L324" s="263"/>
      <c r="M324" s="263"/>
      <c r="N324" s="266"/>
      <c r="O324" s="263"/>
      <c r="P324" s="263"/>
      <c r="Q324" s="263"/>
      <c r="R324" s="263"/>
      <c r="S324" s="263"/>
      <c r="T324" s="263"/>
      <c r="U324" s="263"/>
      <c r="V324" s="263"/>
      <c r="W324" s="263"/>
      <c r="X324" s="263"/>
      <c r="Y324" s="263"/>
      <c r="Z324" s="263"/>
      <c r="AA324" s="263"/>
      <c r="AB324" s="263"/>
      <c r="AC324" s="263"/>
      <c r="AD324" s="263"/>
      <c r="AE324" s="263"/>
      <c r="AF324" s="263"/>
      <c r="AG324" s="263"/>
      <c r="AH324" s="263"/>
      <c r="AI324" s="263"/>
      <c r="AJ324" s="263"/>
      <c r="AK324" s="263"/>
    </row>
    <row r="325" spans="1:37" x14ac:dyDescent="0.45">
      <c r="A325" s="262"/>
      <c r="B325" s="263"/>
      <c r="C325" s="264"/>
      <c r="D325" s="263"/>
      <c r="E325" s="263"/>
      <c r="F325" s="263"/>
      <c r="G325" s="262"/>
      <c r="H325" s="263"/>
      <c r="I325" s="263"/>
      <c r="J325" s="263"/>
      <c r="K325" s="263"/>
      <c r="L325" s="263"/>
      <c r="M325" s="263"/>
      <c r="N325" s="266"/>
      <c r="O325" s="263"/>
      <c r="P325" s="263"/>
      <c r="Q325" s="263"/>
      <c r="R325" s="263"/>
      <c r="S325" s="263"/>
      <c r="T325" s="263"/>
      <c r="U325" s="263"/>
      <c r="V325" s="263"/>
      <c r="W325" s="263"/>
      <c r="X325" s="263"/>
      <c r="Y325" s="263"/>
      <c r="Z325" s="263"/>
      <c r="AA325" s="263"/>
      <c r="AB325" s="263"/>
      <c r="AC325" s="263"/>
      <c r="AD325" s="263"/>
      <c r="AE325" s="263"/>
      <c r="AF325" s="263"/>
      <c r="AG325" s="263"/>
      <c r="AH325" s="263"/>
      <c r="AI325" s="263"/>
      <c r="AJ325" s="263"/>
      <c r="AK325" s="263"/>
    </row>
    <row r="326" spans="1:37" x14ac:dyDescent="0.45">
      <c r="A326" s="262"/>
      <c r="B326" s="263"/>
      <c r="C326" s="264"/>
      <c r="D326" s="263"/>
      <c r="E326" s="263"/>
      <c r="F326" s="263"/>
      <c r="G326" s="262"/>
      <c r="H326" s="263"/>
      <c r="I326" s="263"/>
      <c r="J326" s="263"/>
      <c r="K326" s="263"/>
      <c r="L326" s="263"/>
      <c r="M326" s="263"/>
      <c r="N326" s="266"/>
      <c r="O326" s="263"/>
      <c r="P326" s="263"/>
      <c r="Q326" s="263"/>
      <c r="R326" s="263"/>
      <c r="S326" s="263"/>
      <c r="T326" s="263"/>
      <c r="U326" s="263"/>
      <c r="V326" s="263"/>
      <c r="W326" s="263"/>
      <c r="X326" s="263"/>
      <c r="Y326" s="263"/>
      <c r="Z326" s="263"/>
      <c r="AA326" s="263"/>
      <c r="AB326" s="263"/>
      <c r="AC326" s="263"/>
      <c r="AD326" s="263"/>
      <c r="AE326" s="263"/>
      <c r="AF326" s="263"/>
      <c r="AG326" s="263"/>
      <c r="AH326" s="263"/>
      <c r="AI326" s="263"/>
      <c r="AJ326" s="263"/>
      <c r="AK326" s="263"/>
    </row>
    <row r="327" spans="1:37" x14ac:dyDescent="0.45">
      <c r="A327" s="262"/>
      <c r="B327" s="263"/>
      <c r="C327" s="264"/>
      <c r="D327" s="263"/>
      <c r="E327" s="263"/>
      <c r="F327" s="263"/>
      <c r="G327" s="262"/>
      <c r="H327" s="263"/>
      <c r="I327" s="263"/>
      <c r="J327" s="263"/>
      <c r="K327" s="263"/>
      <c r="L327" s="263"/>
      <c r="M327" s="263"/>
      <c r="N327" s="266"/>
      <c r="O327" s="263"/>
      <c r="P327" s="263"/>
      <c r="Q327" s="263"/>
      <c r="R327" s="263"/>
      <c r="S327" s="263"/>
      <c r="T327" s="263"/>
      <c r="U327" s="263"/>
      <c r="V327" s="263"/>
      <c r="W327" s="263"/>
      <c r="X327" s="263"/>
      <c r="Y327" s="263"/>
      <c r="Z327" s="263"/>
      <c r="AA327" s="263"/>
      <c r="AB327" s="263"/>
      <c r="AC327" s="263"/>
      <c r="AD327" s="263"/>
      <c r="AE327" s="263"/>
      <c r="AF327" s="263"/>
      <c r="AG327" s="263"/>
      <c r="AH327" s="263"/>
      <c r="AI327" s="263"/>
      <c r="AJ327" s="263"/>
      <c r="AK327" s="263"/>
    </row>
    <row r="328" spans="1:37" x14ac:dyDescent="0.45">
      <c r="A328" s="262"/>
      <c r="B328" s="263"/>
      <c r="C328" s="264"/>
      <c r="D328" s="263"/>
      <c r="E328" s="263"/>
      <c r="F328" s="263"/>
      <c r="G328" s="262"/>
      <c r="H328" s="263"/>
      <c r="I328" s="263"/>
      <c r="J328" s="263"/>
      <c r="K328" s="263"/>
      <c r="L328" s="263"/>
      <c r="M328" s="263"/>
      <c r="N328" s="266"/>
      <c r="O328" s="263"/>
      <c r="P328" s="263"/>
      <c r="Q328" s="263"/>
      <c r="R328" s="263"/>
      <c r="S328" s="263"/>
      <c r="T328" s="263"/>
      <c r="U328" s="263"/>
      <c r="V328" s="263"/>
      <c r="W328" s="263"/>
      <c r="X328" s="263"/>
      <c r="Y328" s="263"/>
      <c r="Z328" s="263"/>
      <c r="AA328" s="263"/>
      <c r="AB328" s="263"/>
      <c r="AC328" s="263"/>
      <c r="AD328" s="263"/>
      <c r="AE328" s="263"/>
      <c r="AF328" s="263"/>
      <c r="AG328" s="263"/>
      <c r="AH328" s="263"/>
      <c r="AI328" s="263"/>
      <c r="AJ328" s="263"/>
      <c r="AK328" s="263"/>
    </row>
    <row r="329" spans="1:37" x14ac:dyDescent="0.45">
      <c r="A329" s="262"/>
      <c r="B329" s="263"/>
      <c r="C329" s="264"/>
      <c r="D329" s="263"/>
      <c r="E329" s="263"/>
      <c r="F329" s="263"/>
      <c r="G329" s="262"/>
      <c r="H329" s="263"/>
      <c r="I329" s="263"/>
      <c r="J329" s="263"/>
      <c r="K329" s="263"/>
      <c r="L329" s="263"/>
      <c r="M329" s="263"/>
      <c r="N329" s="266"/>
      <c r="O329" s="263"/>
      <c r="P329" s="263"/>
      <c r="Q329" s="263"/>
      <c r="R329" s="263"/>
      <c r="S329" s="263"/>
      <c r="T329" s="263"/>
      <c r="U329" s="263"/>
      <c r="V329" s="263"/>
      <c r="W329" s="263"/>
      <c r="X329" s="263"/>
      <c r="Y329" s="263"/>
      <c r="Z329" s="263"/>
      <c r="AA329" s="263"/>
      <c r="AB329" s="263"/>
      <c r="AC329" s="263"/>
      <c r="AD329" s="263"/>
      <c r="AE329" s="263"/>
      <c r="AF329" s="263"/>
      <c r="AG329" s="263"/>
      <c r="AH329" s="263"/>
      <c r="AI329" s="263"/>
      <c r="AJ329" s="263"/>
      <c r="AK329" s="263"/>
    </row>
    <row r="330" spans="1:37" x14ac:dyDescent="0.45">
      <c r="A330" s="262"/>
      <c r="B330" s="263"/>
      <c r="C330" s="264"/>
      <c r="D330" s="263"/>
      <c r="E330" s="263"/>
      <c r="F330" s="263"/>
      <c r="G330" s="262"/>
      <c r="H330" s="263"/>
      <c r="I330" s="263"/>
      <c r="J330" s="263"/>
      <c r="K330" s="263"/>
      <c r="L330" s="263"/>
      <c r="M330" s="263"/>
      <c r="N330" s="266"/>
      <c r="O330" s="263"/>
      <c r="P330" s="263"/>
      <c r="Q330" s="263"/>
      <c r="R330" s="263"/>
      <c r="S330" s="263"/>
      <c r="T330" s="263"/>
      <c r="U330" s="263"/>
      <c r="V330" s="263"/>
      <c r="W330" s="263"/>
      <c r="X330" s="263"/>
      <c r="Y330" s="263"/>
      <c r="Z330" s="263"/>
      <c r="AA330" s="263"/>
      <c r="AB330" s="263"/>
      <c r="AC330" s="263"/>
      <c r="AD330" s="263"/>
      <c r="AE330" s="263"/>
      <c r="AF330" s="263"/>
      <c r="AG330" s="263"/>
      <c r="AH330" s="263"/>
      <c r="AI330" s="263"/>
      <c r="AJ330" s="263"/>
      <c r="AK330" s="263"/>
    </row>
    <row r="331" spans="1:37" x14ac:dyDescent="0.45">
      <c r="A331" s="262"/>
      <c r="B331" s="263"/>
      <c r="C331" s="264"/>
      <c r="D331" s="263"/>
      <c r="E331" s="263"/>
      <c r="F331" s="263"/>
      <c r="G331" s="262"/>
      <c r="H331" s="263"/>
      <c r="I331" s="263"/>
      <c r="J331" s="263"/>
      <c r="K331" s="263"/>
      <c r="L331" s="263"/>
      <c r="M331" s="263"/>
      <c r="N331" s="266"/>
      <c r="O331" s="263"/>
      <c r="P331" s="263"/>
      <c r="Q331" s="263"/>
      <c r="R331" s="263"/>
      <c r="S331" s="263"/>
      <c r="T331" s="263"/>
      <c r="U331" s="263"/>
      <c r="V331" s="263"/>
      <c r="W331" s="263"/>
      <c r="X331" s="263"/>
      <c r="Y331" s="263"/>
      <c r="Z331" s="263"/>
      <c r="AA331" s="263"/>
      <c r="AB331" s="263"/>
      <c r="AC331" s="263"/>
      <c r="AD331" s="263"/>
      <c r="AE331" s="263"/>
      <c r="AF331" s="263"/>
      <c r="AG331" s="263"/>
      <c r="AH331" s="263"/>
      <c r="AI331" s="263"/>
      <c r="AJ331" s="263"/>
      <c r="AK331" s="263"/>
    </row>
    <row r="332" spans="1:37" x14ac:dyDescent="0.45">
      <c r="A332" s="262"/>
      <c r="B332" s="263"/>
      <c r="C332" s="264"/>
      <c r="D332" s="263"/>
      <c r="E332" s="263"/>
      <c r="F332" s="263"/>
      <c r="G332" s="262"/>
      <c r="H332" s="263"/>
      <c r="I332" s="263"/>
      <c r="J332" s="263"/>
      <c r="K332" s="263"/>
      <c r="L332" s="263"/>
      <c r="M332" s="263"/>
      <c r="N332" s="266"/>
      <c r="O332" s="263"/>
      <c r="P332" s="263"/>
      <c r="Q332" s="263"/>
      <c r="R332" s="263"/>
      <c r="S332" s="263"/>
      <c r="T332" s="263"/>
      <c r="U332" s="263"/>
      <c r="V332" s="263"/>
      <c r="W332" s="263"/>
      <c r="X332" s="263"/>
      <c r="Y332" s="263"/>
      <c r="Z332" s="263"/>
      <c r="AA332" s="263"/>
      <c r="AB332" s="263"/>
      <c r="AC332" s="263"/>
      <c r="AD332" s="263"/>
      <c r="AE332" s="263"/>
      <c r="AF332" s="263"/>
      <c r="AG332" s="263"/>
      <c r="AH332" s="263"/>
      <c r="AI332" s="263"/>
      <c r="AJ332" s="263"/>
      <c r="AK332" s="263"/>
    </row>
    <row r="333" spans="1:37" x14ac:dyDescent="0.45">
      <c r="A333" s="262"/>
      <c r="B333" s="263"/>
      <c r="C333" s="264"/>
      <c r="D333" s="263"/>
      <c r="E333" s="263"/>
      <c r="F333" s="263"/>
      <c r="G333" s="262"/>
      <c r="H333" s="263"/>
      <c r="I333" s="263"/>
      <c r="J333" s="263"/>
      <c r="K333" s="263"/>
      <c r="L333" s="263"/>
      <c r="M333" s="263"/>
      <c r="N333" s="266"/>
      <c r="O333" s="263"/>
      <c r="P333" s="263"/>
      <c r="Q333" s="263"/>
      <c r="R333" s="263"/>
      <c r="S333" s="263"/>
      <c r="T333" s="263"/>
      <c r="U333" s="263"/>
      <c r="V333" s="263"/>
      <c r="W333" s="263"/>
      <c r="X333" s="263"/>
      <c r="Y333" s="263"/>
      <c r="Z333" s="263"/>
      <c r="AA333" s="263"/>
      <c r="AB333" s="263"/>
      <c r="AC333" s="263"/>
      <c r="AD333" s="263"/>
      <c r="AE333" s="263"/>
      <c r="AF333" s="263"/>
      <c r="AG333" s="263"/>
      <c r="AH333" s="263"/>
      <c r="AI333" s="263"/>
      <c r="AJ333" s="263"/>
      <c r="AK333" s="263"/>
    </row>
    <row r="334" spans="1:37" x14ac:dyDescent="0.45">
      <c r="A334" s="262"/>
      <c r="B334" s="263"/>
      <c r="C334" s="264"/>
      <c r="D334" s="263"/>
      <c r="E334" s="263"/>
      <c r="F334" s="263"/>
      <c r="G334" s="262"/>
      <c r="H334" s="263"/>
      <c r="I334" s="263"/>
      <c r="J334" s="263"/>
      <c r="K334" s="263"/>
      <c r="L334" s="263"/>
      <c r="M334" s="263"/>
      <c r="N334" s="266"/>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263"/>
    </row>
    <row r="335" spans="1:37" x14ac:dyDescent="0.45">
      <c r="A335" s="262"/>
      <c r="B335" s="263"/>
      <c r="C335" s="264"/>
      <c r="D335" s="263"/>
      <c r="E335" s="263"/>
      <c r="F335" s="263"/>
      <c r="G335" s="262"/>
      <c r="H335" s="263"/>
      <c r="I335" s="263"/>
      <c r="J335" s="263"/>
      <c r="K335" s="263"/>
      <c r="L335" s="263"/>
      <c r="M335" s="263"/>
      <c r="N335" s="266"/>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row>
    <row r="336" spans="1:37" x14ac:dyDescent="0.45">
      <c r="A336" s="262"/>
      <c r="B336" s="263"/>
      <c r="C336" s="264"/>
      <c r="D336" s="263"/>
      <c r="E336" s="263"/>
      <c r="F336" s="263"/>
      <c r="G336" s="262"/>
      <c r="H336" s="263"/>
      <c r="I336" s="263"/>
      <c r="J336" s="263"/>
      <c r="K336" s="263"/>
      <c r="L336" s="263"/>
      <c r="M336" s="263"/>
      <c r="N336" s="266"/>
      <c r="O336" s="263"/>
      <c r="P336" s="263"/>
      <c r="Q336" s="263"/>
      <c r="R336" s="263"/>
      <c r="S336" s="263"/>
      <c r="T336" s="263"/>
      <c r="U336" s="263"/>
      <c r="V336" s="263"/>
      <c r="W336" s="263"/>
      <c r="X336" s="263"/>
      <c r="Y336" s="263"/>
      <c r="Z336" s="263"/>
      <c r="AA336" s="263"/>
      <c r="AB336" s="263"/>
      <c r="AC336" s="263"/>
      <c r="AD336" s="263"/>
      <c r="AE336" s="263"/>
      <c r="AF336" s="263"/>
      <c r="AG336" s="263"/>
      <c r="AH336" s="263"/>
      <c r="AI336" s="263"/>
      <c r="AJ336" s="263"/>
      <c r="AK336" s="263"/>
    </row>
    <row r="337" spans="1:37" x14ac:dyDescent="0.45">
      <c r="A337" s="262"/>
      <c r="B337" s="263"/>
      <c r="C337" s="264"/>
      <c r="D337" s="263"/>
      <c r="E337" s="263"/>
      <c r="F337" s="263"/>
      <c r="G337" s="262"/>
      <c r="H337" s="263"/>
      <c r="I337" s="263"/>
      <c r="J337" s="263"/>
      <c r="K337" s="263"/>
      <c r="L337" s="263"/>
      <c r="M337" s="263"/>
      <c r="N337" s="266"/>
      <c r="O337" s="263"/>
      <c r="P337" s="263"/>
      <c r="Q337" s="263"/>
      <c r="R337" s="263"/>
      <c r="S337" s="263"/>
      <c r="T337" s="263"/>
      <c r="U337" s="263"/>
      <c r="V337" s="263"/>
      <c r="W337" s="263"/>
      <c r="X337" s="263"/>
      <c r="Y337" s="263"/>
      <c r="Z337" s="263"/>
      <c r="AA337" s="263"/>
      <c r="AB337" s="263"/>
      <c r="AC337" s="263"/>
      <c r="AD337" s="263"/>
      <c r="AE337" s="263"/>
      <c r="AF337" s="263"/>
      <c r="AG337" s="263"/>
      <c r="AH337" s="263"/>
      <c r="AI337" s="263"/>
      <c r="AJ337" s="263"/>
      <c r="AK337" s="263"/>
    </row>
    <row r="338" spans="1:37" x14ac:dyDescent="0.45">
      <c r="A338" s="262"/>
      <c r="B338" s="263"/>
      <c r="C338" s="264"/>
      <c r="D338" s="263"/>
      <c r="E338" s="263"/>
      <c r="F338" s="263"/>
      <c r="G338" s="262"/>
      <c r="H338" s="263"/>
      <c r="I338" s="263"/>
      <c r="J338" s="263"/>
      <c r="K338" s="263"/>
      <c r="L338" s="263"/>
      <c r="M338" s="263"/>
      <c r="N338" s="266"/>
      <c r="O338" s="263"/>
      <c r="P338" s="263"/>
      <c r="Q338" s="263"/>
      <c r="R338" s="263"/>
      <c r="S338" s="263"/>
      <c r="T338" s="263"/>
      <c r="U338" s="263"/>
      <c r="V338" s="263"/>
      <c r="W338" s="263"/>
      <c r="X338" s="263"/>
      <c r="Y338" s="263"/>
      <c r="Z338" s="263"/>
      <c r="AA338" s="263"/>
      <c r="AB338" s="263"/>
      <c r="AC338" s="263"/>
      <c r="AD338" s="263"/>
      <c r="AE338" s="263"/>
      <c r="AF338" s="263"/>
      <c r="AG338" s="263"/>
      <c r="AH338" s="263"/>
      <c r="AI338" s="263"/>
      <c r="AJ338" s="263"/>
      <c r="AK338" s="263"/>
    </row>
    <row r="339" spans="1:37" x14ac:dyDescent="0.45">
      <c r="A339" s="262"/>
      <c r="B339" s="263"/>
      <c r="C339" s="264"/>
      <c r="D339" s="263"/>
      <c r="E339" s="263"/>
      <c r="F339" s="263"/>
      <c r="G339" s="262"/>
      <c r="H339" s="263"/>
      <c r="I339" s="263"/>
      <c r="J339" s="263"/>
      <c r="K339" s="263"/>
      <c r="L339" s="263"/>
      <c r="M339" s="263"/>
      <c r="N339" s="266"/>
      <c r="O339" s="263"/>
      <c r="P339" s="263"/>
      <c r="Q339" s="263"/>
      <c r="R339" s="263"/>
      <c r="S339" s="263"/>
      <c r="T339" s="263"/>
      <c r="U339" s="263"/>
      <c r="V339" s="263"/>
      <c r="W339" s="263"/>
      <c r="X339" s="263"/>
      <c r="Y339" s="263"/>
      <c r="Z339" s="263"/>
      <c r="AA339" s="263"/>
      <c r="AB339" s="263"/>
      <c r="AC339" s="263"/>
      <c r="AD339" s="263"/>
      <c r="AE339" s="263"/>
      <c r="AF339" s="263"/>
      <c r="AG339" s="263"/>
      <c r="AH339" s="263"/>
      <c r="AI339" s="263"/>
      <c r="AJ339" s="263"/>
      <c r="AK339" s="263"/>
    </row>
    <row r="340" spans="1:37" x14ac:dyDescent="0.45">
      <c r="A340" s="262"/>
      <c r="B340" s="263"/>
      <c r="C340" s="264"/>
      <c r="D340" s="263"/>
      <c r="E340" s="263"/>
      <c r="F340" s="263"/>
      <c r="G340" s="262"/>
      <c r="H340" s="263"/>
      <c r="I340" s="263"/>
      <c r="J340" s="263"/>
      <c r="K340" s="263"/>
      <c r="L340" s="263"/>
      <c r="M340" s="263"/>
      <c r="N340" s="266"/>
      <c r="O340" s="263"/>
      <c r="P340" s="263"/>
      <c r="Q340" s="263"/>
      <c r="R340" s="263"/>
      <c r="S340" s="263"/>
      <c r="T340" s="263"/>
      <c r="U340" s="263"/>
      <c r="V340" s="263"/>
      <c r="W340" s="263"/>
      <c r="X340" s="263"/>
      <c r="Y340" s="263"/>
      <c r="Z340" s="263"/>
      <c r="AA340" s="263"/>
      <c r="AB340" s="263"/>
      <c r="AC340" s="263"/>
      <c r="AD340" s="263"/>
      <c r="AE340" s="263"/>
      <c r="AF340" s="263"/>
      <c r="AG340" s="263"/>
      <c r="AH340" s="263"/>
      <c r="AI340" s="263"/>
      <c r="AJ340" s="263"/>
      <c r="AK340" s="263"/>
    </row>
    <row r="341" spans="1:37" x14ac:dyDescent="0.45">
      <c r="A341" s="262"/>
      <c r="B341" s="263"/>
      <c r="C341" s="264"/>
      <c r="D341" s="263"/>
      <c r="E341" s="263"/>
      <c r="F341" s="263"/>
      <c r="G341" s="262"/>
      <c r="H341" s="263"/>
      <c r="I341" s="263"/>
      <c r="J341" s="263"/>
      <c r="K341" s="263"/>
      <c r="L341" s="263"/>
      <c r="M341" s="263"/>
      <c r="N341" s="266"/>
      <c r="O341" s="263"/>
      <c r="P341" s="263"/>
      <c r="Q341" s="263"/>
      <c r="R341" s="263"/>
      <c r="S341" s="263"/>
      <c r="T341" s="263"/>
      <c r="U341" s="263"/>
      <c r="V341" s="263"/>
      <c r="W341" s="263"/>
      <c r="X341" s="263"/>
      <c r="Y341" s="263"/>
      <c r="Z341" s="263"/>
      <c r="AA341" s="263"/>
      <c r="AB341" s="263"/>
      <c r="AC341" s="263"/>
      <c r="AD341" s="263"/>
      <c r="AE341" s="263"/>
      <c r="AF341" s="263"/>
      <c r="AG341" s="263"/>
      <c r="AH341" s="263"/>
      <c r="AI341" s="263"/>
      <c r="AJ341" s="263"/>
      <c r="AK341" s="263"/>
    </row>
    <row r="342" spans="1:37" x14ac:dyDescent="0.45">
      <c r="A342" s="262"/>
      <c r="B342" s="263"/>
      <c r="C342" s="264"/>
      <c r="D342" s="263"/>
      <c r="E342" s="263"/>
      <c r="F342" s="263"/>
      <c r="G342" s="262"/>
      <c r="H342" s="263"/>
      <c r="I342" s="263"/>
      <c r="J342" s="263"/>
      <c r="K342" s="263"/>
      <c r="L342" s="263"/>
      <c r="M342" s="263"/>
      <c r="N342" s="266"/>
      <c r="O342" s="263"/>
      <c r="P342" s="263"/>
      <c r="Q342" s="263"/>
      <c r="R342" s="263"/>
      <c r="S342" s="263"/>
      <c r="T342" s="263"/>
      <c r="U342" s="263"/>
      <c r="V342" s="263"/>
      <c r="W342" s="263"/>
      <c r="X342" s="263"/>
      <c r="Y342" s="263"/>
      <c r="Z342" s="263"/>
      <c r="AA342" s="263"/>
      <c r="AB342" s="263"/>
      <c r="AC342" s="263"/>
      <c r="AD342" s="263"/>
      <c r="AE342" s="263"/>
      <c r="AF342" s="263"/>
      <c r="AG342" s="263"/>
      <c r="AH342" s="263"/>
      <c r="AI342" s="263"/>
      <c r="AJ342" s="263"/>
      <c r="AK342" s="263"/>
    </row>
    <row r="343" spans="1:37" x14ac:dyDescent="0.45">
      <c r="A343" s="262"/>
      <c r="B343" s="263"/>
      <c r="C343" s="264"/>
      <c r="D343" s="263"/>
      <c r="E343" s="263"/>
      <c r="F343" s="263"/>
      <c r="G343" s="262"/>
      <c r="H343" s="263"/>
      <c r="I343" s="263"/>
      <c r="J343" s="263"/>
      <c r="K343" s="263"/>
      <c r="L343" s="263"/>
      <c r="M343" s="263"/>
      <c r="N343" s="266"/>
      <c r="O343" s="263"/>
      <c r="P343" s="263"/>
      <c r="Q343" s="263"/>
      <c r="R343" s="263"/>
      <c r="S343" s="263"/>
      <c r="T343" s="263"/>
      <c r="U343" s="263"/>
      <c r="V343" s="263"/>
      <c r="W343" s="263"/>
      <c r="X343" s="263"/>
      <c r="Y343" s="263"/>
      <c r="Z343" s="263"/>
      <c r="AA343" s="263"/>
      <c r="AB343" s="263"/>
      <c r="AC343" s="263"/>
      <c r="AD343" s="263"/>
      <c r="AE343" s="263"/>
      <c r="AF343" s="263"/>
      <c r="AG343" s="263"/>
      <c r="AH343" s="263"/>
      <c r="AI343" s="263"/>
      <c r="AJ343" s="263"/>
      <c r="AK343" s="263"/>
    </row>
    <row r="344" spans="1:37" x14ac:dyDescent="0.45">
      <c r="A344" s="262"/>
      <c r="B344" s="263"/>
      <c r="C344" s="264"/>
      <c r="D344" s="263"/>
      <c r="E344" s="263"/>
      <c r="F344" s="263"/>
      <c r="G344" s="262"/>
      <c r="H344" s="263"/>
      <c r="I344" s="263"/>
      <c r="J344" s="263"/>
      <c r="K344" s="263"/>
      <c r="L344" s="263"/>
      <c r="M344" s="263"/>
      <c r="N344" s="266"/>
      <c r="O344" s="263"/>
      <c r="P344" s="263"/>
      <c r="Q344" s="263"/>
      <c r="R344" s="263"/>
      <c r="S344" s="263"/>
      <c r="T344" s="263"/>
      <c r="U344" s="263"/>
      <c r="V344" s="263"/>
      <c r="W344" s="263"/>
      <c r="X344" s="263"/>
      <c r="Y344" s="263"/>
      <c r="Z344" s="263"/>
      <c r="AA344" s="263"/>
      <c r="AB344" s="263"/>
      <c r="AC344" s="263"/>
      <c r="AD344" s="263"/>
      <c r="AE344" s="263"/>
      <c r="AF344" s="263"/>
      <c r="AG344" s="263"/>
      <c r="AH344" s="263"/>
      <c r="AI344" s="263"/>
      <c r="AJ344" s="263"/>
      <c r="AK344" s="263"/>
    </row>
    <row r="345" spans="1:37" x14ac:dyDescent="0.45">
      <c r="A345" s="262"/>
      <c r="B345" s="263"/>
      <c r="C345" s="264"/>
      <c r="D345" s="263"/>
      <c r="E345" s="263"/>
      <c r="F345" s="263"/>
      <c r="G345" s="262"/>
      <c r="H345" s="263"/>
      <c r="I345" s="263"/>
      <c r="J345" s="263"/>
      <c r="K345" s="263"/>
      <c r="L345" s="263"/>
      <c r="M345" s="263"/>
      <c r="N345" s="266"/>
      <c r="O345" s="263"/>
      <c r="P345" s="263"/>
      <c r="Q345" s="263"/>
      <c r="R345" s="263"/>
      <c r="S345" s="263"/>
      <c r="T345" s="263"/>
      <c r="U345" s="263"/>
      <c r="V345" s="263"/>
      <c r="W345" s="263"/>
      <c r="X345" s="263"/>
      <c r="Y345" s="263"/>
      <c r="Z345" s="263"/>
      <c r="AA345" s="263"/>
      <c r="AB345" s="263"/>
      <c r="AC345" s="263"/>
      <c r="AD345" s="263"/>
      <c r="AE345" s="263"/>
      <c r="AF345" s="263"/>
      <c r="AG345" s="263"/>
      <c r="AH345" s="263"/>
      <c r="AI345" s="263"/>
      <c r="AJ345" s="263"/>
      <c r="AK345" s="263"/>
    </row>
    <row r="346" spans="1:37" x14ac:dyDescent="0.45">
      <c r="A346" s="262"/>
      <c r="B346" s="263"/>
      <c r="C346" s="264"/>
      <c r="D346" s="263"/>
      <c r="E346" s="263"/>
      <c r="F346" s="263"/>
      <c r="G346" s="262"/>
      <c r="H346" s="263"/>
      <c r="I346" s="263"/>
      <c r="J346" s="263"/>
      <c r="K346" s="263"/>
      <c r="L346" s="263"/>
      <c r="M346" s="263"/>
      <c r="N346" s="266"/>
      <c r="O346" s="263"/>
      <c r="P346" s="263"/>
      <c r="Q346" s="263"/>
      <c r="R346" s="263"/>
      <c r="S346" s="263"/>
      <c r="T346" s="263"/>
      <c r="U346" s="263"/>
      <c r="V346" s="263"/>
      <c r="W346" s="263"/>
      <c r="X346" s="263"/>
      <c r="Y346" s="263"/>
      <c r="Z346" s="263"/>
      <c r="AA346" s="263"/>
      <c r="AB346" s="263"/>
      <c r="AC346" s="263"/>
      <c r="AD346" s="263"/>
      <c r="AE346" s="263"/>
      <c r="AF346" s="263"/>
      <c r="AG346" s="263"/>
      <c r="AH346" s="263"/>
      <c r="AI346" s="263"/>
      <c r="AJ346" s="263"/>
      <c r="AK346" s="263"/>
    </row>
    <row r="347" spans="1:37" x14ac:dyDescent="0.45">
      <c r="A347" s="262"/>
      <c r="B347" s="263"/>
      <c r="C347" s="264"/>
      <c r="D347" s="263"/>
      <c r="E347" s="263"/>
      <c r="F347" s="263"/>
      <c r="G347" s="262"/>
      <c r="H347" s="263"/>
      <c r="I347" s="263"/>
      <c r="J347" s="263"/>
      <c r="K347" s="263"/>
      <c r="L347" s="263"/>
      <c r="M347" s="263"/>
      <c r="N347" s="266"/>
      <c r="O347" s="263"/>
      <c r="P347" s="263"/>
      <c r="Q347" s="263"/>
      <c r="R347" s="263"/>
      <c r="S347" s="263"/>
      <c r="T347" s="263"/>
      <c r="U347" s="263"/>
      <c r="V347" s="263"/>
      <c r="W347" s="263"/>
      <c r="X347" s="263"/>
      <c r="Y347" s="263"/>
      <c r="Z347" s="263"/>
      <c r="AA347" s="263"/>
      <c r="AB347" s="263"/>
      <c r="AC347" s="263"/>
      <c r="AD347" s="263"/>
      <c r="AE347" s="263"/>
      <c r="AF347" s="263"/>
      <c r="AG347" s="263"/>
      <c r="AH347" s="263"/>
      <c r="AI347" s="263"/>
      <c r="AJ347" s="263"/>
      <c r="AK347" s="263"/>
    </row>
    <row r="348" spans="1:37" x14ac:dyDescent="0.45">
      <c r="A348" s="262"/>
      <c r="B348" s="263"/>
      <c r="C348" s="264"/>
      <c r="D348" s="263"/>
      <c r="E348" s="263"/>
      <c r="F348" s="263"/>
      <c r="G348" s="262"/>
      <c r="H348" s="263"/>
      <c r="I348" s="263"/>
      <c r="J348" s="263"/>
      <c r="K348" s="263"/>
      <c r="L348" s="263"/>
      <c r="M348" s="263"/>
      <c r="N348" s="266"/>
      <c r="O348" s="263"/>
      <c r="P348" s="263"/>
      <c r="Q348" s="263"/>
      <c r="R348" s="263"/>
      <c r="S348" s="263"/>
      <c r="T348" s="263"/>
      <c r="U348" s="263"/>
      <c r="V348" s="263"/>
      <c r="W348" s="263"/>
      <c r="X348" s="263"/>
      <c r="Y348" s="263"/>
      <c r="Z348" s="263"/>
      <c r="AA348" s="263"/>
      <c r="AB348" s="263"/>
      <c r="AC348" s="263"/>
      <c r="AD348" s="263"/>
      <c r="AE348" s="263"/>
      <c r="AF348" s="263"/>
      <c r="AG348" s="263"/>
      <c r="AH348" s="263"/>
      <c r="AI348" s="263"/>
      <c r="AJ348" s="263"/>
      <c r="AK348" s="263"/>
    </row>
    <row r="349" spans="1:37" x14ac:dyDescent="0.45">
      <c r="A349" s="262"/>
      <c r="B349" s="263"/>
      <c r="C349" s="264"/>
      <c r="D349" s="263"/>
      <c r="E349" s="263"/>
      <c r="F349" s="263"/>
      <c r="G349" s="262"/>
      <c r="H349" s="263"/>
      <c r="I349" s="263"/>
      <c r="J349" s="263"/>
      <c r="K349" s="263"/>
      <c r="L349" s="263"/>
      <c r="M349" s="263"/>
      <c r="N349" s="266"/>
      <c r="O349" s="263"/>
      <c r="P349" s="263"/>
      <c r="Q349" s="263"/>
      <c r="R349" s="263"/>
      <c r="S349" s="263"/>
      <c r="T349" s="263"/>
      <c r="U349" s="263"/>
      <c r="V349" s="263"/>
      <c r="W349" s="263"/>
      <c r="X349" s="263"/>
      <c r="Y349" s="263"/>
      <c r="Z349" s="263"/>
      <c r="AA349" s="263"/>
      <c r="AB349" s="263"/>
      <c r="AC349" s="263"/>
      <c r="AD349" s="263"/>
      <c r="AE349" s="263"/>
      <c r="AF349" s="263"/>
      <c r="AG349" s="263"/>
      <c r="AH349" s="263"/>
      <c r="AI349" s="263"/>
      <c r="AJ349" s="263"/>
      <c r="AK349" s="263"/>
    </row>
    <row r="350" spans="1:37" x14ac:dyDescent="0.45">
      <c r="A350" s="262"/>
      <c r="B350" s="263"/>
      <c r="C350" s="264"/>
      <c r="D350" s="263"/>
      <c r="E350" s="263"/>
      <c r="F350" s="263"/>
      <c r="G350" s="262"/>
      <c r="H350" s="263"/>
      <c r="I350" s="263"/>
      <c r="J350" s="263"/>
      <c r="K350" s="263"/>
      <c r="L350" s="263"/>
      <c r="M350" s="263"/>
      <c r="N350" s="266"/>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row>
    <row r="351" spans="1:37" x14ac:dyDescent="0.45">
      <c r="A351" s="262"/>
      <c r="B351" s="263"/>
      <c r="C351" s="264"/>
      <c r="D351" s="263"/>
      <c r="E351" s="263"/>
      <c r="F351" s="263"/>
      <c r="G351" s="262"/>
      <c r="H351" s="263"/>
      <c r="I351" s="263"/>
      <c r="J351" s="263"/>
      <c r="K351" s="263"/>
      <c r="L351" s="263"/>
      <c r="M351" s="263"/>
      <c r="N351" s="266"/>
      <c r="O351" s="263"/>
      <c r="P351" s="263"/>
      <c r="Q351" s="263"/>
      <c r="R351" s="263"/>
      <c r="S351" s="263"/>
      <c r="T351" s="263"/>
      <c r="U351" s="263"/>
      <c r="V351" s="263"/>
      <c r="W351" s="263"/>
      <c r="X351" s="263"/>
      <c r="Y351" s="263"/>
      <c r="Z351" s="263"/>
      <c r="AA351" s="263"/>
      <c r="AB351" s="263"/>
      <c r="AC351" s="263"/>
      <c r="AD351" s="263"/>
      <c r="AE351" s="263"/>
      <c r="AF351" s="263"/>
      <c r="AG351" s="263"/>
      <c r="AH351" s="263"/>
      <c r="AI351" s="263"/>
      <c r="AJ351" s="263"/>
      <c r="AK351" s="263"/>
    </row>
    <row r="352" spans="1:37" x14ac:dyDescent="0.45">
      <c r="A352" s="262"/>
      <c r="B352" s="263"/>
      <c r="C352" s="264"/>
      <c r="D352" s="263"/>
      <c r="E352" s="263"/>
      <c r="F352" s="263"/>
      <c r="G352" s="262"/>
      <c r="H352" s="263"/>
      <c r="I352" s="263"/>
      <c r="J352" s="263"/>
      <c r="K352" s="263"/>
      <c r="L352" s="263"/>
      <c r="M352" s="263"/>
      <c r="N352" s="266"/>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row>
    <row r="353" spans="1:37" x14ac:dyDescent="0.45">
      <c r="A353" s="262"/>
      <c r="B353" s="263"/>
      <c r="C353" s="264"/>
      <c r="D353" s="263"/>
      <c r="E353" s="263"/>
      <c r="F353" s="263"/>
      <c r="G353" s="262"/>
      <c r="H353" s="263"/>
      <c r="I353" s="263"/>
      <c r="J353" s="263"/>
      <c r="K353" s="263"/>
      <c r="L353" s="263"/>
      <c r="M353" s="263"/>
      <c r="N353" s="266"/>
      <c r="O353" s="263"/>
      <c r="P353" s="263"/>
      <c r="Q353" s="263"/>
      <c r="R353" s="263"/>
      <c r="S353" s="263"/>
      <c r="T353" s="263"/>
      <c r="U353" s="263"/>
      <c r="V353" s="263"/>
      <c r="W353" s="263"/>
      <c r="X353" s="263"/>
      <c r="Y353" s="263"/>
      <c r="Z353" s="263"/>
      <c r="AA353" s="263"/>
      <c r="AB353" s="263"/>
      <c r="AC353" s="263"/>
      <c r="AD353" s="263"/>
      <c r="AE353" s="263"/>
      <c r="AF353" s="263"/>
      <c r="AG353" s="263"/>
      <c r="AH353" s="263"/>
      <c r="AI353" s="263"/>
      <c r="AJ353" s="263"/>
      <c r="AK353" s="263"/>
    </row>
    <row r="354" spans="1:37" x14ac:dyDescent="0.45">
      <c r="A354" s="262"/>
      <c r="B354" s="263"/>
      <c r="C354" s="264"/>
      <c r="D354" s="263"/>
      <c r="E354" s="263"/>
      <c r="F354" s="263"/>
      <c r="G354" s="262"/>
      <c r="H354" s="263"/>
      <c r="I354" s="263"/>
      <c r="J354" s="263"/>
      <c r="K354" s="263"/>
      <c r="L354" s="263"/>
      <c r="M354" s="263"/>
      <c r="N354" s="266"/>
      <c r="O354" s="263"/>
      <c r="P354" s="263"/>
      <c r="Q354" s="263"/>
      <c r="R354" s="263"/>
      <c r="S354" s="263"/>
      <c r="T354" s="263"/>
      <c r="U354" s="263"/>
      <c r="V354" s="263"/>
      <c r="W354" s="263"/>
      <c r="X354" s="263"/>
      <c r="Y354" s="263"/>
      <c r="Z354" s="263"/>
      <c r="AA354" s="263"/>
      <c r="AB354" s="263"/>
      <c r="AC354" s="263"/>
      <c r="AD354" s="263"/>
      <c r="AE354" s="263"/>
      <c r="AF354" s="263"/>
      <c r="AG354" s="263"/>
      <c r="AH354" s="263"/>
      <c r="AI354" s="263"/>
      <c r="AJ354" s="263"/>
      <c r="AK354" s="263"/>
    </row>
    <row r="355" spans="1:37" x14ac:dyDescent="0.45">
      <c r="A355" s="262"/>
      <c r="B355" s="263"/>
      <c r="C355" s="264"/>
      <c r="D355" s="263"/>
      <c r="E355" s="263"/>
      <c r="F355" s="263"/>
      <c r="G355" s="262"/>
      <c r="H355" s="263"/>
      <c r="I355" s="263"/>
      <c r="J355" s="263"/>
      <c r="K355" s="263"/>
      <c r="L355" s="263"/>
      <c r="M355" s="263"/>
      <c r="N355" s="266"/>
      <c r="O355" s="263"/>
      <c r="P355" s="263"/>
      <c r="Q355" s="263"/>
      <c r="R355" s="263"/>
      <c r="S355" s="263"/>
      <c r="T355" s="263"/>
      <c r="U355" s="263"/>
      <c r="V355" s="263"/>
      <c r="W355" s="263"/>
      <c r="X355" s="263"/>
      <c r="Y355" s="263"/>
      <c r="Z355" s="263"/>
      <c r="AA355" s="263"/>
      <c r="AB355" s="263"/>
      <c r="AC355" s="263"/>
      <c r="AD355" s="263"/>
      <c r="AE355" s="263"/>
      <c r="AF355" s="263"/>
      <c r="AG355" s="263"/>
      <c r="AH355" s="263"/>
      <c r="AI355" s="263"/>
      <c r="AJ355" s="263"/>
      <c r="AK355" s="263"/>
    </row>
    <row r="356" spans="1:37" x14ac:dyDescent="0.45">
      <c r="A356" s="262"/>
      <c r="B356" s="263"/>
      <c r="C356" s="264"/>
      <c r="D356" s="263"/>
      <c r="E356" s="263"/>
      <c r="F356" s="263"/>
      <c r="G356" s="262"/>
      <c r="H356" s="263"/>
      <c r="I356" s="263"/>
      <c r="J356" s="263"/>
      <c r="K356" s="263"/>
      <c r="L356" s="263"/>
      <c r="M356" s="263"/>
      <c r="N356" s="266"/>
      <c r="O356" s="263"/>
      <c r="P356" s="263"/>
      <c r="Q356" s="263"/>
      <c r="R356" s="263"/>
      <c r="S356" s="263"/>
      <c r="T356" s="263"/>
      <c r="U356" s="263"/>
      <c r="V356" s="263"/>
      <c r="W356" s="263"/>
      <c r="X356" s="263"/>
      <c r="Y356" s="263"/>
      <c r="Z356" s="263"/>
      <c r="AA356" s="263"/>
      <c r="AB356" s="263"/>
      <c r="AC356" s="263"/>
      <c r="AD356" s="263"/>
      <c r="AE356" s="263"/>
      <c r="AF356" s="263"/>
      <c r="AG356" s="263"/>
      <c r="AH356" s="263"/>
      <c r="AI356" s="263"/>
      <c r="AJ356" s="263"/>
      <c r="AK356" s="263"/>
    </row>
    <row r="357" spans="1:37" x14ac:dyDescent="0.45">
      <c r="A357" s="262"/>
      <c r="B357" s="263"/>
      <c r="C357" s="264"/>
      <c r="D357" s="263"/>
      <c r="E357" s="263"/>
      <c r="F357" s="263"/>
      <c r="G357" s="262"/>
      <c r="H357" s="263"/>
      <c r="I357" s="263"/>
      <c r="J357" s="263"/>
      <c r="K357" s="263"/>
      <c r="L357" s="263"/>
      <c r="M357" s="263"/>
      <c r="N357" s="266"/>
      <c r="O357" s="263"/>
      <c r="P357" s="263"/>
      <c r="Q357" s="263"/>
      <c r="R357" s="263"/>
      <c r="S357" s="263"/>
      <c r="T357" s="263"/>
      <c r="U357" s="263"/>
      <c r="V357" s="263"/>
      <c r="W357" s="263"/>
      <c r="X357" s="263"/>
      <c r="Y357" s="263"/>
      <c r="Z357" s="263"/>
      <c r="AA357" s="263"/>
      <c r="AB357" s="263"/>
      <c r="AC357" s="263"/>
      <c r="AD357" s="263"/>
      <c r="AE357" s="263"/>
      <c r="AF357" s="263"/>
      <c r="AG357" s="263"/>
      <c r="AH357" s="263"/>
      <c r="AI357" s="263"/>
      <c r="AJ357" s="263"/>
      <c r="AK357" s="263"/>
    </row>
    <row r="358" spans="1:37" x14ac:dyDescent="0.45">
      <c r="A358" s="262"/>
      <c r="B358" s="263"/>
      <c r="C358" s="264"/>
      <c r="D358" s="263"/>
      <c r="E358" s="263"/>
      <c r="F358" s="263"/>
      <c r="G358" s="262"/>
      <c r="H358" s="263"/>
      <c r="I358" s="263"/>
      <c r="J358" s="263"/>
      <c r="K358" s="263"/>
      <c r="L358" s="263"/>
      <c r="M358" s="263"/>
      <c r="N358" s="266"/>
      <c r="O358" s="263"/>
      <c r="P358" s="263"/>
      <c r="Q358" s="263"/>
      <c r="R358" s="263"/>
      <c r="S358" s="263"/>
      <c r="T358" s="263"/>
      <c r="U358" s="263"/>
      <c r="V358" s="263"/>
      <c r="W358" s="263"/>
      <c r="X358" s="263"/>
      <c r="Y358" s="263"/>
      <c r="Z358" s="263"/>
      <c r="AA358" s="263"/>
      <c r="AB358" s="263"/>
      <c r="AC358" s="263"/>
      <c r="AD358" s="263"/>
      <c r="AE358" s="263"/>
      <c r="AF358" s="263"/>
      <c r="AG358" s="263"/>
      <c r="AH358" s="263"/>
      <c r="AI358" s="263"/>
      <c r="AJ358" s="263"/>
      <c r="AK358" s="263"/>
    </row>
    <row r="359" spans="1:37" x14ac:dyDescent="0.45">
      <c r="A359" s="262"/>
      <c r="B359" s="263"/>
      <c r="C359" s="264"/>
      <c r="D359" s="263"/>
      <c r="E359" s="263"/>
      <c r="F359" s="263"/>
      <c r="G359" s="262"/>
      <c r="H359" s="263"/>
      <c r="I359" s="263"/>
      <c r="J359" s="263"/>
      <c r="K359" s="263"/>
      <c r="L359" s="263"/>
      <c r="M359" s="263"/>
      <c r="N359" s="266"/>
      <c r="O359" s="263"/>
      <c r="P359" s="263"/>
      <c r="Q359" s="263"/>
      <c r="R359" s="263"/>
      <c r="S359" s="263"/>
      <c r="T359" s="263"/>
      <c r="U359" s="263"/>
      <c r="V359" s="263"/>
      <c r="W359" s="263"/>
      <c r="X359" s="263"/>
      <c r="Y359" s="263"/>
      <c r="Z359" s="263"/>
      <c r="AA359" s="263"/>
      <c r="AB359" s="263"/>
      <c r="AC359" s="263"/>
      <c r="AD359" s="263"/>
      <c r="AE359" s="263"/>
      <c r="AF359" s="263"/>
      <c r="AG359" s="263"/>
      <c r="AH359" s="263"/>
      <c r="AI359" s="263"/>
      <c r="AJ359" s="263"/>
      <c r="AK359" s="263"/>
    </row>
    <row r="360" spans="1:37" x14ac:dyDescent="0.45">
      <c r="A360" s="262"/>
      <c r="B360" s="263"/>
      <c r="C360" s="264"/>
      <c r="D360" s="263"/>
      <c r="E360" s="263"/>
      <c r="F360" s="263"/>
      <c r="G360" s="262"/>
      <c r="H360" s="263"/>
      <c r="I360" s="263"/>
      <c r="J360" s="263"/>
      <c r="K360" s="263"/>
      <c r="L360" s="263"/>
      <c r="M360" s="263"/>
      <c r="N360" s="266"/>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3"/>
    </row>
    <row r="361" spans="1:37" x14ac:dyDescent="0.45">
      <c r="A361" s="262"/>
      <c r="B361" s="263"/>
      <c r="C361" s="264"/>
      <c r="D361" s="263"/>
      <c r="E361" s="263"/>
      <c r="F361" s="263"/>
      <c r="G361" s="262"/>
      <c r="H361" s="263"/>
      <c r="I361" s="263"/>
      <c r="J361" s="263"/>
      <c r="K361" s="263"/>
      <c r="L361" s="263"/>
      <c r="M361" s="263"/>
      <c r="N361" s="266"/>
      <c r="O361" s="263"/>
      <c r="P361" s="263"/>
      <c r="Q361" s="263"/>
      <c r="R361" s="263"/>
      <c r="S361" s="263"/>
      <c r="T361" s="263"/>
      <c r="U361" s="263"/>
      <c r="V361" s="263"/>
      <c r="W361" s="263"/>
      <c r="X361" s="263"/>
      <c r="Y361" s="263"/>
      <c r="Z361" s="263"/>
      <c r="AA361" s="263"/>
      <c r="AB361" s="263"/>
      <c r="AC361" s="263"/>
      <c r="AD361" s="263"/>
      <c r="AE361" s="263"/>
      <c r="AF361" s="263"/>
      <c r="AG361" s="263"/>
      <c r="AH361" s="263"/>
      <c r="AI361" s="263"/>
      <c r="AJ361" s="263"/>
      <c r="AK361" s="263"/>
    </row>
    <row r="362" spans="1:37" x14ac:dyDescent="0.45">
      <c r="A362" s="262"/>
      <c r="B362" s="263"/>
      <c r="C362" s="264"/>
      <c r="D362" s="263"/>
      <c r="E362" s="263"/>
      <c r="F362" s="263"/>
      <c r="G362" s="262"/>
      <c r="H362" s="263"/>
      <c r="I362" s="263"/>
      <c r="J362" s="263"/>
      <c r="K362" s="263"/>
      <c r="L362" s="263"/>
      <c r="M362" s="263"/>
      <c r="N362" s="266"/>
      <c r="O362" s="263"/>
      <c r="P362" s="263"/>
      <c r="Q362" s="263"/>
      <c r="R362" s="263"/>
      <c r="S362" s="263"/>
      <c r="T362" s="263"/>
      <c r="U362" s="263"/>
      <c r="V362" s="263"/>
      <c r="W362" s="263"/>
      <c r="X362" s="263"/>
      <c r="Y362" s="263"/>
      <c r="Z362" s="263"/>
      <c r="AA362" s="263"/>
      <c r="AB362" s="263"/>
      <c r="AC362" s="263"/>
      <c r="AD362" s="263"/>
      <c r="AE362" s="263"/>
      <c r="AF362" s="263"/>
      <c r="AG362" s="263"/>
      <c r="AH362" s="263"/>
      <c r="AI362" s="263"/>
      <c r="AJ362" s="263"/>
      <c r="AK362" s="263"/>
    </row>
    <row r="363" spans="1:37" x14ac:dyDescent="0.45">
      <c r="A363" s="262"/>
      <c r="B363" s="263"/>
      <c r="C363" s="264"/>
      <c r="D363" s="263"/>
      <c r="E363" s="263"/>
      <c r="F363" s="263"/>
      <c r="G363" s="262"/>
      <c r="H363" s="263"/>
      <c r="I363" s="263"/>
      <c r="J363" s="263"/>
      <c r="K363" s="263"/>
      <c r="L363" s="263"/>
      <c r="M363" s="263"/>
      <c r="N363" s="266"/>
      <c r="O363" s="263"/>
      <c r="P363" s="263"/>
      <c r="Q363" s="263"/>
      <c r="R363" s="263"/>
      <c r="S363" s="263"/>
      <c r="T363" s="263"/>
      <c r="U363" s="263"/>
      <c r="V363" s="263"/>
      <c r="W363" s="263"/>
      <c r="X363" s="263"/>
      <c r="Y363" s="263"/>
      <c r="Z363" s="263"/>
      <c r="AA363" s="263"/>
      <c r="AB363" s="263"/>
      <c r="AC363" s="263"/>
      <c r="AD363" s="263"/>
      <c r="AE363" s="263"/>
      <c r="AF363" s="263"/>
      <c r="AG363" s="263"/>
      <c r="AH363" s="263"/>
      <c r="AI363" s="263"/>
      <c r="AJ363" s="263"/>
      <c r="AK363" s="263"/>
    </row>
    <row r="364" spans="1:37" x14ac:dyDescent="0.45">
      <c r="A364" s="262"/>
      <c r="B364" s="263"/>
      <c r="C364" s="264"/>
      <c r="D364" s="263"/>
      <c r="E364" s="263"/>
      <c r="F364" s="263"/>
      <c r="G364" s="262"/>
      <c r="H364" s="263"/>
      <c r="I364" s="263"/>
      <c r="J364" s="263"/>
      <c r="K364" s="263"/>
      <c r="L364" s="263"/>
      <c r="M364" s="263"/>
      <c r="N364" s="266"/>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row>
    <row r="365" spans="1:37" x14ac:dyDescent="0.45">
      <c r="A365" s="262"/>
      <c r="B365" s="263"/>
      <c r="C365" s="264"/>
      <c r="D365" s="263"/>
      <c r="E365" s="263"/>
      <c r="F365" s="263"/>
      <c r="G365" s="262"/>
      <c r="H365" s="263"/>
      <c r="I365" s="263"/>
      <c r="J365" s="263"/>
      <c r="K365" s="263"/>
      <c r="L365" s="263"/>
      <c r="M365" s="263"/>
      <c r="N365" s="266"/>
      <c r="O365" s="263"/>
      <c r="P365" s="263"/>
      <c r="Q365" s="263"/>
      <c r="R365" s="263"/>
      <c r="S365" s="263"/>
      <c r="T365" s="263"/>
      <c r="U365" s="263"/>
      <c r="V365" s="263"/>
      <c r="W365" s="263"/>
      <c r="X365" s="263"/>
      <c r="Y365" s="263"/>
      <c r="Z365" s="263"/>
      <c r="AA365" s="263"/>
      <c r="AB365" s="263"/>
      <c r="AC365" s="263"/>
      <c r="AD365" s="263"/>
      <c r="AE365" s="263"/>
      <c r="AF365" s="263"/>
      <c r="AG365" s="263"/>
      <c r="AH365" s="263"/>
      <c r="AI365" s="263"/>
      <c r="AJ365" s="263"/>
      <c r="AK365" s="263"/>
    </row>
    <row r="366" spans="1:37" x14ac:dyDescent="0.45">
      <c r="A366" s="262"/>
      <c r="B366" s="263"/>
      <c r="C366" s="264"/>
      <c r="D366" s="263"/>
      <c r="E366" s="263"/>
      <c r="F366" s="263"/>
      <c r="G366" s="262"/>
      <c r="H366" s="263"/>
      <c r="I366" s="263"/>
      <c r="J366" s="263"/>
      <c r="K366" s="263"/>
      <c r="L366" s="263"/>
      <c r="M366" s="263"/>
      <c r="N366" s="266"/>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row>
    <row r="367" spans="1:37" x14ac:dyDescent="0.45">
      <c r="A367" s="262"/>
      <c r="B367" s="263"/>
      <c r="C367" s="264"/>
      <c r="D367" s="263"/>
      <c r="E367" s="263"/>
      <c r="F367" s="263"/>
      <c r="G367" s="262"/>
      <c r="H367" s="263"/>
      <c r="I367" s="263"/>
      <c r="J367" s="263"/>
      <c r="K367" s="263"/>
      <c r="L367" s="263"/>
      <c r="M367" s="263"/>
      <c r="N367" s="266"/>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263"/>
    </row>
    <row r="368" spans="1:37" x14ac:dyDescent="0.45">
      <c r="A368" s="262"/>
      <c r="B368" s="263"/>
      <c r="C368" s="264"/>
      <c r="D368" s="263"/>
      <c r="E368" s="263"/>
      <c r="F368" s="263"/>
      <c r="G368" s="262"/>
      <c r="H368" s="263"/>
      <c r="I368" s="263"/>
      <c r="J368" s="263"/>
      <c r="K368" s="263"/>
      <c r="L368" s="263"/>
      <c r="M368" s="263"/>
      <c r="N368" s="266"/>
      <c r="O368" s="263"/>
      <c r="P368" s="263"/>
      <c r="Q368" s="263"/>
      <c r="R368" s="263"/>
      <c r="S368" s="263"/>
      <c r="T368" s="263"/>
      <c r="U368" s="263"/>
      <c r="V368" s="263"/>
      <c r="W368" s="263"/>
      <c r="X368" s="263"/>
      <c r="Y368" s="263"/>
      <c r="Z368" s="263"/>
      <c r="AA368" s="263"/>
      <c r="AB368" s="263"/>
      <c r="AC368" s="263"/>
      <c r="AD368" s="263"/>
      <c r="AE368" s="263"/>
      <c r="AF368" s="263"/>
      <c r="AG368" s="263"/>
      <c r="AH368" s="263"/>
      <c r="AI368" s="263"/>
      <c r="AJ368" s="263"/>
      <c r="AK368" s="263"/>
    </row>
    <row r="369" spans="1:37" x14ac:dyDescent="0.45">
      <c r="A369" s="262"/>
      <c r="B369" s="263"/>
      <c r="C369" s="264"/>
      <c r="D369" s="263"/>
      <c r="E369" s="263"/>
      <c r="F369" s="263"/>
      <c r="G369" s="262"/>
      <c r="H369" s="263"/>
      <c r="I369" s="263"/>
      <c r="J369" s="263"/>
      <c r="K369" s="263"/>
      <c r="L369" s="263"/>
      <c r="M369" s="263"/>
      <c r="N369" s="266"/>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row>
    <row r="370" spans="1:37" x14ac:dyDescent="0.45">
      <c r="A370" s="262"/>
      <c r="B370" s="263"/>
      <c r="C370" s="264"/>
      <c r="D370" s="263"/>
      <c r="E370" s="263"/>
      <c r="F370" s="263"/>
      <c r="G370" s="262"/>
      <c r="H370" s="263"/>
      <c r="I370" s="263"/>
      <c r="J370" s="263"/>
      <c r="K370" s="263"/>
      <c r="L370" s="263"/>
      <c r="M370" s="263"/>
      <c r="N370" s="266"/>
      <c r="O370" s="263"/>
      <c r="P370" s="263"/>
      <c r="Q370" s="263"/>
      <c r="R370" s="263"/>
      <c r="S370" s="263"/>
      <c r="T370" s="263"/>
      <c r="U370" s="263"/>
      <c r="V370" s="263"/>
      <c r="W370" s="263"/>
      <c r="X370" s="263"/>
      <c r="Y370" s="263"/>
      <c r="Z370" s="263"/>
      <c r="AA370" s="263"/>
      <c r="AB370" s="263"/>
      <c r="AC370" s="263"/>
      <c r="AD370" s="263"/>
      <c r="AE370" s="263"/>
      <c r="AF370" s="263"/>
      <c r="AG370" s="263"/>
      <c r="AH370" s="263"/>
      <c r="AI370" s="263"/>
      <c r="AJ370" s="263"/>
      <c r="AK370" s="263"/>
    </row>
    <row r="371" spans="1:37" x14ac:dyDescent="0.45">
      <c r="A371" s="262"/>
      <c r="B371" s="263"/>
      <c r="C371" s="264"/>
      <c r="D371" s="263"/>
      <c r="E371" s="263"/>
      <c r="F371" s="263"/>
      <c r="G371" s="262"/>
      <c r="H371" s="263"/>
      <c r="I371" s="263"/>
      <c r="J371" s="263"/>
      <c r="K371" s="263"/>
      <c r="L371" s="263"/>
      <c r="M371" s="263"/>
      <c r="N371" s="266"/>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row>
    <row r="372" spans="1:37" x14ac:dyDescent="0.45">
      <c r="A372" s="262"/>
      <c r="B372" s="263"/>
      <c r="C372" s="264"/>
      <c r="D372" s="263"/>
      <c r="E372" s="263"/>
      <c r="F372" s="263"/>
      <c r="G372" s="262"/>
      <c r="H372" s="263"/>
      <c r="I372" s="263"/>
      <c r="J372" s="263"/>
      <c r="K372" s="263"/>
      <c r="L372" s="263"/>
      <c r="M372" s="263"/>
      <c r="N372" s="266"/>
      <c r="O372" s="263"/>
      <c r="P372" s="263"/>
      <c r="Q372" s="263"/>
      <c r="R372" s="263"/>
      <c r="S372" s="263"/>
      <c r="T372" s="263"/>
      <c r="U372" s="263"/>
      <c r="V372" s="263"/>
      <c r="W372" s="263"/>
      <c r="X372" s="263"/>
      <c r="Y372" s="263"/>
      <c r="Z372" s="263"/>
      <c r="AA372" s="263"/>
      <c r="AB372" s="263"/>
      <c r="AC372" s="263"/>
      <c r="AD372" s="263"/>
      <c r="AE372" s="263"/>
      <c r="AF372" s="263"/>
      <c r="AG372" s="263"/>
      <c r="AH372" s="263"/>
      <c r="AI372" s="263"/>
      <c r="AJ372" s="263"/>
      <c r="AK372" s="263"/>
    </row>
    <row r="373" spans="1:37" x14ac:dyDescent="0.45">
      <c r="A373" s="262"/>
      <c r="B373" s="263"/>
      <c r="C373" s="264"/>
      <c r="D373" s="263"/>
      <c r="E373" s="263"/>
      <c r="F373" s="263"/>
      <c r="G373" s="262"/>
      <c r="H373" s="263"/>
      <c r="I373" s="263"/>
      <c r="J373" s="263"/>
      <c r="K373" s="263"/>
      <c r="L373" s="263"/>
      <c r="M373" s="263"/>
      <c r="N373" s="266"/>
      <c r="O373" s="263"/>
      <c r="P373" s="263"/>
      <c r="Q373" s="263"/>
      <c r="R373" s="263"/>
      <c r="S373" s="263"/>
      <c r="T373" s="263"/>
      <c r="U373" s="263"/>
      <c r="V373" s="263"/>
      <c r="W373" s="263"/>
      <c r="X373" s="263"/>
      <c r="Y373" s="263"/>
      <c r="Z373" s="263"/>
      <c r="AA373" s="263"/>
      <c r="AB373" s="263"/>
      <c r="AC373" s="263"/>
      <c r="AD373" s="263"/>
      <c r="AE373" s="263"/>
      <c r="AF373" s="263"/>
      <c r="AG373" s="263"/>
      <c r="AH373" s="263"/>
      <c r="AI373" s="263"/>
      <c r="AJ373" s="263"/>
      <c r="AK373" s="263"/>
    </row>
    <row r="374" spans="1:37" x14ac:dyDescent="0.45">
      <c r="A374" s="262"/>
      <c r="B374" s="263"/>
      <c r="C374" s="264"/>
      <c r="D374" s="263"/>
      <c r="E374" s="263"/>
      <c r="F374" s="263"/>
      <c r="G374" s="262"/>
      <c r="H374" s="263"/>
      <c r="I374" s="263"/>
      <c r="J374" s="263"/>
      <c r="K374" s="263"/>
      <c r="L374" s="263"/>
      <c r="M374" s="263"/>
      <c r="N374" s="266"/>
      <c r="O374" s="263"/>
      <c r="P374" s="263"/>
      <c r="Q374" s="263"/>
      <c r="R374" s="263"/>
      <c r="S374" s="263"/>
      <c r="T374" s="263"/>
      <c r="U374" s="263"/>
      <c r="V374" s="263"/>
      <c r="W374" s="263"/>
      <c r="X374" s="263"/>
      <c r="Y374" s="263"/>
      <c r="Z374" s="263"/>
      <c r="AA374" s="263"/>
      <c r="AB374" s="263"/>
      <c r="AC374" s="263"/>
      <c r="AD374" s="263"/>
      <c r="AE374" s="263"/>
      <c r="AF374" s="263"/>
      <c r="AG374" s="263"/>
      <c r="AH374" s="263"/>
      <c r="AI374" s="263"/>
      <c r="AJ374" s="263"/>
      <c r="AK374" s="263"/>
    </row>
    <row r="375" spans="1:37" x14ac:dyDescent="0.45">
      <c r="A375" s="262"/>
      <c r="B375" s="263"/>
      <c r="C375" s="264"/>
      <c r="D375" s="263"/>
      <c r="E375" s="263"/>
      <c r="F375" s="263"/>
      <c r="G375" s="262"/>
      <c r="H375" s="263"/>
      <c r="I375" s="263"/>
      <c r="J375" s="263"/>
      <c r="K375" s="263"/>
      <c r="L375" s="263"/>
      <c r="M375" s="263"/>
      <c r="N375" s="266"/>
      <c r="O375" s="263"/>
      <c r="P375" s="263"/>
      <c r="Q375" s="263"/>
      <c r="R375" s="263"/>
      <c r="S375" s="263"/>
      <c r="T375" s="263"/>
      <c r="U375" s="263"/>
      <c r="V375" s="263"/>
      <c r="W375" s="263"/>
      <c r="X375" s="263"/>
      <c r="Y375" s="263"/>
      <c r="Z375" s="263"/>
      <c r="AA375" s="263"/>
      <c r="AB375" s="263"/>
      <c r="AC375" s="263"/>
      <c r="AD375" s="263"/>
      <c r="AE375" s="263"/>
      <c r="AF375" s="263"/>
      <c r="AG375" s="263"/>
      <c r="AH375" s="263"/>
      <c r="AI375" s="263"/>
      <c r="AJ375" s="263"/>
      <c r="AK375" s="263"/>
    </row>
    <row r="376" spans="1:37" x14ac:dyDescent="0.45">
      <c r="A376" s="262"/>
      <c r="B376" s="263"/>
      <c r="C376" s="264"/>
      <c r="D376" s="263"/>
      <c r="E376" s="263"/>
      <c r="F376" s="263"/>
      <c r="G376" s="262"/>
      <c r="H376" s="263"/>
      <c r="I376" s="263"/>
      <c r="J376" s="263"/>
      <c r="K376" s="263"/>
      <c r="L376" s="263"/>
      <c r="M376" s="263"/>
      <c r="N376" s="266"/>
      <c r="O376" s="263"/>
      <c r="P376" s="263"/>
      <c r="Q376" s="263"/>
      <c r="R376" s="263"/>
      <c r="S376" s="263"/>
      <c r="T376" s="263"/>
      <c r="U376" s="263"/>
      <c r="V376" s="263"/>
      <c r="W376" s="263"/>
      <c r="X376" s="263"/>
      <c r="Y376" s="263"/>
      <c r="Z376" s="263"/>
      <c r="AA376" s="263"/>
      <c r="AB376" s="263"/>
      <c r="AC376" s="263"/>
      <c r="AD376" s="263"/>
      <c r="AE376" s="263"/>
      <c r="AF376" s="263"/>
      <c r="AG376" s="263"/>
      <c r="AH376" s="263"/>
      <c r="AI376" s="263"/>
      <c r="AJ376" s="263"/>
      <c r="AK376" s="263"/>
    </row>
    <row r="377" spans="1:37" x14ac:dyDescent="0.45">
      <c r="A377" s="262"/>
      <c r="B377" s="263"/>
      <c r="C377" s="264"/>
      <c r="D377" s="263"/>
      <c r="E377" s="263"/>
      <c r="F377" s="263"/>
      <c r="G377" s="262"/>
      <c r="H377" s="263"/>
      <c r="I377" s="263"/>
      <c r="J377" s="263"/>
      <c r="K377" s="263"/>
      <c r="L377" s="263"/>
      <c r="M377" s="263"/>
      <c r="N377" s="266"/>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row>
    <row r="378" spans="1:37" x14ac:dyDescent="0.45">
      <c r="A378" s="262"/>
      <c r="B378" s="263"/>
      <c r="C378" s="264"/>
      <c r="D378" s="263"/>
      <c r="E378" s="263"/>
      <c r="F378" s="263"/>
      <c r="G378" s="262"/>
      <c r="H378" s="263"/>
      <c r="I378" s="263"/>
      <c r="J378" s="263"/>
      <c r="K378" s="263"/>
      <c r="L378" s="263"/>
      <c r="M378" s="263"/>
      <c r="N378" s="266"/>
      <c r="O378" s="263"/>
      <c r="P378" s="263"/>
      <c r="Q378" s="263"/>
      <c r="R378" s="263"/>
      <c r="S378" s="263"/>
      <c r="T378" s="263"/>
      <c r="U378" s="263"/>
      <c r="V378" s="263"/>
      <c r="W378" s="263"/>
      <c r="X378" s="263"/>
      <c r="Y378" s="263"/>
      <c r="Z378" s="263"/>
      <c r="AA378" s="263"/>
      <c r="AB378" s="263"/>
      <c r="AC378" s="263"/>
      <c r="AD378" s="263"/>
      <c r="AE378" s="263"/>
      <c r="AF378" s="263"/>
      <c r="AG378" s="263"/>
      <c r="AH378" s="263"/>
      <c r="AI378" s="263"/>
      <c r="AJ378" s="263"/>
      <c r="AK378" s="263"/>
    </row>
    <row r="379" spans="1:37" x14ac:dyDescent="0.45">
      <c r="A379" s="262"/>
      <c r="B379" s="263"/>
      <c r="C379" s="264"/>
      <c r="D379" s="263"/>
      <c r="E379" s="263"/>
      <c r="F379" s="263"/>
      <c r="G379" s="262"/>
      <c r="H379" s="263"/>
      <c r="I379" s="263"/>
      <c r="J379" s="263"/>
      <c r="K379" s="263"/>
      <c r="L379" s="263"/>
      <c r="M379" s="263"/>
      <c r="N379" s="266"/>
      <c r="O379" s="263"/>
      <c r="P379" s="263"/>
      <c r="Q379" s="263"/>
      <c r="R379" s="263"/>
      <c r="S379" s="263"/>
      <c r="T379" s="263"/>
      <c r="U379" s="263"/>
      <c r="V379" s="263"/>
      <c r="W379" s="263"/>
      <c r="X379" s="263"/>
      <c r="Y379" s="263"/>
      <c r="Z379" s="263"/>
      <c r="AA379" s="263"/>
      <c r="AB379" s="263"/>
      <c r="AC379" s="263"/>
      <c r="AD379" s="263"/>
      <c r="AE379" s="263"/>
      <c r="AF379" s="263"/>
      <c r="AG379" s="263"/>
      <c r="AH379" s="263"/>
      <c r="AI379" s="263"/>
      <c r="AJ379" s="263"/>
      <c r="AK379" s="263"/>
    </row>
    <row r="380" spans="1:37" x14ac:dyDescent="0.45">
      <c r="A380" s="262"/>
      <c r="B380" s="263"/>
      <c r="C380" s="264"/>
      <c r="D380" s="263"/>
      <c r="E380" s="263"/>
      <c r="F380" s="263"/>
      <c r="G380" s="262"/>
      <c r="H380" s="263"/>
      <c r="I380" s="263"/>
      <c r="J380" s="263"/>
      <c r="K380" s="263"/>
      <c r="L380" s="263"/>
      <c r="M380" s="263"/>
      <c r="N380" s="266"/>
      <c r="O380" s="263"/>
      <c r="P380" s="263"/>
      <c r="Q380" s="263"/>
      <c r="R380" s="263"/>
      <c r="S380" s="263"/>
      <c r="T380" s="263"/>
      <c r="U380" s="263"/>
      <c r="V380" s="263"/>
      <c r="W380" s="263"/>
      <c r="X380" s="263"/>
      <c r="Y380" s="263"/>
      <c r="Z380" s="263"/>
      <c r="AA380" s="263"/>
      <c r="AB380" s="263"/>
      <c r="AC380" s="263"/>
      <c r="AD380" s="263"/>
      <c r="AE380" s="263"/>
      <c r="AF380" s="263"/>
      <c r="AG380" s="263"/>
      <c r="AH380" s="263"/>
      <c r="AI380" s="263"/>
      <c r="AJ380" s="263"/>
      <c r="AK380" s="263"/>
    </row>
    <row r="381" spans="1:37" x14ac:dyDescent="0.45">
      <c r="A381" s="262"/>
      <c r="B381" s="263"/>
      <c r="C381" s="264"/>
      <c r="D381" s="263"/>
      <c r="E381" s="263"/>
      <c r="F381" s="263"/>
      <c r="G381" s="262"/>
      <c r="H381" s="263"/>
      <c r="I381" s="263"/>
      <c r="J381" s="263"/>
      <c r="K381" s="263"/>
      <c r="L381" s="263"/>
      <c r="M381" s="263"/>
      <c r="N381" s="266"/>
      <c r="O381" s="263"/>
      <c r="P381" s="263"/>
      <c r="Q381" s="263"/>
      <c r="R381" s="263"/>
      <c r="S381" s="263"/>
      <c r="T381" s="263"/>
      <c r="U381" s="263"/>
      <c r="V381" s="263"/>
      <c r="W381" s="263"/>
      <c r="X381" s="263"/>
      <c r="Y381" s="263"/>
      <c r="Z381" s="263"/>
      <c r="AA381" s="263"/>
      <c r="AB381" s="263"/>
      <c r="AC381" s="263"/>
      <c r="AD381" s="263"/>
      <c r="AE381" s="263"/>
      <c r="AF381" s="263"/>
      <c r="AG381" s="263"/>
      <c r="AH381" s="263"/>
      <c r="AI381" s="263"/>
      <c r="AJ381" s="263"/>
      <c r="AK381" s="263"/>
    </row>
    <row r="382" spans="1:37" x14ac:dyDescent="0.45">
      <c r="A382" s="262"/>
      <c r="B382" s="263"/>
      <c r="C382" s="264"/>
      <c r="D382" s="263"/>
      <c r="E382" s="263"/>
      <c r="F382" s="263"/>
      <c r="G382" s="262"/>
      <c r="H382" s="263"/>
      <c r="I382" s="263"/>
      <c r="J382" s="263"/>
      <c r="K382" s="263"/>
      <c r="L382" s="263"/>
      <c r="M382" s="263"/>
      <c r="N382" s="266"/>
      <c r="O382" s="263"/>
      <c r="P382" s="263"/>
      <c r="Q382" s="263"/>
      <c r="R382" s="263"/>
      <c r="S382" s="263"/>
      <c r="T382" s="263"/>
      <c r="U382" s="263"/>
      <c r="V382" s="263"/>
      <c r="W382" s="263"/>
      <c r="X382" s="263"/>
      <c r="Y382" s="263"/>
      <c r="Z382" s="263"/>
      <c r="AA382" s="263"/>
      <c r="AB382" s="263"/>
      <c r="AC382" s="263"/>
      <c r="AD382" s="263"/>
      <c r="AE382" s="263"/>
      <c r="AF382" s="263"/>
      <c r="AG382" s="263"/>
      <c r="AH382" s="263"/>
      <c r="AI382" s="263"/>
      <c r="AJ382" s="263"/>
      <c r="AK382" s="263"/>
    </row>
    <row r="383" spans="1:37" x14ac:dyDescent="0.45">
      <c r="A383" s="262"/>
      <c r="B383" s="263"/>
      <c r="C383" s="264"/>
      <c r="D383" s="263"/>
      <c r="E383" s="263"/>
      <c r="F383" s="263"/>
      <c r="G383" s="262"/>
      <c r="H383" s="263"/>
      <c r="I383" s="263"/>
      <c r="J383" s="263"/>
      <c r="K383" s="263"/>
      <c r="L383" s="263"/>
      <c r="M383" s="263"/>
      <c r="N383" s="266"/>
      <c r="O383" s="263"/>
      <c r="P383" s="263"/>
      <c r="Q383" s="263"/>
      <c r="R383" s="263"/>
      <c r="S383" s="263"/>
      <c r="T383" s="263"/>
      <c r="U383" s="263"/>
      <c r="V383" s="263"/>
      <c r="W383" s="263"/>
      <c r="X383" s="263"/>
      <c r="Y383" s="263"/>
      <c r="Z383" s="263"/>
      <c r="AA383" s="263"/>
      <c r="AB383" s="263"/>
      <c r="AC383" s="263"/>
      <c r="AD383" s="263"/>
      <c r="AE383" s="263"/>
      <c r="AF383" s="263"/>
      <c r="AG383" s="263"/>
      <c r="AH383" s="263"/>
      <c r="AI383" s="263"/>
      <c r="AJ383" s="263"/>
      <c r="AK383" s="263"/>
    </row>
    <row r="384" spans="1:37" x14ac:dyDescent="0.45">
      <c r="A384" s="262"/>
      <c r="B384" s="263"/>
      <c r="C384" s="264"/>
      <c r="D384" s="263"/>
      <c r="E384" s="263"/>
      <c r="F384" s="263"/>
      <c r="G384" s="262"/>
      <c r="H384" s="263"/>
      <c r="I384" s="263"/>
      <c r="J384" s="263"/>
      <c r="K384" s="263"/>
      <c r="L384" s="263"/>
      <c r="M384" s="263"/>
      <c r="N384" s="266"/>
      <c r="O384" s="263"/>
      <c r="P384" s="263"/>
      <c r="Q384" s="263"/>
      <c r="R384" s="263"/>
      <c r="S384" s="263"/>
      <c r="T384" s="263"/>
      <c r="U384" s="263"/>
      <c r="V384" s="263"/>
      <c r="W384" s="263"/>
      <c r="X384" s="263"/>
      <c r="Y384" s="263"/>
      <c r="Z384" s="263"/>
      <c r="AA384" s="263"/>
      <c r="AB384" s="263"/>
      <c r="AC384" s="263"/>
      <c r="AD384" s="263"/>
      <c r="AE384" s="263"/>
      <c r="AF384" s="263"/>
      <c r="AG384" s="263"/>
      <c r="AH384" s="263"/>
      <c r="AI384" s="263"/>
      <c r="AJ384" s="263"/>
      <c r="AK384" s="263"/>
    </row>
    <row r="385" spans="1:37" x14ac:dyDescent="0.45">
      <c r="A385" s="262"/>
      <c r="B385" s="263"/>
      <c r="C385" s="264"/>
      <c r="D385" s="263"/>
      <c r="E385" s="263"/>
      <c r="F385" s="263"/>
      <c r="G385" s="262"/>
      <c r="H385" s="263"/>
      <c r="I385" s="263"/>
      <c r="J385" s="263"/>
      <c r="K385" s="263"/>
      <c r="L385" s="263"/>
      <c r="M385" s="263"/>
      <c r="N385" s="266"/>
      <c r="O385" s="263"/>
      <c r="P385" s="263"/>
      <c r="Q385" s="263"/>
      <c r="R385" s="263"/>
      <c r="S385" s="263"/>
      <c r="T385" s="263"/>
      <c r="U385" s="263"/>
      <c r="V385" s="263"/>
      <c r="W385" s="263"/>
      <c r="X385" s="263"/>
      <c r="Y385" s="263"/>
      <c r="Z385" s="263"/>
      <c r="AA385" s="263"/>
      <c r="AB385" s="263"/>
      <c r="AC385" s="263"/>
      <c r="AD385" s="263"/>
      <c r="AE385" s="263"/>
      <c r="AF385" s="263"/>
      <c r="AG385" s="263"/>
      <c r="AH385" s="263"/>
      <c r="AI385" s="263"/>
      <c r="AJ385" s="263"/>
      <c r="AK385" s="263"/>
    </row>
    <row r="386" spans="1:37" x14ac:dyDescent="0.45">
      <c r="A386" s="262"/>
      <c r="B386" s="263"/>
      <c r="C386" s="264"/>
      <c r="D386" s="263"/>
      <c r="E386" s="263"/>
      <c r="F386" s="263"/>
      <c r="G386" s="262"/>
      <c r="H386" s="263"/>
      <c r="I386" s="263"/>
      <c r="J386" s="263"/>
      <c r="K386" s="263"/>
      <c r="L386" s="263"/>
      <c r="M386" s="263"/>
      <c r="N386" s="266"/>
      <c r="O386" s="263"/>
      <c r="P386" s="263"/>
      <c r="Q386" s="263"/>
      <c r="R386" s="263"/>
      <c r="S386" s="263"/>
      <c r="T386" s="263"/>
      <c r="U386" s="263"/>
      <c r="V386" s="263"/>
      <c r="W386" s="263"/>
      <c r="X386" s="263"/>
      <c r="Y386" s="263"/>
      <c r="Z386" s="263"/>
      <c r="AA386" s="263"/>
      <c r="AB386" s="263"/>
      <c r="AC386" s="263"/>
      <c r="AD386" s="263"/>
      <c r="AE386" s="263"/>
      <c r="AF386" s="263"/>
      <c r="AG386" s="263"/>
      <c r="AH386" s="263"/>
      <c r="AI386" s="263"/>
      <c r="AJ386" s="263"/>
      <c r="AK386" s="263"/>
    </row>
    <row r="387" spans="1:37" x14ac:dyDescent="0.45">
      <c r="A387" s="262"/>
      <c r="B387" s="263"/>
      <c r="C387" s="264"/>
      <c r="D387" s="263"/>
      <c r="E387" s="263"/>
      <c r="F387" s="263"/>
      <c r="G387" s="262"/>
      <c r="H387" s="263"/>
      <c r="I387" s="263"/>
      <c r="J387" s="263"/>
      <c r="K387" s="263"/>
      <c r="L387" s="263"/>
      <c r="M387" s="263"/>
      <c r="N387" s="266"/>
      <c r="O387" s="263"/>
      <c r="P387" s="263"/>
      <c r="Q387" s="263"/>
      <c r="R387" s="263"/>
      <c r="S387" s="263"/>
      <c r="T387" s="263"/>
      <c r="U387" s="263"/>
      <c r="V387" s="263"/>
      <c r="W387" s="263"/>
      <c r="X387" s="263"/>
      <c r="Y387" s="263"/>
      <c r="Z387" s="263"/>
      <c r="AA387" s="263"/>
      <c r="AB387" s="263"/>
      <c r="AC387" s="263"/>
      <c r="AD387" s="263"/>
      <c r="AE387" s="263"/>
      <c r="AF387" s="263"/>
      <c r="AG387" s="263"/>
      <c r="AH387" s="263"/>
      <c r="AI387" s="263"/>
      <c r="AJ387" s="263"/>
      <c r="AK387" s="263"/>
    </row>
    <row r="388" spans="1:37" x14ac:dyDescent="0.45">
      <c r="A388" s="262"/>
      <c r="B388" s="263"/>
      <c r="C388" s="264"/>
      <c r="D388" s="263"/>
      <c r="E388" s="263"/>
      <c r="F388" s="263"/>
      <c r="G388" s="262"/>
      <c r="H388" s="263"/>
      <c r="I388" s="263"/>
      <c r="J388" s="263"/>
      <c r="K388" s="263"/>
      <c r="L388" s="263"/>
      <c r="M388" s="263"/>
      <c r="N388" s="266"/>
      <c r="O388" s="263"/>
      <c r="P388" s="263"/>
      <c r="Q388" s="263"/>
      <c r="R388" s="263"/>
      <c r="S388" s="263"/>
      <c r="T388" s="263"/>
      <c r="U388" s="263"/>
      <c r="V388" s="263"/>
      <c r="W388" s="263"/>
      <c r="X388" s="263"/>
      <c r="Y388" s="263"/>
      <c r="Z388" s="263"/>
      <c r="AA388" s="263"/>
      <c r="AB388" s="263"/>
      <c r="AC388" s="263"/>
      <c r="AD388" s="263"/>
      <c r="AE388" s="263"/>
      <c r="AF388" s="263"/>
      <c r="AG388" s="263"/>
      <c r="AH388" s="263"/>
      <c r="AI388" s="263"/>
      <c r="AJ388" s="263"/>
      <c r="AK388" s="263"/>
    </row>
    <row r="389" spans="1:37" x14ac:dyDescent="0.45">
      <c r="A389" s="262"/>
      <c r="B389" s="263"/>
      <c r="C389" s="264"/>
      <c r="D389" s="263"/>
      <c r="E389" s="263"/>
      <c r="F389" s="263"/>
      <c r="G389" s="262"/>
      <c r="H389" s="263"/>
      <c r="I389" s="263"/>
      <c r="J389" s="263"/>
      <c r="K389" s="263"/>
      <c r="L389" s="263"/>
      <c r="M389" s="263"/>
      <c r="N389" s="266"/>
      <c r="O389" s="263"/>
      <c r="P389" s="263"/>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row>
    <row r="390" spans="1:37" x14ac:dyDescent="0.45">
      <c r="A390" s="262"/>
      <c r="B390" s="263"/>
      <c r="C390" s="264"/>
      <c r="D390" s="263"/>
      <c r="E390" s="263"/>
      <c r="F390" s="263"/>
      <c r="G390" s="262"/>
      <c r="H390" s="263"/>
      <c r="I390" s="263"/>
      <c r="J390" s="263"/>
      <c r="K390" s="263"/>
      <c r="L390" s="263"/>
      <c r="M390" s="263"/>
      <c r="N390" s="266"/>
      <c r="O390" s="263"/>
      <c r="P390" s="263"/>
      <c r="Q390" s="263"/>
      <c r="R390" s="263"/>
      <c r="S390" s="263"/>
      <c r="T390" s="263"/>
      <c r="U390" s="263"/>
      <c r="V390" s="263"/>
      <c r="W390" s="263"/>
      <c r="X390" s="263"/>
      <c r="Y390" s="263"/>
      <c r="Z390" s="263"/>
      <c r="AA390" s="263"/>
      <c r="AB390" s="263"/>
      <c r="AC390" s="263"/>
      <c r="AD390" s="263"/>
      <c r="AE390" s="263"/>
      <c r="AF390" s="263"/>
      <c r="AG390" s="263"/>
      <c r="AH390" s="263"/>
      <c r="AI390" s="263"/>
      <c r="AJ390" s="263"/>
      <c r="AK390" s="263"/>
    </row>
    <row r="391" spans="1:37" x14ac:dyDescent="0.45">
      <c r="A391" s="262"/>
      <c r="B391" s="263"/>
      <c r="C391" s="264"/>
      <c r="D391" s="263"/>
      <c r="E391" s="263"/>
      <c r="F391" s="263"/>
      <c r="G391" s="262"/>
      <c r="H391" s="263"/>
      <c r="I391" s="263"/>
      <c r="J391" s="263"/>
      <c r="K391" s="263"/>
      <c r="L391" s="263"/>
      <c r="M391" s="263"/>
      <c r="N391" s="266"/>
      <c r="O391" s="263"/>
      <c r="P391" s="263"/>
      <c r="Q391" s="263"/>
      <c r="R391" s="263"/>
      <c r="S391" s="263"/>
      <c r="T391" s="263"/>
      <c r="U391" s="263"/>
      <c r="V391" s="263"/>
      <c r="W391" s="263"/>
      <c r="X391" s="263"/>
      <c r="Y391" s="263"/>
      <c r="Z391" s="263"/>
      <c r="AA391" s="263"/>
      <c r="AB391" s="263"/>
      <c r="AC391" s="263"/>
      <c r="AD391" s="263"/>
      <c r="AE391" s="263"/>
      <c r="AF391" s="263"/>
      <c r="AG391" s="263"/>
      <c r="AH391" s="263"/>
      <c r="AI391" s="263"/>
      <c r="AJ391" s="263"/>
      <c r="AK391" s="263"/>
    </row>
    <row r="392" spans="1:37" x14ac:dyDescent="0.45">
      <c r="A392" s="262"/>
      <c r="B392" s="263"/>
      <c r="C392" s="264"/>
      <c r="D392" s="263"/>
      <c r="E392" s="263"/>
      <c r="F392" s="263"/>
      <c r="G392" s="262"/>
      <c r="H392" s="263"/>
      <c r="I392" s="263"/>
      <c r="J392" s="263"/>
      <c r="K392" s="263"/>
      <c r="L392" s="263"/>
      <c r="M392" s="263"/>
      <c r="N392" s="266"/>
      <c r="O392" s="263"/>
      <c r="P392" s="263"/>
      <c r="Q392" s="263"/>
      <c r="R392" s="263"/>
      <c r="S392" s="263"/>
      <c r="T392" s="263"/>
      <c r="U392" s="263"/>
      <c r="V392" s="263"/>
      <c r="W392" s="263"/>
      <c r="X392" s="263"/>
      <c r="Y392" s="263"/>
      <c r="Z392" s="263"/>
      <c r="AA392" s="263"/>
      <c r="AB392" s="263"/>
      <c r="AC392" s="263"/>
      <c r="AD392" s="263"/>
      <c r="AE392" s="263"/>
      <c r="AF392" s="263"/>
      <c r="AG392" s="263"/>
      <c r="AH392" s="263"/>
      <c r="AI392" s="263"/>
      <c r="AJ392" s="263"/>
      <c r="AK392" s="263"/>
    </row>
    <row r="393" spans="1:37" x14ac:dyDescent="0.45">
      <c r="A393" s="262"/>
      <c r="B393" s="263"/>
      <c r="C393" s="264"/>
      <c r="D393" s="263"/>
      <c r="E393" s="263"/>
      <c r="F393" s="263"/>
      <c r="G393" s="262"/>
      <c r="H393" s="263"/>
      <c r="I393" s="263"/>
      <c r="J393" s="263"/>
      <c r="K393" s="263"/>
      <c r="L393" s="263"/>
      <c r="M393" s="263"/>
      <c r="N393" s="266"/>
      <c r="O393" s="263"/>
      <c r="P393" s="263"/>
      <c r="Q393" s="263"/>
      <c r="R393" s="263"/>
      <c r="S393" s="263"/>
      <c r="T393" s="263"/>
      <c r="U393" s="263"/>
      <c r="V393" s="263"/>
      <c r="W393" s="263"/>
      <c r="X393" s="263"/>
      <c r="Y393" s="263"/>
      <c r="Z393" s="263"/>
      <c r="AA393" s="263"/>
      <c r="AB393" s="263"/>
      <c r="AC393" s="263"/>
      <c r="AD393" s="263"/>
      <c r="AE393" s="263"/>
      <c r="AF393" s="263"/>
      <c r="AG393" s="263"/>
      <c r="AH393" s="263"/>
      <c r="AI393" s="263"/>
      <c r="AJ393" s="263"/>
      <c r="AK393" s="263"/>
    </row>
    <row r="394" spans="1:37" x14ac:dyDescent="0.45">
      <c r="A394" s="262"/>
      <c r="B394" s="263"/>
      <c r="C394" s="264"/>
      <c r="D394" s="263"/>
      <c r="E394" s="263"/>
      <c r="F394" s="263"/>
      <c r="G394" s="262"/>
      <c r="H394" s="263"/>
      <c r="I394" s="263"/>
      <c r="J394" s="263"/>
      <c r="K394" s="263"/>
      <c r="L394" s="263"/>
      <c r="M394" s="263"/>
      <c r="N394" s="266"/>
      <c r="O394" s="263"/>
      <c r="P394" s="263"/>
      <c r="Q394" s="263"/>
      <c r="R394" s="263"/>
      <c r="S394" s="263"/>
      <c r="T394" s="263"/>
      <c r="U394" s="263"/>
      <c r="V394" s="263"/>
      <c r="W394" s="263"/>
      <c r="X394" s="263"/>
      <c r="Y394" s="263"/>
      <c r="Z394" s="263"/>
      <c r="AA394" s="263"/>
      <c r="AB394" s="263"/>
      <c r="AC394" s="263"/>
      <c r="AD394" s="263"/>
      <c r="AE394" s="263"/>
      <c r="AF394" s="263"/>
      <c r="AG394" s="263"/>
      <c r="AH394" s="263"/>
      <c r="AI394" s="263"/>
      <c r="AJ394" s="263"/>
      <c r="AK394" s="263"/>
    </row>
    <row r="395" spans="1:37" x14ac:dyDescent="0.45">
      <c r="A395" s="262"/>
      <c r="B395" s="263"/>
      <c r="C395" s="264"/>
      <c r="D395" s="263"/>
      <c r="E395" s="263"/>
      <c r="F395" s="263"/>
      <c r="G395" s="262"/>
      <c r="H395" s="263"/>
      <c r="I395" s="263"/>
      <c r="J395" s="263"/>
      <c r="K395" s="263"/>
      <c r="L395" s="263"/>
      <c r="M395" s="263"/>
      <c r="N395" s="266"/>
      <c r="O395" s="263"/>
      <c r="P395" s="263"/>
      <c r="Q395" s="263"/>
      <c r="R395" s="263"/>
      <c r="S395" s="263"/>
      <c r="T395" s="263"/>
      <c r="U395" s="263"/>
      <c r="V395" s="263"/>
      <c r="W395" s="263"/>
      <c r="X395" s="263"/>
      <c r="Y395" s="263"/>
      <c r="Z395" s="263"/>
      <c r="AA395" s="263"/>
      <c r="AB395" s="263"/>
      <c r="AC395" s="263"/>
      <c r="AD395" s="263"/>
      <c r="AE395" s="263"/>
      <c r="AF395" s="263"/>
      <c r="AG395" s="263"/>
      <c r="AH395" s="263"/>
      <c r="AI395" s="263"/>
      <c r="AJ395" s="263"/>
      <c r="AK395" s="263"/>
    </row>
    <row r="396" spans="1:37" x14ac:dyDescent="0.45">
      <c r="A396" s="262"/>
      <c r="B396" s="263"/>
      <c r="C396" s="264"/>
      <c r="D396" s="263"/>
      <c r="E396" s="263"/>
      <c r="F396" s="263"/>
      <c r="G396" s="262"/>
      <c r="H396" s="263"/>
      <c r="I396" s="263"/>
      <c r="J396" s="263"/>
      <c r="K396" s="263"/>
      <c r="L396" s="263"/>
      <c r="M396" s="263"/>
      <c r="N396" s="266"/>
      <c r="O396" s="263"/>
      <c r="P396" s="263"/>
      <c r="Q396" s="263"/>
      <c r="R396" s="263"/>
      <c r="S396" s="263"/>
      <c r="T396" s="263"/>
      <c r="U396" s="263"/>
      <c r="V396" s="263"/>
      <c r="W396" s="263"/>
      <c r="X396" s="263"/>
      <c r="Y396" s="263"/>
      <c r="Z396" s="263"/>
      <c r="AA396" s="263"/>
      <c r="AB396" s="263"/>
      <c r="AC396" s="263"/>
      <c r="AD396" s="263"/>
      <c r="AE396" s="263"/>
      <c r="AF396" s="263"/>
      <c r="AG396" s="263"/>
      <c r="AH396" s="263"/>
      <c r="AI396" s="263"/>
      <c r="AJ396" s="263"/>
      <c r="AK396" s="263"/>
    </row>
    <row r="397" spans="1:37" x14ac:dyDescent="0.45">
      <c r="A397" s="262"/>
      <c r="B397" s="263"/>
      <c r="C397" s="264"/>
      <c r="D397" s="263"/>
      <c r="E397" s="263"/>
      <c r="F397" s="263"/>
      <c r="G397" s="262"/>
      <c r="H397" s="263"/>
      <c r="I397" s="263"/>
      <c r="J397" s="263"/>
      <c r="K397" s="263"/>
      <c r="L397" s="263"/>
      <c r="M397" s="263"/>
      <c r="N397" s="266"/>
      <c r="O397" s="263"/>
      <c r="P397" s="263"/>
      <c r="Q397" s="263"/>
      <c r="R397" s="263"/>
      <c r="S397" s="263"/>
      <c r="T397" s="263"/>
      <c r="U397" s="263"/>
      <c r="V397" s="263"/>
      <c r="W397" s="263"/>
      <c r="X397" s="263"/>
      <c r="Y397" s="263"/>
      <c r="Z397" s="263"/>
      <c r="AA397" s="263"/>
      <c r="AB397" s="263"/>
      <c r="AC397" s="263"/>
      <c r="AD397" s="263"/>
      <c r="AE397" s="263"/>
      <c r="AF397" s="263"/>
      <c r="AG397" s="263"/>
      <c r="AH397" s="263"/>
      <c r="AI397" s="263"/>
      <c r="AJ397" s="263"/>
      <c r="AK397" s="263"/>
    </row>
    <row r="398" spans="1:37" x14ac:dyDescent="0.45">
      <c r="A398" s="262"/>
      <c r="B398" s="263"/>
      <c r="C398" s="264"/>
      <c r="D398" s="263"/>
      <c r="E398" s="263"/>
      <c r="F398" s="263"/>
      <c r="G398" s="262"/>
      <c r="H398" s="263"/>
      <c r="I398" s="263"/>
      <c r="J398" s="263"/>
      <c r="K398" s="263"/>
      <c r="L398" s="263"/>
      <c r="M398" s="263"/>
      <c r="N398" s="266"/>
      <c r="O398" s="263"/>
      <c r="P398" s="263"/>
      <c r="Q398" s="263"/>
      <c r="R398" s="263"/>
      <c r="S398" s="263"/>
      <c r="T398" s="263"/>
      <c r="U398" s="263"/>
      <c r="V398" s="263"/>
      <c r="W398" s="263"/>
      <c r="X398" s="263"/>
      <c r="Y398" s="263"/>
      <c r="Z398" s="263"/>
      <c r="AA398" s="263"/>
      <c r="AB398" s="263"/>
      <c r="AC398" s="263"/>
      <c r="AD398" s="263"/>
      <c r="AE398" s="263"/>
      <c r="AF398" s="263"/>
      <c r="AG398" s="263"/>
      <c r="AH398" s="263"/>
      <c r="AI398" s="263"/>
      <c r="AJ398" s="263"/>
      <c r="AK398" s="263"/>
    </row>
    <row r="399" spans="1:37" x14ac:dyDescent="0.45">
      <c r="A399" s="262"/>
      <c r="B399" s="263"/>
      <c r="C399" s="264"/>
      <c r="D399" s="263"/>
      <c r="E399" s="263"/>
      <c r="F399" s="263"/>
      <c r="G399" s="262"/>
      <c r="H399" s="263"/>
      <c r="I399" s="263"/>
      <c r="J399" s="263"/>
      <c r="K399" s="263"/>
      <c r="L399" s="263"/>
      <c r="M399" s="263"/>
      <c r="N399" s="266"/>
      <c r="O399" s="263"/>
      <c r="P399" s="263"/>
      <c r="Q399" s="263"/>
      <c r="R399" s="263"/>
      <c r="S399" s="263"/>
      <c r="T399" s="263"/>
      <c r="U399" s="263"/>
      <c r="V399" s="263"/>
      <c r="W399" s="263"/>
      <c r="X399" s="263"/>
      <c r="Y399" s="263"/>
      <c r="Z399" s="263"/>
      <c r="AA399" s="263"/>
      <c r="AB399" s="263"/>
      <c r="AC399" s="263"/>
      <c r="AD399" s="263"/>
      <c r="AE399" s="263"/>
      <c r="AF399" s="263"/>
      <c r="AG399" s="263"/>
      <c r="AH399" s="263"/>
      <c r="AI399" s="263"/>
      <c r="AJ399" s="263"/>
      <c r="AK399" s="263"/>
    </row>
    <row r="400" spans="1:37" x14ac:dyDescent="0.45">
      <c r="A400" s="262"/>
      <c r="B400" s="263"/>
      <c r="C400" s="264"/>
      <c r="D400" s="263"/>
      <c r="E400" s="263"/>
      <c r="F400" s="263"/>
      <c r="G400" s="262"/>
      <c r="H400" s="263"/>
      <c r="I400" s="263"/>
      <c r="J400" s="263"/>
      <c r="K400" s="263"/>
      <c r="L400" s="263"/>
      <c r="M400" s="263"/>
      <c r="N400" s="266"/>
      <c r="O400" s="263"/>
      <c r="P400" s="263"/>
      <c r="Q400" s="263"/>
      <c r="R400" s="263"/>
      <c r="S400" s="263"/>
      <c r="T400" s="263"/>
      <c r="U400" s="263"/>
      <c r="V400" s="263"/>
      <c r="W400" s="263"/>
      <c r="X400" s="263"/>
      <c r="Y400" s="263"/>
      <c r="Z400" s="263"/>
      <c r="AA400" s="263"/>
      <c r="AB400" s="263"/>
      <c r="AC400" s="263"/>
      <c r="AD400" s="263"/>
      <c r="AE400" s="263"/>
      <c r="AF400" s="263"/>
      <c r="AG400" s="263"/>
      <c r="AH400" s="263"/>
      <c r="AI400" s="263"/>
      <c r="AJ400" s="263"/>
      <c r="AK400" s="263"/>
    </row>
    <row r="401" spans="1:37" x14ac:dyDescent="0.45">
      <c r="A401" s="262"/>
      <c r="B401" s="263"/>
      <c r="C401" s="264"/>
      <c r="D401" s="263"/>
      <c r="E401" s="263"/>
      <c r="F401" s="263"/>
      <c r="G401" s="262"/>
      <c r="H401" s="263"/>
      <c r="I401" s="263"/>
      <c r="J401" s="263"/>
      <c r="K401" s="263"/>
      <c r="L401" s="263"/>
      <c r="M401" s="263"/>
      <c r="N401" s="266"/>
      <c r="O401" s="263"/>
      <c r="P401" s="263"/>
      <c r="Q401" s="263"/>
      <c r="R401" s="263"/>
      <c r="S401" s="263"/>
      <c r="T401" s="263"/>
      <c r="U401" s="263"/>
      <c r="V401" s="263"/>
      <c r="W401" s="263"/>
      <c r="X401" s="263"/>
      <c r="Y401" s="263"/>
      <c r="Z401" s="263"/>
      <c r="AA401" s="263"/>
      <c r="AB401" s="263"/>
      <c r="AC401" s="263"/>
      <c r="AD401" s="263"/>
      <c r="AE401" s="263"/>
      <c r="AF401" s="263"/>
      <c r="AG401" s="263"/>
      <c r="AH401" s="263"/>
      <c r="AI401" s="263"/>
      <c r="AJ401" s="263"/>
      <c r="AK401" s="263"/>
    </row>
    <row r="402" spans="1:37" x14ac:dyDescent="0.45">
      <c r="A402" s="262"/>
      <c r="B402" s="263"/>
      <c r="C402" s="264"/>
      <c r="D402" s="263"/>
      <c r="E402" s="263"/>
      <c r="F402" s="263"/>
      <c r="G402" s="262"/>
      <c r="H402" s="263"/>
      <c r="I402" s="263"/>
      <c r="J402" s="263"/>
      <c r="K402" s="263"/>
      <c r="L402" s="263"/>
      <c r="M402" s="263"/>
      <c r="N402" s="266"/>
      <c r="O402" s="263"/>
      <c r="P402" s="263"/>
      <c r="Q402" s="263"/>
      <c r="R402" s="263"/>
      <c r="S402" s="263"/>
      <c r="T402" s="263"/>
      <c r="U402" s="263"/>
      <c r="V402" s="263"/>
      <c r="W402" s="263"/>
      <c r="X402" s="263"/>
      <c r="Y402" s="263"/>
      <c r="Z402" s="263"/>
      <c r="AA402" s="263"/>
      <c r="AB402" s="263"/>
      <c r="AC402" s="263"/>
      <c r="AD402" s="263"/>
      <c r="AE402" s="263"/>
      <c r="AF402" s="263"/>
      <c r="AG402" s="263"/>
      <c r="AH402" s="263"/>
      <c r="AI402" s="263"/>
      <c r="AJ402" s="263"/>
      <c r="AK402" s="263"/>
    </row>
    <row r="403" spans="1:37" x14ac:dyDescent="0.45">
      <c r="A403" s="262"/>
      <c r="B403" s="263"/>
      <c r="C403" s="264"/>
      <c r="D403" s="263"/>
      <c r="E403" s="263"/>
      <c r="F403" s="263"/>
      <c r="G403" s="262"/>
      <c r="H403" s="263"/>
      <c r="I403" s="263"/>
      <c r="J403" s="263"/>
      <c r="K403" s="263"/>
      <c r="L403" s="263"/>
      <c r="M403" s="263"/>
      <c r="N403" s="266"/>
      <c r="O403" s="263"/>
      <c r="P403" s="263"/>
      <c r="Q403" s="263"/>
      <c r="R403" s="263"/>
      <c r="S403" s="263"/>
      <c r="T403" s="263"/>
      <c r="U403" s="263"/>
      <c r="V403" s="263"/>
      <c r="W403" s="263"/>
      <c r="X403" s="263"/>
      <c r="Y403" s="263"/>
      <c r="Z403" s="263"/>
      <c r="AA403" s="263"/>
      <c r="AB403" s="263"/>
      <c r="AC403" s="263"/>
      <c r="AD403" s="263"/>
      <c r="AE403" s="263"/>
      <c r="AF403" s="263"/>
      <c r="AG403" s="263"/>
      <c r="AH403" s="263"/>
      <c r="AI403" s="263"/>
      <c r="AJ403" s="263"/>
      <c r="AK403" s="263"/>
    </row>
    <row r="404" spans="1:37" x14ac:dyDescent="0.45">
      <c r="A404" s="262"/>
      <c r="B404" s="263"/>
      <c r="C404" s="264"/>
      <c r="D404" s="263"/>
      <c r="E404" s="263"/>
      <c r="F404" s="263"/>
      <c r="G404" s="262"/>
      <c r="H404" s="263"/>
      <c r="I404" s="263"/>
      <c r="J404" s="263"/>
      <c r="K404" s="263"/>
      <c r="L404" s="263"/>
      <c r="M404" s="263"/>
      <c r="N404" s="266"/>
      <c r="O404" s="263"/>
      <c r="P404" s="263"/>
      <c r="Q404" s="263"/>
      <c r="R404" s="263"/>
      <c r="S404" s="263"/>
      <c r="T404" s="263"/>
      <c r="U404" s="263"/>
      <c r="V404" s="263"/>
      <c r="W404" s="263"/>
      <c r="X404" s="263"/>
      <c r="Y404" s="263"/>
      <c r="Z404" s="263"/>
      <c r="AA404" s="263"/>
      <c r="AB404" s="263"/>
      <c r="AC404" s="263"/>
      <c r="AD404" s="263"/>
      <c r="AE404" s="263"/>
      <c r="AF404" s="263"/>
      <c r="AG404" s="263"/>
      <c r="AH404" s="263"/>
      <c r="AI404" s="263"/>
      <c r="AJ404" s="263"/>
      <c r="AK404" s="263"/>
    </row>
    <row r="405" spans="1:37" x14ac:dyDescent="0.45">
      <c r="A405" s="262"/>
      <c r="B405" s="263"/>
      <c r="C405" s="264"/>
      <c r="D405" s="263"/>
      <c r="E405" s="263"/>
      <c r="F405" s="263"/>
      <c r="G405" s="262"/>
      <c r="H405" s="263"/>
      <c r="I405" s="263"/>
      <c r="J405" s="263"/>
      <c r="K405" s="263"/>
      <c r="L405" s="263"/>
      <c r="M405" s="263"/>
      <c r="N405" s="266"/>
      <c r="O405" s="263"/>
      <c r="P405" s="263"/>
      <c r="Q405" s="263"/>
      <c r="R405" s="263"/>
      <c r="S405" s="263"/>
      <c r="T405" s="263"/>
      <c r="U405" s="263"/>
      <c r="V405" s="263"/>
      <c r="W405" s="263"/>
      <c r="X405" s="263"/>
      <c r="Y405" s="263"/>
      <c r="Z405" s="263"/>
      <c r="AA405" s="263"/>
      <c r="AB405" s="263"/>
      <c r="AC405" s="263"/>
      <c r="AD405" s="263"/>
      <c r="AE405" s="263"/>
      <c r="AF405" s="263"/>
      <c r="AG405" s="263"/>
      <c r="AH405" s="263"/>
      <c r="AI405" s="263"/>
      <c r="AJ405" s="263"/>
      <c r="AK405" s="263"/>
    </row>
    <row r="406" spans="1:37" x14ac:dyDescent="0.45">
      <c r="A406" s="262"/>
      <c r="B406" s="263"/>
      <c r="C406" s="264"/>
      <c r="D406" s="263"/>
      <c r="E406" s="263"/>
      <c r="F406" s="263"/>
      <c r="G406" s="262"/>
      <c r="H406" s="263"/>
      <c r="I406" s="263"/>
      <c r="J406" s="263"/>
      <c r="K406" s="263"/>
      <c r="L406" s="263"/>
      <c r="M406" s="263"/>
      <c r="N406" s="266"/>
      <c r="O406" s="263"/>
      <c r="P406" s="263"/>
      <c r="Q406" s="263"/>
      <c r="R406" s="263"/>
      <c r="S406" s="263"/>
      <c r="T406" s="263"/>
      <c r="U406" s="263"/>
      <c r="V406" s="263"/>
      <c r="W406" s="263"/>
      <c r="X406" s="263"/>
      <c r="Y406" s="263"/>
      <c r="Z406" s="263"/>
      <c r="AA406" s="263"/>
      <c r="AB406" s="263"/>
      <c r="AC406" s="263"/>
      <c r="AD406" s="263"/>
      <c r="AE406" s="263"/>
      <c r="AF406" s="263"/>
      <c r="AG406" s="263"/>
      <c r="AH406" s="263"/>
      <c r="AI406" s="263"/>
      <c r="AJ406" s="263"/>
      <c r="AK406" s="263"/>
    </row>
    <row r="407" spans="1:37" x14ac:dyDescent="0.45">
      <c r="A407" s="262"/>
      <c r="B407" s="263"/>
      <c r="C407" s="264"/>
      <c r="D407" s="263"/>
      <c r="E407" s="263"/>
      <c r="F407" s="263"/>
      <c r="G407" s="262"/>
      <c r="H407" s="263"/>
      <c r="I407" s="263"/>
      <c r="J407" s="263"/>
      <c r="K407" s="263"/>
      <c r="L407" s="263"/>
      <c r="M407" s="263"/>
      <c r="N407" s="266"/>
      <c r="O407" s="263"/>
      <c r="P407" s="263"/>
      <c r="Q407" s="263"/>
      <c r="R407" s="263"/>
      <c r="S407" s="263"/>
      <c r="T407" s="263"/>
      <c r="U407" s="263"/>
      <c r="V407" s="263"/>
      <c r="W407" s="263"/>
      <c r="X407" s="263"/>
      <c r="Y407" s="263"/>
      <c r="Z407" s="263"/>
      <c r="AA407" s="263"/>
      <c r="AB407" s="263"/>
      <c r="AC407" s="263"/>
      <c r="AD407" s="263"/>
      <c r="AE407" s="263"/>
      <c r="AF407" s="263"/>
      <c r="AG407" s="263"/>
      <c r="AH407" s="263"/>
      <c r="AI407" s="263"/>
      <c r="AJ407" s="263"/>
      <c r="AK407" s="263"/>
    </row>
    <row r="408" spans="1:37" x14ac:dyDescent="0.45">
      <c r="A408" s="262"/>
      <c r="B408" s="263"/>
      <c r="C408" s="264"/>
      <c r="D408" s="263"/>
      <c r="E408" s="263"/>
      <c r="F408" s="263"/>
      <c r="G408" s="262"/>
      <c r="H408" s="263"/>
      <c r="I408" s="263"/>
      <c r="J408" s="263"/>
      <c r="K408" s="263"/>
      <c r="L408" s="263"/>
      <c r="M408" s="263"/>
      <c r="N408" s="266"/>
      <c r="O408" s="263"/>
      <c r="P408" s="263"/>
      <c r="Q408" s="263"/>
      <c r="R408" s="263"/>
      <c r="S408" s="263"/>
      <c r="T408" s="263"/>
      <c r="U408" s="263"/>
      <c r="V408" s="263"/>
      <c r="W408" s="263"/>
      <c r="X408" s="263"/>
      <c r="Y408" s="263"/>
      <c r="Z408" s="263"/>
      <c r="AA408" s="263"/>
      <c r="AB408" s="263"/>
      <c r="AC408" s="263"/>
      <c r="AD408" s="263"/>
      <c r="AE408" s="263"/>
      <c r="AF408" s="263"/>
      <c r="AG408" s="263"/>
      <c r="AH408" s="263"/>
      <c r="AI408" s="263"/>
      <c r="AJ408" s="263"/>
      <c r="AK408" s="263"/>
    </row>
    <row r="409" spans="1:37" x14ac:dyDescent="0.45">
      <c r="A409" s="262"/>
      <c r="B409" s="263"/>
      <c r="C409" s="264"/>
      <c r="D409" s="263"/>
      <c r="E409" s="263"/>
      <c r="F409" s="263"/>
      <c r="G409" s="262"/>
      <c r="H409" s="263"/>
      <c r="I409" s="263"/>
      <c r="J409" s="263"/>
      <c r="K409" s="263"/>
      <c r="L409" s="263"/>
      <c r="M409" s="263"/>
      <c r="N409" s="266"/>
      <c r="O409" s="263"/>
      <c r="P409" s="263"/>
      <c r="Q409" s="263"/>
      <c r="R409" s="263"/>
      <c r="S409" s="263"/>
      <c r="T409" s="263"/>
      <c r="U409" s="263"/>
      <c r="V409" s="263"/>
      <c r="W409" s="263"/>
      <c r="X409" s="263"/>
      <c r="Y409" s="263"/>
      <c r="Z409" s="263"/>
      <c r="AA409" s="263"/>
      <c r="AB409" s="263"/>
      <c r="AC409" s="263"/>
      <c r="AD409" s="263"/>
      <c r="AE409" s="263"/>
      <c r="AF409" s="263"/>
      <c r="AG409" s="263"/>
      <c r="AH409" s="263"/>
      <c r="AI409" s="263"/>
      <c r="AJ409" s="263"/>
      <c r="AK409" s="263"/>
    </row>
    <row r="410" spans="1:37" x14ac:dyDescent="0.45">
      <c r="A410" s="262"/>
      <c r="B410" s="263"/>
      <c r="C410" s="264"/>
      <c r="D410" s="263"/>
      <c r="E410" s="263"/>
      <c r="F410" s="263"/>
      <c r="G410" s="262"/>
      <c r="H410" s="263"/>
      <c r="I410" s="263"/>
      <c r="J410" s="263"/>
      <c r="K410" s="263"/>
      <c r="L410" s="263"/>
      <c r="M410" s="263"/>
      <c r="N410" s="266"/>
      <c r="O410" s="263"/>
      <c r="P410" s="263"/>
      <c r="Q410" s="263"/>
      <c r="R410" s="263"/>
      <c r="S410" s="263"/>
      <c r="T410" s="263"/>
      <c r="U410" s="263"/>
      <c r="V410" s="263"/>
      <c r="W410" s="263"/>
      <c r="X410" s="263"/>
      <c r="Y410" s="263"/>
      <c r="Z410" s="263"/>
      <c r="AA410" s="263"/>
      <c r="AB410" s="263"/>
      <c r="AC410" s="263"/>
      <c r="AD410" s="263"/>
      <c r="AE410" s="263"/>
      <c r="AF410" s="263"/>
      <c r="AG410" s="263"/>
      <c r="AH410" s="263"/>
      <c r="AI410" s="263"/>
      <c r="AJ410" s="263"/>
      <c r="AK410" s="263"/>
    </row>
    <row r="411" spans="1:37" x14ac:dyDescent="0.45">
      <c r="A411" s="262"/>
      <c r="B411" s="263"/>
      <c r="C411" s="264"/>
      <c r="D411" s="263"/>
      <c r="E411" s="263"/>
      <c r="F411" s="263"/>
      <c r="G411" s="262"/>
      <c r="H411" s="263"/>
      <c r="I411" s="263"/>
      <c r="J411" s="263"/>
      <c r="K411" s="263"/>
      <c r="L411" s="263"/>
      <c r="M411" s="263"/>
      <c r="N411" s="266"/>
      <c r="O411" s="263"/>
      <c r="P411" s="263"/>
      <c r="Q411" s="263"/>
      <c r="R411" s="263"/>
      <c r="S411" s="263"/>
      <c r="T411" s="263"/>
      <c r="U411" s="263"/>
      <c r="V411" s="263"/>
      <c r="W411" s="263"/>
      <c r="X411" s="263"/>
      <c r="Y411" s="263"/>
      <c r="Z411" s="263"/>
      <c r="AA411" s="263"/>
      <c r="AB411" s="263"/>
      <c r="AC411" s="263"/>
      <c r="AD411" s="263"/>
      <c r="AE411" s="263"/>
      <c r="AF411" s="263"/>
      <c r="AG411" s="263"/>
      <c r="AH411" s="263"/>
      <c r="AI411" s="263"/>
      <c r="AJ411" s="263"/>
      <c r="AK411" s="263"/>
    </row>
    <row r="412" spans="1:37" x14ac:dyDescent="0.45">
      <c r="A412" s="262"/>
      <c r="B412" s="263"/>
      <c r="C412" s="264"/>
      <c r="D412" s="263"/>
      <c r="E412" s="263"/>
      <c r="F412" s="263"/>
      <c r="G412" s="262"/>
      <c r="H412" s="263"/>
      <c r="I412" s="263"/>
      <c r="J412" s="263"/>
      <c r="K412" s="263"/>
      <c r="L412" s="263"/>
      <c r="M412" s="263"/>
      <c r="N412" s="266"/>
      <c r="O412" s="263"/>
      <c r="P412" s="263"/>
      <c r="Q412" s="263"/>
      <c r="R412" s="263"/>
      <c r="S412" s="263"/>
      <c r="T412" s="263"/>
      <c r="U412" s="263"/>
      <c r="V412" s="263"/>
      <c r="W412" s="263"/>
      <c r="X412" s="263"/>
      <c r="Y412" s="263"/>
      <c r="Z412" s="263"/>
      <c r="AA412" s="263"/>
      <c r="AB412" s="263"/>
      <c r="AC412" s="263"/>
      <c r="AD412" s="263"/>
      <c r="AE412" s="263"/>
      <c r="AF412" s="263"/>
      <c r="AG412" s="263"/>
      <c r="AH412" s="263"/>
      <c r="AI412" s="263"/>
      <c r="AJ412" s="263"/>
      <c r="AK412" s="263"/>
    </row>
    <row r="413" spans="1:37" x14ac:dyDescent="0.45">
      <c r="A413" s="262"/>
      <c r="B413" s="263"/>
      <c r="C413" s="264"/>
      <c r="D413" s="263"/>
      <c r="E413" s="263"/>
      <c r="F413" s="263"/>
      <c r="G413" s="262"/>
      <c r="H413" s="263"/>
      <c r="I413" s="263"/>
      <c r="J413" s="263"/>
      <c r="K413" s="263"/>
      <c r="L413" s="263"/>
      <c r="M413" s="263"/>
      <c r="N413" s="266"/>
      <c r="O413" s="263"/>
      <c r="P413" s="263"/>
      <c r="Q413" s="263"/>
      <c r="R413" s="263"/>
      <c r="S413" s="263"/>
      <c r="T413" s="263"/>
      <c r="U413" s="263"/>
      <c r="V413" s="263"/>
      <c r="W413" s="263"/>
      <c r="X413" s="263"/>
      <c r="Y413" s="263"/>
      <c r="Z413" s="263"/>
      <c r="AA413" s="263"/>
      <c r="AB413" s="263"/>
      <c r="AC413" s="263"/>
      <c r="AD413" s="263"/>
      <c r="AE413" s="263"/>
      <c r="AF413" s="263"/>
      <c r="AG413" s="263"/>
      <c r="AH413" s="263"/>
      <c r="AI413" s="263"/>
      <c r="AJ413" s="263"/>
      <c r="AK413" s="263"/>
    </row>
    <row r="414" spans="1:37" x14ac:dyDescent="0.45">
      <c r="A414" s="262"/>
      <c r="B414" s="263"/>
      <c r="C414" s="264"/>
      <c r="D414" s="263"/>
      <c r="E414" s="263"/>
      <c r="F414" s="263"/>
      <c r="G414" s="262"/>
      <c r="H414" s="263"/>
      <c r="I414" s="263"/>
      <c r="J414" s="263"/>
      <c r="K414" s="263"/>
      <c r="L414" s="263"/>
      <c r="M414" s="263"/>
      <c r="N414" s="266"/>
      <c r="O414" s="263"/>
      <c r="P414" s="263"/>
      <c r="Q414" s="263"/>
      <c r="R414" s="263"/>
      <c r="S414" s="263"/>
      <c r="T414" s="263"/>
      <c r="U414" s="263"/>
      <c r="V414" s="263"/>
      <c r="W414" s="263"/>
      <c r="X414" s="263"/>
      <c r="Y414" s="263"/>
      <c r="Z414" s="263"/>
      <c r="AA414" s="263"/>
      <c r="AB414" s="263"/>
      <c r="AC414" s="263"/>
      <c r="AD414" s="263"/>
      <c r="AE414" s="263"/>
      <c r="AF414" s="263"/>
      <c r="AG414" s="263"/>
      <c r="AH414" s="263"/>
      <c r="AI414" s="263"/>
      <c r="AJ414" s="263"/>
      <c r="AK414" s="263"/>
    </row>
    <row r="415" spans="1:37" x14ac:dyDescent="0.45">
      <c r="A415" s="262"/>
      <c r="B415" s="263"/>
      <c r="C415" s="264"/>
      <c r="D415" s="263"/>
      <c r="E415" s="263"/>
      <c r="F415" s="263"/>
      <c r="G415" s="262"/>
      <c r="H415" s="263"/>
      <c r="I415" s="263"/>
      <c r="J415" s="263"/>
      <c r="K415" s="263"/>
      <c r="L415" s="263"/>
      <c r="M415" s="263"/>
      <c r="N415" s="266"/>
      <c r="O415" s="263"/>
      <c r="P415" s="263"/>
      <c r="Q415" s="263"/>
      <c r="R415" s="263"/>
      <c r="S415" s="263"/>
      <c r="T415" s="263"/>
      <c r="U415" s="263"/>
      <c r="V415" s="263"/>
      <c r="W415" s="263"/>
      <c r="X415" s="263"/>
      <c r="Y415" s="263"/>
      <c r="Z415" s="263"/>
      <c r="AA415" s="263"/>
      <c r="AB415" s="263"/>
      <c r="AC415" s="263"/>
      <c r="AD415" s="263"/>
      <c r="AE415" s="263"/>
      <c r="AF415" s="263"/>
      <c r="AG415" s="263"/>
      <c r="AH415" s="263"/>
      <c r="AI415" s="263"/>
      <c r="AJ415" s="263"/>
      <c r="AK415" s="263"/>
    </row>
    <row r="416" spans="1:37" x14ac:dyDescent="0.45">
      <c r="A416" s="262"/>
      <c r="B416" s="263"/>
      <c r="C416" s="264"/>
      <c r="D416" s="263"/>
      <c r="E416" s="263"/>
      <c r="F416" s="263"/>
      <c r="G416" s="262"/>
      <c r="H416" s="263"/>
      <c r="I416" s="263"/>
      <c r="J416" s="263"/>
      <c r="K416" s="263"/>
      <c r="L416" s="263"/>
      <c r="M416" s="263"/>
      <c r="N416" s="266"/>
      <c r="O416" s="263"/>
      <c r="P416" s="263"/>
      <c r="Q416" s="263"/>
      <c r="R416" s="263"/>
      <c r="S416" s="263"/>
      <c r="T416" s="263"/>
      <c r="U416" s="263"/>
      <c r="V416" s="263"/>
      <c r="W416" s="263"/>
      <c r="X416" s="263"/>
      <c r="Y416" s="263"/>
      <c r="Z416" s="263"/>
      <c r="AA416" s="263"/>
      <c r="AB416" s="263"/>
      <c r="AC416" s="263"/>
      <c r="AD416" s="263"/>
      <c r="AE416" s="263"/>
      <c r="AF416" s="263"/>
      <c r="AG416" s="263"/>
      <c r="AH416" s="263"/>
      <c r="AI416" s="263"/>
      <c r="AJ416" s="263"/>
      <c r="AK416" s="263"/>
    </row>
    <row r="417" spans="1:37" x14ac:dyDescent="0.45">
      <c r="A417" s="262"/>
      <c r="B417" s="263"/>
      <c r="C417" s="264"/>
      <c r="D417" s="263"/>
      <c r="E417" s="263"/>
      <c r="F417" s="263"/>
      <c r="G417" s="262"/>
      <c r="H417" s="263"/>
      <c r="I417" s="263"/>
      <c r="J417" s="263"/>
      <c r="K417" s="263"/>
      <c r="L417" s="263"/>
      <c r="M417" s="263"/>
      <c r="N417" s="266"/>
      <c r="O417" s="263"/>
      <c r="P417" s="263"/>
      <c r="Q417" s="263"/>
      <c r="R417" s="263"/>
      <c r="S417" s="263"/>
      <c r="T417" s="263"/>
      <c r="U417" s="263"/>
      <c r="V417" s="263"/>
      <c r="W417" s="263"/>
      <c r="X417" s="263"/>
      <c r="Y417" s="263"/>
      <c r="Z417" s="263"/>
      <c r="AA417" s="263"/>
      <c r="AB417" s="263"/>
      <c r="AC417" s="263"/>
      <c r="AD417" s="263"/>
      <c r="AE417" s="263"/>
      <c r="AF417" s="263"/>
      <c r="AG417" s="263"/>
      <c r="AH417" s="263"/>
      <c r="AI417" s="263"/>
      <c r="AJ417" s="263"/>
      <c r="AK417" s="263"/>
    </row>
    <row r="418" spans="1:37" x14ac:dyDescent="0.45">
      <c r="A418" s="262"/>
      <c r="B418" s="263"/>
      <c r="C418" s="264"/>
      <c r="D418" s="263"/>
      <c r="E418" s="263"/>
      <c r="F418" s="263"/>
      <c r="G418" s="262"/>
      <c r="H418" s="263"/>
      <c r="I418" s="263"/>
      <c r="J418" s="263"/>
      <c r="K418" s="263"/>
      <c r="L418" s="263"/>
      <c r="M418" s="263"/>
      <c r="N418" s="266"/>
      <c r="O418" s="263"/>
      <c r="P418" s="263"/>
      <c r="Q418" s="263"/>
      <c r="R418" s="263"/>
      <c r="S418" s="263"/>
      <c r="T418" s="263"/>
      <c r="U418" s="263"/>
      <c r="V418" s="263"/>
      <c r="W418" s="263"/>
      <c r="X418" s="263"/>
      <c r="Y418" s="263"/>
      <c r="Z418" s="263"/>
      <c r="AA418" s="263"/>
      <c r="AB418" s="263"/>
      <c r="AC418" s="263"/>
      <c r="AD418" s="263"/>
      <c r="AE418" s="263"/>
      <c r="AF418" s="263"/>
      <c r="AG418" s="263"/>
      <c r="AH418" s="263"/>
      <c r="AI418" s="263"/>
      <c r="AJ418" s="263"/>
      <c r="AK418" s="263"/>
    </row>
    <row r="419" spans="1:37" x14ac:dyDescent="0.45">
      <c r="A419" s="262"/>
      <c r="B419" s="263"/>
      <c r="C419" s="264"/>
      <c r="D419" s="263"/>
      <c r="E419" s="263"/>
      <c r="F419" s="263"/>
      <c r="G419" s="262"/>
      <c r="H419" s="263"/>
      <c r="I419" s="263"/>
      <c r="J419" s="263"/>
      <c r="K419" s="263"/>
      <c r="L419" s="263"/>
      <c r="M419" s="263"/>
      <c r="N419" s="266"/>
      <c r="O419" s="263"/>
      <c r="P419" s="263"/>
      <c r="Q419" s="263"/>
      <c r="R419" s="263"/>
      <c r="S419" s="263"/>
      <c r="T419" s="263"/>
      <c r="U419" s="263"/>
      <c r="V419" s="263"/>
      <c r="W419" s="263"/>
      <c r="X419" s="263"/>
      <c r="Y419" s="263"/>
      <c r="Z419" s="263"/>
      <c r="AA419" s="263"/>
      <c r="AB419" s="263"/>
      <c r="AC419" s="263"/>
      <c r="AD419" s="263"/>
      <c r="AE419" s="263"/>
      <c r="AF419" s="263"/>
      <c r="AG419" s="263"/>
      <c r="AH419" s="263"/>
      <c r="AI419" s="263"/>
      <c r="AJ419" s="263"/>
      <c r="AK419" s="263"/>
    </row>
    <row r="420" spans="1:37" x14ac:dyDescent="0.45">
      <c r="A420" s="262"/>
      <c r="B420" s="263"/>
      <c r="C420" s="264"/>
      <c r="D420" s="263"/>
      <c r="E420" s="263"/>
      <c r="F420" s="263"/>
      <c r="G420" s="262"/>
      <c r="H420" s="263"/>
      <c r="I420" s="263"/>
      <c r="J420" s="263"/>
      <c r="K420" s="263"/>
      <c r="L420" s="263"/>
      <c r="M420" s="263"/>
      <c r="N420" s="266"/>
      <c r="O420" s="263"/>
      <c r="P420" s="263"/>
      <c r="Q420" s="263"/>
      <c r="R420" s="263"/>
      <c r="S420" s="263"/>
      <c r="T420" s="263"/>
      <c r="U420" s="263"/>
      <c r="V420" s="263"/>
      <c r="W420" s="263"/>
      <c r="X420" s="263"/>
      <c r="Y420" s="263"/>
      <c r="Z420" s="263"/>
      <c r="AA420" s="263"/>
      <c r="AB420" s="263"/>
      <c r="AC420" s="263"/>
      <c r="AD420" s="263"/>
      <c r="AE420" s="263"/>
      <c r="AF420" s="263"/>
      <c r="AG420" s="263"/>
      <c r="AH420" s="263"/>
      <c r="AI420" s="263"/>
      <c r="AJ420" s="263"/>
      <c r="AK420" s="263"/>
    </row>
    <row r="421" spans="1:37" x14ac:dyDescent="0.45">
      <c r="A421" s="262"/>
      <c r="B421" s="263"/>
      <c r="C421" s="264"/>
      <c r="D421" s="263"/>
      <c r="E421" s="263"/>
      <c r="F421" s="263"/>
      <c r="G421" s="262"/>
      <c r="H421" s="263"/>
      <c r="I421" s="263"/>
      <c r="J421" s="263"/>
      <c r="K421" s="263"/>
      <c r="L421" s="263"/>
      <c r="M421" s="263"/>
      <c r="N421" s="266"/>
      <c r="O421" s="263"/>
      <c r="P421" s="263"/>
      <c r="Q421" s="263"/>
      <c r="R421" s="263"/>
      <c r="S421" s="263"/>
      <c r="T421" s="263"/>
      <c r="U421" s="263"/>
      <c r="V421" s="263"/>
      <c r="W421" s="263"/>
      <c r="X421" s="263"/>
      <c r="Y421" s="263"/>
      <c r="Z421" s="263"/>
      <c r="AA421" s="263"/>
      <c r="AB421" s="263"/>
      <c r="AC421" s="263"/>
      <c r="AD421" s="263"/>
      <c r="AE421" s="263"/>
      <c r="AF421" s="263"/>
      <c r="AG421" s="263"/>
      <c r="AH421" s="263"/>
      <c r="AI421" s="263"/>
      <c r="AJ421" s="263"/>
      <c r="AK421" s="263"/>
    </row>
    <row r="422" spans="1:37" x14ac:dyDescent="0.45">
      <c r="A422" s="262"/>
      <c r="B422" s="263"/>
      <c r="C422" s="264"/>
      <c r="D422" s="263"/>
      <c r="E422" s="263"/>
      <c r="F422" s="263"/>
      <c r="G422" s="262"/>
      <c r="H422" s="263"/>
      <c r="I422" s="263"/>
      <c r="J422" s="263"/>
      <c r="K422" s="263"/>
      <c r="L422" s="263"/>
      <c r="M422" s="263"/>
      <c r="N422" s="266"/>
      <c r="O422" s="263"/>
      <c r="P422" s="263"/>
      <c r="Q422" s="263"/>
      <c r="R422" s="263"/>
      <c r="S422" s="263"/>
      <c r="T422" s="263"/>
      <c r="U422" s="263"/>
      <c r="V422" s="263"/>
      <c r="W422" s="263"/>
      <c r="X422" s="263"/>
      <c r="Y422" s="263"/>
      <c r="Z422" s="263"/>
      <c r="AA422" s="263"/>
      <c r="AB422" s="263"/>
      <c r="AC422" s="263"/>
      <c r="AD422" s="263"/>
      <c r="AE422" s="263"/>
      <c r="AF422" s="263"/>
      <c r="AG422" s="263"/>
      <c r="AH422" s="263"/>
      <c r="AI422" s="263"/>
      <c r="AJ422" s="263"/>
      <c r="AK422" s="263"/>
    </row>
    <row r="423" spans="1:37" x14ac:dyDescent="0.45">
      <c r="A423" s="262"/>
      <c r="B423" s="263"/>
      <c r="C423" s="264"/>
      <c r="D423" s="263"/>
      <c r="E423" s="263"/>
      <c r="F423" s="263"/>
      <c r="G423" s="262"/>
      <c r="H423" s="263"/>
      <c r="I423" s="263"/>
      <c r="J423" s="263"/>
      <c r="K423" s="263"/>
      <c r="L423" s="263"/>
      <c r="M423" s="263"/>
      <c r="N423" s="266"/>
      <c r="O423" s="263"/>
      <c r="P423" s="263"/>
      <c r="Q423" s="263"/>
      <c r="R423" s="263"/>
      <c r="S423" s="263"/>
      <c r="T423" s="263"/>
      <c r="U423" s="263"/>
      <c r="V423" s="263"/>
      <c r="W423" s="263"/>
      <c r="X423" s="263"/>
      <c r="Y423" s="263"/>
      <c r="Z423" s="263"/>
      <c r="AA423" s="263"/>
      <c r="AB423" s="263"/>
      <c r="AC423" s="263"/>
      <c r="AD423" s="263"/>
      <c r="AE423" s="263"/>
      <c r="AF423" s="263"/>
      <c r="AG423" s="263"/>
      <c r="AH423" s="263"/>
      <c r="AI423" s="263"/>
      <c r="AJ423" s="263"/>
      <c r="AK423" s="263"/>
    </row>
    <row r="424" spans="1:37" x14ac:dyDescent="0.45">
      <c r="A424" s="262"/>
      <c r="B424" s="263"/>
      <c r="C424" s="264"/>
      <c r="D424" s="263"/>
      <c r="E424" s="263"/>
      <c r="F424" s="263"/>
      <c r="G424" s="262"/>
      <c r="H424" s="263"/>
      <c r="I424" s="263"/>
      <c r="J424" s="263"/>
      <c r="K424" s="263"/>
      <c r="L424" s="263"/>
      <c r="M424" s="263"/>
      <c r="N424" s="266"/>
      <c r="O424" s="263"/>
      <c r="P424" s="263"/>
      <c r="Q424" s="263"/>
      <c r="R424" s="263"/>
      <c r="S424" s="263"/>
      <c r="T424" s="263"/>
      <c r="U424" s="263"/>
      <c r="V424" s="263"/>
      <c r="W424" s="263"/>
      <c r="X424" s="263"/>
      <c r="Y424" s="263"/>
      <c r="Z424" s="263"/>
      <c r="AA424" s="263"/>
      <c r="AB424" s="263"/>
      <c r="AC424" s="263"/>
      <c r="AD424" s="263"/>
      <c r="AE424" s="263"/>
      <c r="AF424" s="263"/>
      <c r="AG424" s="263"/>
      <c r="AH424" s="263"/>
      <c r="AI424" s="263"/>
      <c r="AJ424" s="263"/>
      <c r="AK424" s="263"/>
    </row>
    <row r="425" spans="1:37" x14ac:dyDescent="0.45">
      <c r="A425" s="262"/>
      <c r="B425" s="263"/>
      <c r="C425" s="264"/>
      <c r="D425" s="263"/>
      <c r="E425" s="263"/>
      <c r="F425" s="263"/>
      <c r="G425" s="262"/>
      <c r="H425" s="263"/>
      <c r="I425" s="263"/>
      <c r="J425" s="263"/>
      <c r="K425" s="263"/>
      <c r="L425" s="263"/>
      <c r="M425" s="263"/>
      <c r="N425" s="266"/>
      <c r="O425" s="263"/>
      <c r="P425" s="263"/>
      <c r="Q425" s="263"/>
      <c r="R425" s="263"/>
      <c r="S425" s="263"/>
      <c r="T425" s="263"/>
      <c r="U425" s="263"/>
      <c r="V425" s="263"/>
      <c r="W425" s="263"/>
      <c r="X425" s="263"/>
      <c r="Y425" s="263"/>
      <c r="Z425" s="263"/>
      <c r="AA425" s="263"/>
      <c r="AB425" s="263"/>
      <c r="AC425" s="263"/>
      <c r="AD425" s="263"/>
      <c r="AE425" s="263"/>
      <c r="AF425" s="263"/>
      <c r="AG425" s="263"/>
      <c r="AH425" s="263"/>
      <c r="AI425" s="263"/>
      <c r="AJ425" s="263"/>
      <c r="AK425" s="263"/>
    </row>
    <row r="426" spans="1:37" x14ac:dyDescent="0.45">
      <c r="A426" s="262"/>
      <c r="B426" s="263"/>
      <c r="C426" s="264"/>
      <c r="D426" s="263"/>
      <c r="E426" s="263"/>
      <c r="F426" s="263"/>
      <c r="G426" s="262"/>
      <c r="H426" s="263"/>
      <c r="I426" s="263"/>
      <c r="J426" s="263"/>
      <c r="K426" s="263"/>
      <c r="L426" s="263"/>
      <c r="M426" s="263"/>
      <c r="N426" s="266"/>
      <c r="O426" s="263"/>
      <c r="P426" s="263"/>
      <c r="Q426" s="263"/>
      <c r="R426" s="263"/>
      <c r="S426" s="263"/>
      <c r="T426" s="263"/>
      <c r="U426" s="263"/>
      <c r="V426" s="263"/>
      <c r="W426" s="263"/>
      <c r="X426" s="263"/>
      <c r="Y426" s="263"/>
      <c r="Z426" s="263"/>
      <c r="AA426" s="263"/>
      <c r="AB426" s="263"/>
      <c r="AC426" s="263"/>
      <c r="AD426" s="263"/>
      <c r="AE426" s="263"/>
      <c r="AF426" s="263"/>
      <c r="AG426" s="263"/>
      <c r="AH426" s="263"/>
      <c r="AI426" s="263"/>
      <c r="AJ426" s="263"/>
      <c r="AK426" s="263"/>
    </row>
    <row r="427" spans="1:37" x14ac:dyDescent="0.45">
      <c r="A427" s="262"/>
      <c r="B427" s="263"/>
      <c r="C427" s="264"/>
      <c r="D427" s="263"/>
      <c r="E427" s="263"/>
      <c r="F427" s="263"/>
      <c r="G427" s="262"/>
      <c r="H427" s="263"/>
      <c r="I427" s="263"/>
      <c r="J427" s="263"/>
      <c r="K427" s="263"/>
      <c r="L427" s="263"/>
      <c r="M427" s="263"/>
      <c r="N427" s="266"/>
      <c r="O427" s="263"/>
      <c r="P427" s="263"/>
      <c r="Q427" s="263"/>
      <c r="R427" s="263"/>
      <c r="S427" s="263"/>
      <c r="T427" s="263"/>
      <c r="U427" s="263"/>
      <c r="V427" s="263"/>
      <c r="W427" s="263"/>
      <c r="X427" s="263"/>
      <c r="Y427" s="263"/>
      <c r="Z427" s="263"/>
      <c r="AA427" s="263"/>
      <c r="AB427" s="263"/>
      <c r="AC427" s="263"/>
      <c r="AD427" s="263"/>
      <c r="AE427" s="263"/>
      <c r="AF427" s="263"/>
      <c r="AG427" s="263"/>
      <c r="AH427" s="263"/>
      <c r="AI427" s="263"/>
      <c r="AJ427" s="263"/>
      <c r="AK427" s="263"/>
    </row>
    <row r="428" spans="1:37" x14ac:dyDescent="0.45">
      <c r="A428" s="262"/>
      <c r="B428" s="263"/>
      <c r="C428" s="264"/>
      <c r="D428" s="263"/>
      <c r="E428" s="263"/>
      <c r="F428" s="263"/>
      <c r="G428" s="262"/>
      <c r="H428" s="263"/>
      <c r="I428" s="263"/>
      <c r="J428" s="263"/>
      <c r="K428" s="263"/>
      <c r="L428" s="263"/>
      <c r="M428" s="263"/>
      <c r="N428" s="266"/>
      <c r="O428" s="263"/>
      <c r="P428" s="263"/>
      <c r="Q428" s="263"/>
      <c r="R428" s="263"/>
      <c r="S428" s="263"/>
      <c r="T428" s="263"/>
      <c r="U428" s="263"/>
      <c r="V428" s="263"/>
      <c r="W428" s="263"/>
      <c r="X428" s="263"/>
      <c r="Y428" s="263"/>
      <c r="Z428" s="263"/>
      <c r="AA428" s="263"/>
      <c r="AB428" s="263"/>
      <c r="AC428" s="263"/>
      <c r="AD428" s="263"/>
      <c r="AE428" s="263"/>
      <c r="AF428" s="263"/>
      <c r="AG428" s="263"/>
      <c r="AH428" s="263"/>
      <c r="AI428" s="263"/>
      <c r="AJ428" s="263"/>
      <c r="AK428" s="263"/>
    </row>
    <row r="429" spans="1:37" x14ac:dyDescent="0.45">
      <c r="A429" s="262"/>
      <c r="B429" s="263"/>
      <c r="C429" s="264"/>
      <c r="D429" s="263"/>
      <c r="E429" s="263"/>
      <c r="F429" s="263"/>
      <c r="G429" s="262"/>
      <c r="H429" s="263"/>
      <c r="I429" s="263"/>
      <c r="J429" s="263"/>
      <c r="K429" s="263"/>
      <c r="L429" s="263"/>
      <c r="M429" s="263"/>
      <c r="N429" s="266"/>
      <c r="O429" s="263"/>
      <c r="P429" s="263"/>
      <c r="Q429" s="263"/>
      <c r="R429" s="263"/>
      <c r="S429" s="263"/>
      <c r="T429" s="263"/>
      <c r="U429" s="263"/>
      <c r="V429" s="263"/>
      <c r="W429" s="263"/>
      <c r="X429" s="263"/>
      <c r="Y429" s="263"/>
      <c r="Z429" s="263"/>
      <c r="AA429" s="263"/>
      <c r="AB429" s="263"/>
      <c r="AC429" s="263"/>
      <c r="AD429" s="263"/>
      <c r="AE429" s="263"/>
      <c r="AF429" s="263"/>
      <c r="AG429" s="263"/>
      <c r="AH429" s="263"/>
      <c r="AI429" s="263"/>
      <c r="AJ429" s="263"/>
      <c r="AK429" s="263"/>
    </row>
    <row r="430" spans="1:37" x14ac:dyDescent="0.45">
      <c r="A430" s="262"/>
      <c r="B430" s="263"/>
      <c r="C430" s="264"/>
      <c r="D430" s="263"/>
      <c r="E430" s="263"/>
      <c r="F430" s="263"/>
      <c r="G430" s="262"/>
      <c r="H430" s="263"/>
      <c r="I430" s="263"/>
      <c r="J430" s="263"/>
      <c r="K430" s="263"/>
      <c r="L430" s="263"/>
      <c r="M430" s="263"/>
      <c r="N430" s="266"/>
      <c r="O430" s="263"/>
      <c r="P430" s="263"/>
      <c r="Q430" s="263"/>
      <c r="R430" s="263"/>
      <c r="S430" s="263"/>
      <c r="T430" s="263"/>
      <c r="U430" s="263"/>
      <c r="V430" s="263"/>
      <c r="W430" s="263"/>
      <c r="X430" s="263"/>
      <c r="Y430" s="263"/>
      <c r="Z430" s="263"/>
      <c r="AA430" s="263"/>
      <c r="AB430" s="263"/>
      <c r="AC430" s="263"/>
      <c r="AD430" s="263"/>
      <c r="AE430" s="263"/>
      <c r="AF430" s="263"/>
      <c r="AG430" s="263"/>
      <c r="AH430" s="263"/>
      <c r="AI430" s="263"/>
      <c r="AJ430" s="263"/>
      <c r="AK430" s="263"/>
    </row>
    <row r="431" spans="1:37" x14ac:dyDescent="0.45">
      <c r="A431" s="262"/>
      <c r="B431" s="263"/>
      <c r="C431" s="264"/>
      <c r="D431" s="263"/>
      <c r="E431" s="263"/>
      <c r="F431" s="263"/>
      <c r="G431" s="262"/>
      <c r="H431" s="263"/>
      <c r="I431" s="263"/>
      <c r="J431" s="263"/>
      <c r="K431" s="263"/>
      <c r="L431" s="263"/>
      <c r="M431" s="263"/>
      <c r="N431" s="266"/>
      <c r="O431" s="263"/>
      <c r="P431" s="263"/>
      <c r="Q431" s="263"/>
      <c r="R431" s="263"/>
      <c r="S431" s="263"/>
      <c r="T431" s="263"/>
      <c r="U431" s="263"/>
      <c r="V431" s="263"/>
      <c r="W431" s="263"/>
      <c r="X431" s="263"/>
      <c r="Y431" s="263"/>
      <c r="Z431" s="263"/>
      <c r="AA431" s="263"/>
      <c r="AB431" s="263"/>
      <c r="AC431" s="263"/>
      <c r="AD431" s="263"/>
      <c r="AE431" s="263"/>
      <c r="AF431" s="263"/>
      <c r="AG431" s="263"/>
      <c r="AH431" s="263"/>
      <c r="AI431" s="263"/>
      <c r="AJ431" s="263"/>
      <c r="AK431" s="263"/>
    </row>
    <row r="432" spans="1:37" x14ac:dyDescent="0.45">
      <c r="A432" s="262"/>
      <c r="B432" s="263"/>
      <c r="C432" s="264"/>
      <c r="D432" s="263"/>
      <c r="E432" s="263"/>
      <c r="F432" s="263"/>
      <c r="G432" s="262"/>
      <c r="H432" s="263"/>
      <c r="I432" s="263"/>
      <c r="J432" s="263"/>
      <c r="K432" s="263"/>
      <c r="L432" s="263"/>
      <c r="M432" s="263"/>
      <c r="N432" s="266"/>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263"/>
    </row>
    <row r="433" spans="1:37" x14ac:dyDescent="0.45">
      <c r="A433" s="262"/>
      <c r="B433" s="263"/>
      <c r="C433" s="264"/>
      <c r="D433" s="263"/>
      <c r="E433" s="263"/>
      <c r="F433" s="263"/>
      <c r="G433" s="262"/>
      <c r="H433" s="263"/>
      <c r="I433" s="263"/>
      <c r="J433" s="263"/>
      <c r="K433" s="263"/>
      <c r="L433" s="263"/>
      <c r="M433" s="263"/>
      <c r="N433" s="266"/>
      <c r="O433" s="263"/>
      <c r="P433" s="263"/>
      <c r="Q433" s="263"/>
      <c r="R433" s="263"/>
      <c r="S433" s="263"/>
      <c r="T433" s="263"/>
      <c r="U433" s="263"/>
      <c r="V433" s="263"/>
      <c r="W433" s="263"/>
      <c r="X433" s="263"/>
      <c r="Y433" s="263"/>
      <c r="Z433" s="263"/>
      <c r="AA433" s="263"/>
      <c r="AB433" s="263"/>
      <c r="AC433" s="263"/>
      <c r="AD433" s="263"/>
      <c r="AE433" s="263"/>
      <c r="AF433" s="263"/>
      <c r="AG433" s="263"/>
      <c r="AH433" s="263"/>
      <c r="AI433" s="263"/>
      <c r="AJ433" s="263"/>
      <c r="AK433" s="263"/>
    </row>
    <row r="434" spans="1:37" x14ac:dyDescent="0.45">
      <c r="A434" s="262"/>
      <c r="B434" s="263"/>
      <c r="C434" s="264"/>
      <c r="D434" s="263"/>
      <c r="E434" s="263"/>
      <c r="F434" s="263"/>
      <c r="G434" s="262"/>
      <c r="H434" s="263"/>
      <c r="I434" s="263"/>
      <c r="J434" s="263"/>
      <c r="K434" s="263"/>
      <c r="L434" s="263"/>
      <c r="M434" s="263"/>
      <c r="N434" s="266"/>
      <c r="O434" s="263"/>
      <c r="P434" s="263"/>
      <c r="Q434" s="263"/>
      <c r="R434" s="263"/>
      <c r="S434" s="263"/>
      <c r="T434" s="263"/>
      <c r="U434" s="263"/>
      <c r="V434" s="263"/>
      <c r="W434" s="263"/>
      <c r="X434" s="263"/>
      <c r="Y434" s="263"/>
      <c r="Z434" s="263"/>
      <c r="AA434" s="263"/>
      <c r="AB434" s="263"/>
      <c r="AC434" s="263"/>
      <c r="AD434" s="263"/>
      <c r="AE434" s="263"/>
      <c r="AF434" s="263"/>
      <c r="AG434" s="263"/>
      <c r="AH434" s="263"/>
      <c r="AI434" s="263"/>
      <c r="AJ434" s="263"/>
      <c r="AK434" s="263"/>
    </row>
    <row r="435" spans="1:37" x14ac:dyDescent="0.45">
      <c r="A435" s="262"/>
      <c r="B435" s="263"/>
      <c r="C435" s="264"/>
      <c r="D435" s="263"/>
      <c r="E435" s="263"/>
      <c r="F435" s="263"/>
      <c r="G435" s="262"/>
      <c r="H435" s="263"/>
      <c r="I435" s="263"/>
      <c r="J435" s="263"/>
      <c r="K435" s="263"/>
      <c r="L435" s="263"/>
      <c r="M435" s="263"/>
      <c r="N435" s="266"/>
      <c r="O435" s="263"/>
      <c r="P435" s="263"/>
      <c r="Q435" s="263"/>
      <c r="R435" s="263"/>
      <c r="S435" s="263"/>
      <c r="T435" s="263"/>
      <c r="U435" s="263"/>
      <c r="V435" s="263"/>
      <c r="W435" s="263"/>
      <c r="X435" s="263"/>
      <c r="Y435" s="263"/>
      <c r="Z435" s="263"/>
      <c r="AA435" s="263"/>
      <c r="AB435" s="263"/>
      <c r="AC435" s="263"/>
      <c r="AD435" s="263"/>
      <c r="AE435" s="263"/>
      <c r="AF435" s="263"/>
      <c r="AG435" s="263"/>
      <c r="AH435" s="263"/>
      <c r="AI435" s="263"/>
      <c r="AJ435" s="263"/>
      <c r="AK435" s="263"/>
    </row>
    <row r="436" spans="1:37" x14ac:dyDescent="0.45">
      <c r="A436" s="262"/>
      <c r="B436" s="263"/>
      <c r="C436" s="264"/>
      <c r="D436" s="263"/>
      <c r="E436" s="263"/>
      <c r="F436" s="263"/>
      <c r="G436" s="262"/>
      <c r="H436" s="263"/>
      <c r="I436" s="263"/>
      <c r="J436" s="263"/>
      <c r="K436" s="263"/>
      <c r="L436" s="263"/>
      <c r="M436" s="263"/>
      <c r="N436" s="266"/>
      <c r="O436" s="263"/>
      <c r="P436" s="263"/>
      <c r="Q436" s="263"/>
      <c r="R436" s="263"/>
      <c r="S436" s="263"/>
      <c r="T436" s="263"/>
      <c r="U436" s="263"/>
      <c r="V436" s="263"/>
      <c r="W436" s="263"/>
      <c r="X436" s="263"/>
      <c r="Y436" s="263"/>
      <c r="Z436" s="263"/>
      <c r="AA436" s="263"/>
      <c r="AB436" s="263"/>
      <c r="AC436" s="263"/>
      <c r="AD436" s="263"/>
      <c r="AE436" s="263"/>
      <c r="AF436" s="263"/>
      <c r="AG436" s="263"/>
      <c r="AH436" s="263"/>
      <c r="AI436" s="263"/>
      <c r="AJ436" s="263"/>
      <c r="AK436" s="263"/>
    </row>
    <row r="437" spans="1:37" x14ac:dyDescent="0.45">
      <c r="A437" s="262"/>
      <c r="B437" s="263"/>
      <c r="C437" s="264"/>
      <c r="D437" s="263"/>
      <c r="E437" s="263"/>
      <c r="F437" s="263"/>
      <c r="G437" s="262"/>
      <c r="H437" s="263"/>
      <c r="I437" s="263"/>
      <c r="J437" s="263"/>
      <c r="K437" s="263"/>
      <c r="L437" s="263"/>
      <c r="M437" s="263"/>
      <c r="N437" s="266"/>
      <c r="O437" s="263"/>
      <c r="P437" s="263"/>
      <c r="Q437" s="263"/>
      <c r="R437" s="263"/>
      <c r="S437" s="263"/>
      <c r="T437" s="263"/>
      <c r="U437" s="263"/>
      <c r="V437" s="263"/>
      <c r="W437" s="263"/>
      <c r="X437" s="263"/>
      <c r="Y437" s="263"/>
      <c r="Z437" s="263"/>
      <c r="AA437" s="263"/>
      <c r="AB437" s="263"/>
      <c r="AC437" s="263"/>
      <c r="AD437" s="263"/>
      <c r="AE437" s="263"/>
      <c r="AF437" s="263"/>
      <c r="AG437" s="263"/>
      <c r="AH437" s="263"/>
      <c r="AI437" s="263"/>
      <c r="AJ437" s="263"/>
      <c r="AK437" s="263"/>
    </row>
    <row r="438" spans="1:37" x14ac:dyDescent="0.45">
      <c r="A438" s="262"/>
      <c r="B438" s="263"/>
      <c r="C438" s="264"/>
      <c r="D438" s="263"/>
      <c r="E438" s="263"/>
      <c r="F438" s="263"/>
      <c r="G438" s="262"/>
      <c r="H438" s="263"/>
      <c r="I438" s="263"/>
      <c r="J438" s="263"/>
      <c r="K438" s="263"/>
      <c r="L438" s="263"/>
      <c r="M438" s="263"/>
      <c r="N438" s="266"/>
      <c r="O438" s="263"/>
      <c r="P438" s="263"/>
      <c r="Q438" s="263"/>
      <c r="R438" s="263"/>
      <c r="S438" s="263"/>
      <c r="T438" s="263"/>
      <c r="U438" s="263"/>
      <c r="V438" s="263"/>
      <c r="W438" s="263"/>
      <c r="X438" s="263"/>
      <c r="Y438" s="263"/>
      <c r="Z438" s="263"/>
      <c r="AA438" s="263"/>
      <c r="AB438" s="263"/>
      <c r="AC438" s="263"/>
      <c r="AD438" s="263"/>
      <c r="AE438" s="263"/>
      <c r="AF438" s="263"/>
      <c r="AG438" s="263"/>
      <c r="AH438" s="263"/>
      <c r="AI438" s="263"/>
      <c r="AJ438" s="263"/>
      <c r="AK438" s="263"/>
    </row>
    <row r="439" spans="1:37" x14ac:dyDescent="0.45">
      <c r="A439" s="262"/>
      <c r="B439" s="263"/>
      <c r="C439" s="264"/>
      <c r="D439" s="263"/>
      <c r="E439" s="263"/>
      <c r="F439" s="263"/>
      <c r="G439" s="262"/>
      <c r="H439" s="263"/>
      <c r="I439" s="263"/>
      <c r="J439" s="263"/>
      <c r="K439" s="263"/>
      <c r="L439" s="263"/>
      <c r="M439" s="263"/>
      <c r="N439" s="266"/>
      <c r="O439" s="263"/>
      <c r="P439" s="263"/>
      <c r="Q439" s="263"/>
      <c r="R439" s="263"/>
      <c r="S439" s="263"/>
      <c r="T439" s="263"/>
      <c r="U439" s="263"/>
      <c r="V439" s="263"/>
      <c r="W439" s="263"/>
      <c r="X439" s="263"/>
      <c r="Y439" s="263"/>
      <c r="Z439" s="263"/>
      <c r="AA439" s="263"/>
      <c r="AB439" s="263"/>
      <c r="AC439" s="263"/>
      <c r="AD439" s="263"/>
      <c r="AE439" s="263"/>
      <c r="AF439" s="263"/>
      <c r="AG439" s="263"/>
      <c r="AH439" s="263"/>
      <c r="AI439" s="263"/>
      <c r="AJ439" s="263"/>
      <c r="AK439" s="263"/>
    </row>
    <row r="440" spans="1:37" x14ac:dyDescent="0.45">
      <c r="A440" s="262"/>
      <c r="B440" s="263"/>
      <c r="C440" s="264"/>
      <c r="D440" s="263"/>
      <c r="E440" s="263"/>
      <c r="F440" s="263"/>
      <c r="G440" s="262"/>
      <c r="H440" s="263"/>
      <c r="I440" s="263"/>
      <c r="J440" s="263"/>
      <c r="K440" s="263"/>
      <c r="L440" s="263"/>
      <c r="M440" s="263"/>
      <c r="N440" s="266"/>
      <c r="O440" s="263"/>
      <c r="P440" s="263"/>
      <c r="Q440" s="263"/>
      <c r="R440" s="263"/>
      <c r="S440" s="263"/>
      <c r="T440" s="263"/>
      <c r="U440" s="263"/>
      <c r="V440" s="263"/>
      <c r="W440" s="263"/>
      <c r="X440" s="263"/>
      <c r="Y440" s="263"/>
      <c r="Z440" s="263"/>
      <c r="AA440" s="263"/>
      <c r="AB440" s="263"/>
      <c r="AC440" s="263"/>
      <c r="AD440" s="263"/>
      <c r="AE440" s="263"/>
      <c r="AF440" s="263"/>
      <c r="AG440" s="263"/>
      <c r="AH440" s="263"/>
      <c r="AI440" s="263"/>
      <c r="AJ440" s="263"/>
      <c r="AK440" s="263"/>
    </row>
    <row r="441" spans="1:37" x14ac:dyDescent="0.45">
      <c r="A441" s="262"/>
      <c r="B441" s="263"/>
      <c r="C441" s="264"/>
      <c r="D441" s="263"/>
      <c r="E441" s="263"/>
      <c r="F441" s="263"/>
      <c r="G441" s="262"/>
      <c r="H441" s="263"/>
      <c r="I441" s="263"/>
      <c r="J441" s="263"/>
      <c r="K441" s="263"/>
      <c r="L441" s="263"/>
      <c r="M441" s="263"/>
      <c r="N441" s="266"/>
      <c r="O441" s="263"/>
      <c r="P441" s="263"/>
      <c r="Q441" s="263"/>
      <c r="R441" s="263"/>
      <c r="S441" s="263"/>
      <c r="T441" s="263"/>
      <c r="U441" s="263"/>
      <c r="V441" s="263"/>
      <c r="W441" s="263"/>
      <c r="X441" s="263"/>
      <c r="Y441" s="263"/>
      <c r="Z441" s="263"/>
      <c r="AA441" s="263"/>
      <c r="AB441" s="263"/>
      <c r="AC441" s="263"/>
      <c r="AD441" s="263"/>
      <c r="AE441" s="263"/>
      <c r="AF441" s="263"/>
      <c r="AG441" s="263"/>
      <c r="AH441" s="263"/>
      <c r="AI441" s="263"/>
      <c r="AJ441" s="263"/>
      <c r="AK441" s="263"/>
    </row>
    <row r="442" spans="1:37" x14ac:dyDescent="0.45">
      <c r="A442" s="262"/>
      <c r="B442" s="263"/>
      <c r="C442" s="264"/>
      <c r="D442" s="263"/>
      <c r="E442" s="263"/>
      <c r="F442" s="263"/>
      <c r="G442" s="262"/>
      <c r="H442" s="263"/>
      <c r="I442" s="263"/>
      <c r="J442" s="263"/>
      <c r="K442" s="263"/>
      <c r="L442" s="263"/>
      <c r="M442" s="263"/>
      <c r="N442" s="266"/>
      <c r="O442" s="263"/>
      <c r="P442" s="263"/>
      <c r="Q442" s="263"/>
      <c r="R442" s="263"/>
      <c r="S442" s="263"/>
      <c r="T442" s="263"/>
      <c r="U442" s="263"/>
      <c r="V442" s="263"/>
      <c r="W442" s="263"/>
      <c r="X442" s="263"/>
      <c r="Y442" s="263"/>
      <c r="Z442" s="263"/>
      <c r="AA442" s="263"/>
      <c r="AB442" s="263"/>
      <c r="AC442" s="263"/>
      <c r="AD442" s="263"/>
      <c r="AE442" s="263"/>
      <c r="AF442" s="263"/>
      <c r="AG442" s="263"/>
      <c r="AH442" s="263"/>
      <c r="AI442" s="263"/>
      <c r="AJ442" s="263"/>
      <c r="AK442" s="263"/>
    </row>
    <row r="443" spans="1:37" x14ac:dyDescent="0.45">
      <c r="A443" s="262"/>
      <c r="B443" s="263"/>
      <c r="C443" s="264"/>
      <c r="D443" s="263"/>
      <c r="E443" s="263"/>
      <c r="F443" s="263"/>
      <c r="G443" s="262"/>
      <c r="H443" s="263"/>
      <c r="I443" s="263"/>
      <c r="J443" s="263"/>
      <c r="K443" s="263"/>
      <c r="L443" s="263"/>
      <c r="M443" s="263"/>
      <c r="N443" s="266"/>
      <c r="O443" s="263"/>
      <c r="P443" s="263"/>
      <c r="Q443" s="263"/>
      <c r="R443" s="263"/>
      <c r="S443" s="263"/>
      <c r="T443" s="263"/>
      <c r="U443" s="263"/>
      <c r="V443" s="263"/>
      <c r="W443" s="263"/>
      <c r="X443" s="263"/>
      <c r="Y443" s="263"/>
      <c r="Z443" s="263"/>
      <c r="AA443" s="263"/>
      <c r="AB443" s="263"/>
      <c r="AC443" s="263"/>
      <c r="AD443" s="263"/>
      <c r="AE443" s="263"/>
      <c r="AF443" s="263"/>
      <c r="AG443" s="263"/>
      <c r="AH443" s="263"/>
      <c r="AI443" s="263"/>
      <c r="AJ443" s="263"/>
      <c r="AK443" s="263"/>
    </row>
    <row r="444" spans="1:37" x14ac:dyDescent="0.45">
      <c r="A444" s="262"/>
      <c r="B444" s="263"/>
      <c r="C444" s="264"/>
      <c r="D444" s="263"/>
      <c r="E444" s="263"/>
      <c r="F444" s="263"/>
      <c r="G444" s="262"/>
      <c r="H444" s="263"/>
      <c r="I444" s="263"/>
      <c r="J444" s="263"/>
      <c r="K444" s="263"/>
      <c r="L444" s="263"/>
      <c r="M444" s="263"/>
      <c r="N444" s="266"/>
      <c r="O444" s="263"/>
      <c r="P444" s="263"/>
      <c r="Q444" s="263"/>
      <c r="R444" s="263"/>
      <c r="S444" s="263"/>
      <c r="T444" s="263"/>
      <c r="U444" s="263"/>
      <c r="V444" s="263"/>
      <c r="W444" s="263"/>
      <c r="X444" s="263"/>
      <c r="Y444" s="263"/>
      <c r="Z444" s="263"/>
      <c r="AA444" s="263"/>
      <c r="AB444" s="263"/>
      <c r="AC444" s="263"/>
      <c r="AD444" s="263"/>
      <c r="AE444" s="263"/>
      <c r="AF444" s="263"/>
      <c r="AG444" s="263"/>
      <c r="AH444" s="263"/>
      <c r="AI444" s="263"/>
      <c r="AJ444" s="263"/>
      <c r="AK444" s="263"/>
    </row>
    <row r="445" spans="1:37" x14ac:dyDescent="0.45">
      <c r="A445" s="262"/>
      <c r="B445" s="263"/>
      <c r="C445" s="264"/>
      <c r="D445" s="263"/>
      <c r="E445" s="263"/>
      <c r="F445" s="263"/>
      <c r="G445" s="262"/>
      <c r="H445" s="263"/>
      <c r="I445" s="263"/>
      <c r="J445" s="263"/>
      <c r="K445" s="263"/>
      <c r="L445" s="263"/>
      <c r="M445" s="263"/>
      <c r="N445" s="266"/>
      <c r="O445" s="263"/>
      <c r="P445" s="263"/>
      <c r="Q445" s="263"/>
      <c r="R445" s="263"/>
      <c r="S445" s="263"/>
      <c r="T445" s="263"/>
      <c r="U445" s="263"/>
      <c r="V445" s="263"/>
      <c r="W445" s="263"/>
      <c r="X445" s="263"/>
      <c r="Y445" s="263"/>
      <c r="Z445" s="263"/>
      <c r="AA445" s="263"/>
      <c r="AB445" s="263"/>
      <c r="AC445" s="263"/>
      <c r="AD445" s="263"/>
      <c r="AE445" s="263"/>
      <c r="AF445" s="263"/>
      <c r="AG445" s="263"/>
      <c r="AH445" s="263"/>
      <c r="AI445" s="263"/>
      <c r="AJ445" s="263"/>
      <c r="AK445" s="263"/>
    </row>
    <row r="446" spans="1:37" x14ac:dyDescent="0.45">
      <c r="A446" s="262"/>
      <c r="B446" s="263"/>
      <c r="C446" s="264"/>
      <c r="D446" s="263"/>
      <c r="E446" s="263"/>
      <c r="F446" s="263"/>
      <c r="G446" s="262"/>
      <c r="H446" s="263"/>
      <c r="I446" s="263"/>
      <c r="J446" s="263"/>
      <c r="K446" s="263"/>
      <c r="L446" s="263"/>
      <c r="M446" s="263"/>
      <c r="N446" s="266"/>
      <c r="O446" s="263"/>
      <c r="P446" s="263"/>
      <c r="Q446" s="263"/>
      <c r="R446" s="263"/>
      <c r="S446" s="263"/>
      <c r="T446" s="263"/>
      <c r="U446" s="263"/>
      <c r="V446" s="263"/>
      <c r="W446" s="263"/>
      <c r="X446" s="263"/>
      <c r="Y446" s="263"/>
      <c r="Z446" s="263"/>
      <c r="AA446" s="263"/>
      <c r="AB446" s="263"/>
      <c r="AC446" s="263"/>
      <c r="AD446" s="263"/>
      <c r="AE446" s="263"/>
      <c r="AF446" s="263"/>
      <c r="AG446" s="263"/>
      <c r="AH446" s="263"/>
      <c r="AI446" s="263"/>
      <c r="AJ446" s="263"/>
      <c r="AK446" s="263"/>
    </row>
    <row r="447" spans="1:37" x14ac:dyDescent="0.45">
      <c r="A447" s="262"/>
      <c r="B447" s="263"/>
      <c r="C447" s="264"/>
      <c r="D447" s="263"/>
      <c r="E447" s="263"/>
      <c r="F447" s="263"/>
      <c r="G447" s="262"/>
      <c r="H447" s="263"/>
      <c r="I447" s="263"/>
      <c r="J447" s="263"/>
      <c r="K447" s="263"/>
      <c r="L447" s="263"/>
      <c r="M447" s="263"/>
      <c r="N447" s="266"/>
      <c r="O447" s="263"/>
      <c r="P447" s="263"/>
      <c r="Q447" s="263"/>
      <c r="R447" s="263"/>
      <c r="S447" s="263"/>
      <c r="T447" s="263"/>
      <c r="U447" s="263"/>
      <c r="V447" s="263"/>
      <c r="W447" s="263"/>
      <c r="X447" s="263"/>
      <c r="Y447" s="263"/>
      <c r="Z447" s="263"/>
      <c r="AA447" s="263"/>
      <c r="AB447" s="263"/>
      <c r="AC447" s="263"/>
      <c r="AD447" s="263"/>
      <c r="AE447" s="263"/>
      <c r="AF447" s="263"/>
      <c r="AG447" s="263"/>
      <c r="AH447" s="263"/>
      <c r="AI447" s="263"/>
      <c r="AJ447" s="263"/>
      <c r="AK447" s="263"/>
    </row>
    <row r="448" spans="1:37" x14ac:dyDescent="0.45">
      <c r="A448" s="262"/>
      <c r="B448" s="263"/>
      <c r="C448" s="264"/>
      <c r="D448" s="263"/>
      <c r="E448" s="263"/>
      <c r="F448" s="263"/>
      <c r="G448" s="262"/>
      <c r="H448" s="263"/>
      <c r="I448" s="263"/>
      <c r="J448" s="263"/>
      <c r="K448" s="263"/>
      <c r="L448" s="263"/>
      <c r="M448" s="263"/>
      <c r="N448" s="266"/>
      <c r="O448" s="263"/>
      <c r="P448" s="263"/>
      <c r="Q448" s="263"/>
      <c r="R448" s="263"/>
      <c r="S448" s="263"/>
      <c r="T448" s="263"/>
      <c r="U448" s="263"/>
      <c r="V448" s="263"/>
      <c r="W448" s="263"/>
      <c r="X448" s="263"/>
      <c r="Y448" s="263"/>
      <c r="Z448" s="263"/>
      <c r="AA448" s="263"/>
      <c r="AB448" s="263"/>
      <c r="AC448" s="263"/>
      <c r="AD448" s="263"/>
      <c r="AE448" s="263"/>
      <c r="AF448" s="263"/>
      <c r="AG448" s="263"/>
      <c r="AH448" s="263"/>
      <c r="AI448" s="263"/>
      <c r="AJ448" s="263"/>
      <c r="AK448" s="263"/>
    </row>
    <row r="449" spans="1:37" x14ac:dyDescent="0.45">
      <c r="A449" s="262"/>
      <c r="B449" s="263"/>
      <c r="C449" s="264"/>
      <c r="D449" s="263"/>
      <c r="E449" s="263"/>
      <c r="F449" s="263"/>
      <c r="G449" s="262"/>
      <c r="H449" s="263"/>
      <c r="I449" s="263"/>
      <c r="J449" s="263"/>
      <c r="K449" s="263"/>
      <c r="L449" s="263"/>
      <c r="M449" s="263"/>
      <c r="N449" s="266"/>
      <c r="O449" s="263"/>
      <c r="P449" s="263"/>
      <c r="Q449" s="263"/>
      <c r="R449" s="263"/>
      <c r="S449" s="263"/>
      <c r="T449" s="263"/>
      <c r="U449" s="263"/>
      <c r="V449" s="263"/>
      <c r="W449" s="263"/>
      <c r="X449" s="263"/>
      <c r="Y449" s="263"/>
      <c r="Z449" s="263"/>
      <c r="AA449" s="263"/>
      <c r="AB449" s="263"/>
      <c r="AC449" s="263"/>
      <c r="AD449" s="263"/>
      <c r="AE449" s="263"/>
      <c r="AF449" s="263"/>
      <c r="AG449" s="263"/>
      <c r="AH449" s="263"/>
      <c r="AI449" s="263"/>
      <c r="AJ449" s="263"/>
      <c r="AK449" s="263"/>
    </row>
    <row r="450" spans="1:37" x14ac:dyDescent="0.45">
      <c r="A450" s="262"/>
      <c r="B450" s="263"/>
      <c r="C450" s="264"/>
      <c r="D450" s="263"/>
      <c r="E450" s="263"/>
      <c r="F450" s="263"/>
      <c r="G450" s="262"/>
      <c r="H450" s="263"/>
      <c r="I450" s="263"/>
      <c r="J450" s="263"/>
      <c r="K450" s="263"/>
      <c r="L450" s="263"/>
      <c r="M450" s="263"/>
      <c r="N450" s="266"/>
      <c r="O450" s="263"/>
      <c r="P450" s="263"/>
      <c r="Q450" s="263"/>
      <c r="R450" s="263"/>
      <c r="S450" s="263"/>
      <c r="T450" s="263"/>
      <c r="U450" s="263"/>
      <c r="V450" s="263"/>
      <c r="W450" s="263"/>
      <c r="X450" s="263"/>
      <c r="Y450" s="263"/>
      <c r="Z450" s="263"/>
      <c r="AA450" s="263"/>
      <c r="AB450" s="263"/>
      <c r="AC450" s="263"/>
      <c r="AD450" s="263"/>
      <c r="AE450" s="263"/>
      <c r="AF450" s="263"/>
      <c r="AG450" s="263"/>
      <c r="AH450" s="263"/>
      <c r="AI450" s="263"/>
      <c r="AJ450" s="263"/>
      <c r="AK450" s="263"/>
    </row>
    <row r="451" spans="1:37" x14ac:dyDescent="0.45">
      <c r="A451" s="262"/>
      <c r="B451" s="263"/>
      <c r="C451" s="264"/>
      <c r="D451" s="263"/>
      <c r="E451" s="263"/>
      <c r="F451" s="263"/>
      <c r="G451" s="262"/>
      <c r="H451" s="263"/>
      <c r="I451" s="263"/>
      <c r="J451" s="263"/>
      <c r="K451" s="263"/>
      <c r="L451" s="263"/>
      <c r="M451" s="263"/>
      <c r="N451" s="266"/>
      <c r="O451" s="263"/>
      <c r="P451" s="263"/>
      <c r="Q451" s="263"/>
      <c r="R451" s="263"/>
      <c r="S451" s="263"/>
      <c r="T451" s="263"/>
      <c r="U451" s="263"/>
      <c r="V451" s="263"/>
      <c r="W451" s="263"/>
      <c r="X451" s="263"/>
      <c r="Y451" s="263"/>
      <c r="Z451" s="263"/>
      <c r="AA451" s="263"/>
      <c r="AB451" s="263"/>
      <c r="AC451" s="263"/>
      <c r="AD451" s="263"/>
      <c r="AE451" s="263"/>
      <c r="AF451" s="263"/>
      <c r="AG451" s="263"/>
      <c r="AH451" s="263"/>
      <c r="AI451" s="263"/>
      <c r="AJ451" s="263"/>
      <c r="AK451" s="263"/>
    </row>
    <row r="452" spans="1:37" x14ac:dyDescent="0.45">
      <c r="A452" s="262"/>
      <c r="B452" s="263"/>
      <c r="C452" s="264"/>
      <c r="D452" s="263"/>
      <c r="E452" s="263"/>
      <c r="F452" s="263"/>
      <c r="G452" s="262"/>
      <c r="H452" s="263"/>
      <c r="I452" s="263"/>
      <c r="J452" s="263"/>
      <c r="K452" s="263"/>
      <c r="L452" s="263"/>
      <c r="M452" s="263"/>
      <c r="N452" s="266"/>
      <c r="O452" s="263"/>
      <c r="P452" s="263"/>
      <c r="Q452" s="263"/>
      <c r="R452" s="263"/>
      <c r="S452" s="263"/>
      <c r="T452" s="263"/>
      <c r="U452" s="263"/>
      <c r="V452" s="263"/>
      <c r="W452" s="263"/>
      <c r="X452" s="263"/>
      <c r="Y452" s="263"/>
      <c r="Z452" s="263"/>
      <c r="AA452" s="263"/>
      <c r="AB452" s="263"/>
      <c r="AC452" s="263"/>
      <c r="AD452" s="263"/>
      <c r="AE452" s="263"/>
      <c r="AF452" s="263"/>
      <c r="AG452" s="263"/>
      <c r="AH452" s="263"/>
      <c r="AI452" s="263"/>
      <c r="AJ452" s="263"/>
      <c r="AK452" s="263"/>
    </row>
    <row r="453" spans="1:37" x14ac:dyDescent="0.45">
      <c r="A453" s="262"/>
      <c r="B453" s="263"/>
      <c r="C453" s="264"/>
      <c r="D453" s="263"/>
      <c r="E453" s="263"/>
      <c r="F453" s="263"/>
      <c r="G453" s="262"/>
      <c r="H453" s="263"/>
      <c r="I453" s="263"/>
      <c r="J453" s="263"/>
      <c r="K453" s="263"/>
      <c r="L453" s="263"/>
      <c r="M453" s="263"/>
      <c r="N453" s="266"/>
      <c r="O453" s="263"/>
      <c r="P453" s="263"/>
      <c r="Q453" s="263"/>
      <c r="R453" s="263"/>
      <c r="S453" s="263"/>
      <c r="T453" s="263"/>
      <c r="U453" s="263"/>
      <c r="V453" s="263"/>
      <c r="W453" s="263"/>
      <c r="X453" s="263"/>
      <c r="Y453" s="263"/>
      <c r="Z453" s="263"/>
      <c r="AA453" s="263"/>
      <c r="AB453" s="263"/>
      <c r="AC453" s="263"/>
      <c r="AD453" s="263"/>
      <c r="AE453" s="263"/>
      <c r="AF453" s="263"/>
      <c r="AG453" s="263"/>
      <c r="AH453" s="263"/>
      <c r="AI453" s="263"/>
      <c r="AJ453" s="263"/>
      <c r="AK453" s="263"/>
    </row>
    <row r="454" spans="1:37" x14ac:dyDescent="0.45">
      <c r="A454" s="262"/>
      <c r="B454" s="263"/>
      <c r="C454" s="264"/>
      <c r="D454" s="263"/>
      <c r="E454" s="263"/>
      <c r="F454" s="263"/>
      <c r="G454" s="262"/>
      <c r="H454" s="263"/>
      <c r="I454" s="263"/>
      <c r="J454" s="263"/>
      <c r="K454" s="263"/>
      <c r="L454" s="263"/>
      <c r="M454" s="263"/>
      <c r="N454" s="266"/>
      <c r="O454" s="263"/>
      <c r="P454" s="263"/>
      <c r="Q454" s="263"/>
      <c r="R454" s="263"/>
      <c r="S454" s="263"/>
      <c r="T454" s="263"/>
      <c r="U454" s="263"/>
      <c r="V454" s="263"/>
      <c r="W454" s="263"/>
      <c r="X454" s="263"/>
      <c r="Y454" s="263"/>
      <c r="Z454" s="263"/>
      <c r="AA454" s="263"/>
      <c r="AB454" s="263"/>
      <c r="AC454" s="263"/>
      <c r="AD454" s="263"/>
      <c r="AE454" s="263"/>
      <c r="AF454" s="263"/>
      <c r="AG454" s="263"/>
      <c r="AH454" s="263"/>
      <c r="AI454" s="263"/>
      <c r="AJ454" s="263"/>
      <c r="AK454" s="263"/>
    </row>
    <row r="455" spans="1:37" x14ac:dyDescent="0.45">
      <c r="A455" s="262"/>
      <c r="B455" s="263"/>
      <c r="C455" s="264"/>
      <c r="D455" s="263"/>
      <c r="E455" s="263"/>
      <c r="F455" s="263"/>
      <c r="G455" s="262"/>
      <c r="H455" s="263"/>
      <c r="I455" s="263"/>
      <c r="J455" s="263"/>
      <c r="K455" s="263"/>
      <c r="L455" s="263"/>
      <c r="M455" s="263"/>
      <c r="N455" s="266"/>
      <c r="O455" s="263"/>
      <c r="P455" s="263"/>
      <c r="Q455" s="263"/>
      <c r="R455" s="263"/>
      <c r="S455" s="263"/>
      <c r="T455" s="263"/>
      <c r="U455" s="263"/>
      <c r="V455" s="263"/>
      <c r="W455" s="263"/>
      <c r="X455" s="263"/>
      <c r="Y455" s="263"/>
      <c r="Z455" s="263"/>
      <c r="AA455" s="263"/>
      <c r="AB455" s="263"/>
      <c r="AC455" s="263"/>
      <c r="AD455" s="263"/>
      <c r="AE455" s="263"/>
      <c r="AF455" s="263"/>
      <c r="AG455" s="263"/>
      <c r="AH455" s="263"/>
      <c r="AI455" s="263"/>
      <c r="AJ455" s="263"/>
      <c r="AK455" s="263"/>
    </row>
    <row r="456" spans="1:37" x14ac:dyDescent="0.45">
      <c r="A456" s="262"/>
      <c r="B456" s="263"/>
      <c r="C456" s="264"/>
      <c r="D456" s="263"/>
      <c r="E456" s="263"/>
      <c r="F456" s="263"/>
      <c r="G456" s="262"/>
      <c r="H456" s="263"/>
      <c r="I456" s="263"/>
      <c r="J456" s="263"/>
      <c r="K456" s="263"/>
      <c r="L456" s="263"/>
      <c r="M456" s="263"/>
      <c r="N456" s="266"/>
      <c r="O456" s="263"/>
      <c r="P456" s="263"/>
      <c r="Q456" s="263"/>
      <c r="R456" s="263"/>
      <c r="S456" s="263"/>
      <c r="T456" s="263"/>
      <c r="U456" s="263"/>
      <c r="V456" s="263"/>
      <c r="W456" s="263"/>
      <c r="X456" s="263"/>
      <c r="Y456" s="263"/>
      <c r="Z456" s="263"/>
      <c r="AA456" s="263"/>
      <c r="AB456" s="263"/>
      <c r="AC456" s="263"/>
      <c r="AD456" s="263"/>
      <c r="AE456" s="263"/>
      <c r="AF456" s="263"/>
      <c r="AG456" s="263"/>
      <c r="AH456" s="263"/>
      <c r="AI456" s="263"/>
      <c r="AJ456" s="263"/>
      <c r="AK456" s="263"/>
    </row>
    <row r="457" spans="1:37" x14ac:dyDescent="0.45">
      <c r="A457" s="262"/>
      <c r="B457" s="263"/>
      <c r="C457" s="264"/>
      <c r="D457" s="263"/>
      <c r="E457" s="263"/>
      <c r="F457" s="263"/>
      <c r="G457" s="262"/>
      <c r="H457" s="263"/>
      <c r="I457" s="263"/>
      <c r="J457" s="263"/>
      <c r="K457" s="263"/>
      <c r="L457" s="263"/>
      <c r="M457" s="263"/>
      <c r="N457" s="266"/>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263"/>
      <c r="AK457" s="263"/>
    </row>
    <row r="458" spans="1:37" x14ac:dyDescent="0.45">
      <c r="A458" s="262"/>
      <c r="B458" s="263"/>
      <c r="C458" s="264"/>
      <c r="D458" s="263"/>
      <c r="E458" s="263"/>
      <c r="F458" s="263"/>
      <c r="G458" s="262"/>
      <c r="H458" s="263"/>
      <c r="I458" s="263"/>
      <c r="J458" s="263"/>
      <c r="K458" s="263"/>
      <c r="L458" s="263"/>
      <c r="M458" s="263"/>
      <c r="N458" s="266"/>
      <c r="O458" s="263"/>
      <c r="P458" s="263"/>
      <c r="Q458" s="263"/>
      <c r="R458" s="263"/>
      <c r="S458" s="263"/>
      <c r="T458" s="263"/>
      <c r="U458" s="263"/>
      <c r="V458" s="263"/>
      <c r="W458" s="263"/>
      <c r="X458" s="263"/>
      <c r="Y458" s="263"/>
      <c r="Z458" s="263"/>
      <c r="AA458" s="263"/>
      <c r="AB458" s="263"/>
      <c r="AC458" s="263"/>
      <c r="AD458" s="263"/>
      <c r="AE458" s="263"/>
      <c r="AF458" s="263"/>
      <c r="AG458" s="263"/>
      <c r="AH458" s="263"/>
      <c r="AI458" s="263"/>
      <c r="AJ458" s="263"/>
      <c r="AK458" s="263"/>
    </row>
    <row r="459" spans="1:37" x14ac:dyDescent="0.45">
      <c r="A459" s="262"/>
      <c r="B459" s="263"/>
      <c r="C459" s="264"/>
      <c r="D459" s="263"/>
      <c r="E459" s="263"/>
      <c r="F459" s="263"/>
      <c r="G459" s="262"/>
      <c r="H459" s="263"/>
      <c r="I459" s="263"/>
      <c r="J459" s="263"/>
      <c r="K459" s="263"/>
      <c r="L459" s="263"/>
      <c r="M459" s="263"/>
      <c r="N459" s="266"/>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row>
    <row r="460" spans="1:37" x14ac:dyDescent="0.45">
      <c r="A460" s="262"/>
      <c r="B460" s="263"/>
      <c r="C460" s="264"/>
      <c r="D460" s="263"/>
      <c r="E460" s="263"/>
      <c r="F460" s="263"/>
      <c r="G460" s="262"/>
      <c r="H460" s="263"/>
      <c r="I460" s="263"/>
      <c r="J460" s="263"/>
      <c r="K460" s="263"/>
      <c r="L460" s="263"/>
      <c r="M460" s="263"/>
      <c r="N460" s="266"/>
      <c r="O460" s="263"/>
      <c r="P460" s="263"/>
      <c r="Q460" s="263"/>
      <c r="R460" s="263"/>
      <c r="S460" s="263"/>
      <c r="T460" s="263"/>
      <c r="U460" s="263"/>
      <c r="V460" s="263"/>
      <c r="W460" s="263"/>
      <c r="X460" s="263"/>
      <c r="Y460" s="263"/>
      <c r="Z460" s="263"/>
      <c r="AA460" s="263"/>
      <c r="AB460" s="263"/>
      <c r="AC460" s="263"/>
      <c r="AD460" s="263"/>
      <c r="AE460" s="263"/>
      <c r="AF460" s="263"/>
      <c r="AG460" s="263"/>
      <c r="AH460" s="263"/>
      <c r="AI460" s="263"/>
      <c r="AJ460" s="263"/>
      <c r="AK460" s="263"/>
    </row>
    <row r="461" spans="1:37" x14ac:dyDescent="0.45">
      <c r="A461" s="262"/>
      <c r="B461" s="263"/>
      <c r="C461" s="264"/>
      <c r="D461" s="263"/>
      <c r="E461" s="263"/>
      <c r="F461" s="263"/>
      <c r="G461" s="262"/>
      <c r="H461" s="263"/>
      <c r="I461" s="263"/>
      <c r="J461" s="263"/>
      <c r="K461" s="263"/>
      <c r="L461" s="263"/>
      <c r="M461" s="263"/>
      <c r="N461" s="266"/>
      <c r="O461" s="263"/>
      <c r="P461" s="263"/>
      <c r="Q461" s="263"/>
      <c r="R461" s="263"/>
      <c r="S461" s="263"/>
      <c r="T461" s="263"/>
      <c r="U461" s="263"/>
      <c r="V461" s="263"/>
      <c r="W461" s="263"/>
      <c r="X461" s="263"/>
      <c r="Y461" s="263"/>
      <c r="Z461" s="263"/>
      <c r="AA461" s="263"/>
      <c r="AB461" s="263"/>
      <c r="AC461" s="263"/>
      <c r="AD461" s="263"/>
      <c r="AE461" s="263"/>
      <c r="AF461" s="263"/>
      <c r="AG461" s="263"/>
      <c r="AH461" s="263"/>
      <c r="AI461" s="263"/>
      <c r="AJ461" s="263"/>
      <c r="AK461" s="263"/>
    </row>
    <row r="462" spans="1:37" x14ac:dyDescent="0.45">
      <c r="A462" s="262"/>
      <c r="B462" s="263"/>
      <c r="C462" s="264"/>
      <c r="D462" s="263"/>
      <c r="E462" s="263"/>
      <c r="F462" s="263"/>
      <c r="G462" s="262"/>
      <c r="H462" s="263"/>
      <c r="I462" s="263"/>
      <c r="J462" s="263"/>
      <c r="K462" s="263"/>
      <c r="L462" s="263"/>
      <c r="M462" s="263"/>
      <c r="N462" s="266"/>
      <c r="O462" s="263"/>
      <c r="P462" s="263"/>
      <c r="Q462" s="263"/>
      <c r="R462" s="263"/>
      <c r="S462" s="263"/>
      <c r="T462" s="263"/>
      <c r="U462" s="263"/>
      <c r="V462" s="263"/>
      <c r="W462" s="263"/>
      <c r="X462" s="263"/>
      <c r="Y462" s="263"/>
      <c r="Z462" s="263"/>
      <c r="AA462" s="263"/>
      <c r="AB462" s="263"/>
      <c r="AC462" s="263"/>
      <c r="AD462" s="263"/>
      <c r="AE462" s="263"/>
      <c r="AF462" s="263"/>
      <c r="AG462" s="263"/>
      <c r="AH462" s="263"/>
      <c r="AI462" s="263"/>
      <c r="AJ462" s="263"/>
      <c r="AK462" s="263"/>
    </row>
    <row r="463" spans="1:37" x14ac:dyDescent="0.45">
      <c r="A463" s="262"/>
      <c r="B463" s="263"/>
      <c r="C463" s="264"/>
      <c r="D463" s="263"/>
      <c r="E463" s="263"/>
      <c r="F463" s="263"/>
      <c r="G463" s="262"/>
      <c r="H463" s="263"/>
      <c r="I463" s="263"/>
      <c r="J463" s="263"/>
      <c r="K463" s="263"/>
      <c r="L463" s="263"/>
      <c r="M463" s="263"/>
      <c r="N463" s="266"/>
      <c r="O463" s="263"/>
      <c r="P463" s="263"/>
      <c r="Q463" s="263"/>
      <c r="R463" s="263"/>
      <c r="S463" s="263"/>
      <c r="T463" s="263"/>
      <c r="U463" s="263"/>
      <c r="V463" s="263"/>
      <c r="W463" s="263"/>
      <c r="X463" s="263"/>
      <c r="Y463" s="263"/>
      <c r="Z463" s="263"/>
      <c r="AA463" s="263"/>
      <c r="AB463" s="263"/>
      <c r="AC463" s="263"/>
      <c r="AD463" s="263"/>
      <c r="AE463" s="263"/>
      <c r="AF463" s="263"/>
      <c r="AG463" s="263"/>
      <c r="AH463" s="263"/>
      <c r="AI463" s="263"/>
      <c r="AJ463" s="263"/>
      <c r="AK463" s="263"/>
    </row>
    <row r="464" spans="1:37" x14ac:dyDescent="0.45">
      <c r="A464" s="262"/>
      <c r="B464" s="263"/>
      <c r="C464" s="264"/>
      <c r="D464" s="263"/>
      <c r="E464" s="263"/>
      <c r="F464" s="263"/>
      <c r="G464" s="262"/>
      <c r="H464" s="263"/>
      <c r="I464" s="263"/>
      <c r="J464" s="263"/>
      <c r="K464" s="263"/>
      <c r="L464" s="263"/>
      <c r="M464" s="263"/>
      <c r="N464" s="266"/>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3"/>
      <c r="AJ464" s="263"/>
      <c r="AK464" s="263"/>
    </row>
    <row r="465" spans="1:37" x14ac:dyDescent="0.45">
      <c r="A465" s="262"/>
      <c r="B465" s="263"/>
      <c r="C465" s="264"/>
      <c r="D465" s="263"/>
      <c r="E465" s="263"/>
      <c r="F465" s="263"/>
      <c r="G465" s="262"/>
      <c r="H465" s="263"/>
      <c r="I465" s="263"/>
      <c r="J465" s="263"/>
      <c r="K465" s="263"/>
      <c r="L465" s="263"/>
      <c r="M465" s="263"/>
      <c r="N465" s="266"/>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263"/>
    </row>
    <row r="466" spans="1:37" x14ac:dyDescent="0.45">
      <c r="A466" s="262"/>
      <c r="B466" s="263"/>
      <c r="C466" s="264"/>
      <c r="D466" s="263"/>
      <c r="E466" s="263"/>
      <c r="F466" s="263"/>
      <c r="G466" s="262"/>
      <c r="H466" s="263"/>
      <c r="I466" s="263"/>
      <c r="J466" s="263"/>
      <c r="K466" s="263"/>
      <c r="L466" s="263"/>
      <c r="M466" s="263"/>
      <c r="N466" s="266"/>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263"/>
    </row>
    <row r="467" spans="1:37" x14ac:dyDescent="0.45">
      <c r="A467" s="262"/>
      <c r="B467" s="263"/>
      <c r="C467" s="264"/>
      <c r="D467" s="263"/>
      <c r="E467" s="263"/>
      <c r="F467" s="263"/>
      <c r="G467" s="262"/>
      <c r="H467" s="263"/>
      <c r="I467" s="263"/>
      <c r="J467" s="263"/>
      <c r="K467" s="263"/>
      <c r="L467" s="263"/>
      <c r="M467" s="263"/>
      <c r="N467" s="266"/>
      <c r="O467" s="263"/>
      <c r="P467" s="263"/>
      <c r="Q467" s="263"/>
      <c r="R467" s="263"/>
      <c r="S467" s="263"/>
      <c r="T467" s="263"/>
      <c r="U467" s="263"/>
      <c r="V467" s="263"/>
      <c r="W467" s="263"/>
      <c r="X467" s="263"/>
      <c r="Y467" s="263"/>
      <c r="Z467" s="263"/>
      <c r="AA467" s="263"/>
      <c r="AB467" s="263"/>
      <c r="AC467" s="263"/>
      <c r="AD467" s="263"/>
      <c r="AE467" s="263"/>
      <c r="AF467" s="263"/>
      <c r="AG467" s="263"/>
      <c r="AH467" s="263"/>
      <c r="AI467" s="263"/>
      <c r="AJ467" s="263"/>
      <c r="AK467" s="263"/>
    </row>
    <row r="468" spans="1:37" x14ac:dyDescent="0.45">
      <c r="A468" s="262"/>
      <c r="B468" s="263"/>
      <c r="C468" s="264"/>
      <c r="D468" s="263"/>
      <c r="E468" s="263"/>
      <c r="F468" s="263"/>
      <c r="G468" s="262"/>
      <c r="H468" s="263"/>
      <c r="I468" s="263"/>
      <c r="J468" s="263"/>
      <c r="K468" s="263"/>
      <c r="L468" s="263"/>
      <c r="M468" s="263"/>
      <c r="N468" s="266"/>
      <c r="O468" s="263"/>
      <c r="P468" s="263"/>
      <c r="Q468" s="263"/>
      <c r="R468" s="263"/>
      <c r="S468" s="263"/>
      <c r="T468" s="263"/>
      <c r="U468" s="263"/>
      <c r="V468" s="263"/>
      <c r="W468" s="263"/>
      <c r="X468" s="263"/>
      <c r="Y468" s="263"/>
      <c r="Z468" s="263"/>
      <c r="AA468" s="263"/>
      <c r="AB468" s="263"/>
      <c r="AC468" s="263"/>
      <c r="AD468" s="263"/>
      <c r="AE468" s="263"/>
      <c r="AF468" s="263"/>
      <c r="AG468" s="263"/>
      <c r="AH468" s="263"/>
      <c r="AI468" s="263"/>
      <c r="AJ468" s="263"/>
      <c r="AK468" s="263"/>
    </row>
    <row r="469" spans="1:37" x14ac:dyDescent="0.45">
      <c r="A469" s="262"/>
      <c r="B469" s="263"/>
      <c r="C469" s="264"/>
      <c r="D469" s="263"/>
      <c r="E469" s="263"/>
      <c r="F469" s="263"/>
      <c r="G469" s="262"/>
      <c r="H469" s="263"/>
      <c r="I469" s="263"/>
      <c r="J469" s="263"/>
      <c r="K469" s="263"/>
      <c r="L469" s="263"/>
      <c r="M469" s="263"/>
      <c r="N469" s="266"/>
      <c r="O469" s="263"/>
      <c r="P469" s="263"/>
      <c r="Q469" s="263"/>
      <c r="R469" s="263"/>
      <c r="S469" s="263"/>
      <c r="T469" s="263"/>
      <c r="U469" s="263"/>
      <c r="V469" s="263"/>
      <c r="W469" s="263"/>
      <c r="X469" s="263"/>
      <c r="Y469" s="263"/>
      <c r="Z469" s="263"/>
      <c r="AA469" s="263"/>
      <c r="AB469" s="263"/>
      <c r="AC469" s="263"/>
      <c r="AD469" s="263"/>
      <c r="AE469" s="263"/>
      <c r="AF469" s="263"/>
      <c r="AG469" s="263"/>
      <c r="AH469" s="263"/>
      <c r="AI469" s="263"/>
      <c r="AJ469" s="263"/>
      <c r="AK469" s="263"/>
    </row>
    <row r="470" spans="1:37" x14ac:dyDescent="0.45">
      <c r="A470" s="262"/>
      <c r="B470" s="263"/>
      <c r="C470" s="264"/>
      <c r="D470" s="263"/>
      <c r="E470" s="263"/>
      <c r="F470" s="263"/>
      <c r="G470" s="262"/>
      <c r="H470" s="263"/>
      <c r="I470" s="263"/>
      <c r="J470" s="263"/>
      <c r="K470" s="263"/>
      <c r="L470" s="263"/>
      <c r="M470" s="263"/>
      <c r="N470" s="266"/>
      <c r="O470" s="263"/>
      <c r="P470" s="263"/>
      <c r="Q470" s="263"/>
      <c r="R470" s="263"/>
      <c r="S470" s="263"/>
      <c r="T470" s="263"/>
      <c r="U470" s="263"/>
      <c r="V470" s="263"/>
      <c r="W470" s="263"/>
      <c r="X470" s="263"/>
      <c r="Y470" s="263"/>
      <c r="Z470" s="263"/>
      <c r="AA470" s="263"/>
      <c r="AB470" s="263"/>
      <c r="AC470" s="263"/>
      <c r="AD470" s="263"/>
      <c r="AE470" s="263"/>
      <c r="AF470" s="263"/>
      <c r="AG470" s="263"/>
      <c r="AH470" s="263"/>
      <c r="AI470" s="263"/>
      <c r="AJ470" s="263"/>
      <c r="AK470" s="263"/>
    </row>
    <row r="471" spans="1:37" x14ac:dyDescent="0.45">
      <c r="A471" s="262"/>
      <c r="B471" s="263"/>
      <c r="C471" s="264"/>
      <c r="D471" s="263"/>
      <c r="E471" s="263"/>
      <c r="F471" s="263"/>
      <c r="G471" s="262"/>
      <c r="H471" s="263"/>
      <c r="I471" s="263"/>
      <c r="J471" s="263"/>
      <c r="K471" s="263"/>
      <c r="L471" s="263"/>
      <c r="M471" s="263"/>
      <c r="N471" s="266"/>
      <c r="O471" s="263"/>
      <c r="P471" s="263"/>
      <c r="Q471" s="263"/>
      <c r="R471" s="263"/>
      <c r="S471" s="263"/>
      <c r="T471" s="263"/>
      <c r="U471" s="263"/>
      <c r="V471" s="263"/>
      <c r="W471" s="263"/>
      <c r="X471" s="263"/>
      <c r="Y471" s="263"/>
      <c r="Z471" s="263"/>
      <c r="AA471" s="263"/>
      <c r="AB471" s="263"/>
      <c r="AC471" s="263"/>
      <c r="AD471" s="263"/>
      <c r="AE471" s="263"/>
      <c r="AF471" s="263"/>
      <c r="AG471" s="263"/>
      <c r="AH471" s="263"/>
      <c r="AI471" s="263"/>
      <c r="AJ471" s="263"/>
      <c r="AK471" s="263"/>
    </row>
    <row r="472" spans="1:37" x14ac:dyDescent="0.45">
      <c r="A472" s="262"/>
      <c r="B472" s="263"/>
      <c r="C472" s="264"/>
      <c r="D472" s="263"/>
      <c r="E472" s="263"/>
      <c r="F472" s="263"/>
      <c r="G472" s="262"/>
      <c r="H472" s="263"/>
      <c r="I472" s="263"/>
      <c r="J472" s="263"/>
      <c r="K472" s="263"/>
      <c r="L472" s="263"/>
      <c r="M472" s="263"/>
      <c r="N472" s="266"/>
      <c r="O472" s="263"/>
      <c r="P472" s="263"/>
      <c r="Q472" s="263"/>
      <c r="R472" s="263"/>
      <c r="S472" s="263"/>
      <c r="T472" s="263"/>
      <c r="U472" s="263"/>
      <c r="V472" s="263"/>
      <c r="W472" s="263"/>
      <c r="X472" s="263"/>
      <c r="Y472" s="263"/>
      <c r="Z472" s="263"/>
      <c r="AA472" s="263"/>
      <c r="AB472" s="263"/>
      <c r="AC472" s="263"/>
      <c r="AD472" s="263"/>
      <c r="AE472" s="263"/>
      <c r="AF472" s="263"/>
      <c r="AG472" s="263"/>
      <c r="AH472" s="263"/>
      <c r="AI472" s="263"/>
      <c r="AJ472" s="263"/>
      <c r="AK472" s="263"/>
    </row>
    <row r="473" spans="1:37" x14ac:dyDescent="0.45">
      <c r="A473" s="262"/>
      <c r="B473" s="263"/>
      <c r="C473" s="264"/>
      <c r="D473" s="263"/>
      <c r="E473" s="263"/>
      <c r="F473" s="263"/>
      <c r="G473" s="262"/>
      <c r="H473" s="263"/>
      <c r="I473" s="263"/>
      <c r="J473" s="263"/>
      <c r="K473" s="263"/>
      <c r="L473" s="263"/>
      <c r="M473" s="263"/>
      <c r="N473" s="266"/>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row>
    <row r="474" spans="1:37" x14ac:dyDescent="0.45">
      <c r="A474" s="262"/>
      <c r="B474" s="263"/>
      <c r="C474" s="264"/>
      <c r="D474" s="263"/>
      <c r="E474" s="263"/>
      <c r="F474" s="263"/>
      <c r="G474" s="262"/>
      <c r="H474" s="263"/>
      <c r="I474" s="263"/>
      <c r="J474" s="263"/>
      <c r="K474" s="263"/>
      <c r="L474" s="263"/>
      <c r="M474" s="263"/>
      <c r="N474" s="266"/>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row>
    <row r="475" spans="1:37" x14ac:dyDescent="0.45">
      <c r="A475" s="262"/>
      <c r="B475" s="263"/>
      <c r="C475" s="264"/>
      <c r="D475" s="263"/>
      <c r="E475" s="263"/>
      <c r="F475" s="263"/>
      <c r="G475" s="262"/>
      <c r="H475" s="263"/>
      <c r="I475" s="263"/>
      <c r="J475" s="263"/>
      <c r="K475" s="263"/>
      <c r="L475" s="263"/>
      <c r="M475" s="263"/>
      <c r="N475" s="266"/>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row>
    <row r="476" spans="1:37" x14ac:dyDescent="0.45">
      <c r="A476" s="262"/>
      <c r="B476" s="263"/>
      <c r="C476" s="264"/>
      <c r="D476" s="263"/>
      <c r="E476" s="263"/>
      <c r="F476" s="263"/>
      <c r="G476" s="262"/>
      <c r="H476" s="263"/>
      <c r="I476" s="263"/>
      <c r="J476" s="263"/>
      <c r="K476" s="263"/>
      <c r="L476" s="263"/>
      <c r="M476" s="263"/>
      <c r="N476" s="266"/>
      <c r="O476" s="263"/>
      <c r="P476" s="263"/>
      <c r="Q476" s="263"/>
      <c r="R476" s="263"/>
      <c r="S476" s="263"/>
      <c r="T476" s="263"/>
      <c r="U476" s="263"/>
      <c r="V476" s="263"/>
      <c r="W476" s="263"/>
      <c r="X476" s="263"/>
      <c r="Y476" s="263"/>
      <c r="Z476" s="263"/>
      <c r="AA476" s="263"/>
      <c r="AB476" s="263"/>
      <c r="AC476" s="263"/>
      <c r="AD476" s="263"/>
      <c r="AE476" s="263"/>
      <c r="AF476" s="263"/>
      <c r="AG476" s="263"/>
      <c r="AH476" s="263"/>
      <c r="AI476" s="263"/>
      <c r="AJ476" s="263"/>
      <c r="AK476" s="263"/>
    </row>
    <row r="477" spans="1:37" x14ac:dyDescent="0.45">
      <c r="A477" s="262"/>
      <c r="B477" s="263"/>
      <c r="C477" s="264"/>
      <c r="D477" s="263"/>
      <c r="E477" s="263"/>
      <c r="F477" s="263"/>
      <c r="G477" s="262"/>
      <c r="H477" s="263"/>
      <c r="I477" s="263"/>
      <c r="J477" s="263"/>
      <c r="K477" s="263"/>
      <c r="L477" s="263"/>
      <c r="M477" s="263"/>
      <c r="N477" s="266"/>
      <c r="O477" s="263"/>
      <c r="P477" s="263"/>
      <c r="Q477" s="263"/>
      <c r="R477" s="263"/>
      <c r="S477" s="263"/>
      <c r="T477" s="263"/>
      <c r="U477" s="263"/>
      <c r="V477" s="263"/>
      <c r="W477" s="263"/>
      <c r="X477" s="263"/>
      <c r="Y477" s="263"/>
      <c r="Z477" s="263"/>
      <c r="AA477" s="263"/>
      <c r="AB477" s="263"/>
      <c r="AC477" s="263"/>
      <c r="AD477" s="263"/>
      <c r="AE477" s="263"/>
      <c r="AF477" s="263"/>
      <c r="AG477" s="263"/>
      <c r="AH477" s="263"/>
      <c r="AI477" s="263"/>
      <c r="AJ477" s="263"/>
      <c r="AK477" s="263"/>
    </row>
    <row r="478" spans="1:37" x14ac:dyDescent="0.45">
      <c r="A478" s="262"/>
      <c r="B478" s="263"/>
      <c r="C478" s="264"/>
      <c r="D478" s="263"/>
      <c r="E478" s="263"/>
      <c r="F478" s="263"/>
      <c r="G478" s="262"/>
      <c r="H478" s="263"/>
      <c r="I478" s="263"/>
      <c r="J478" s="263"/>
      <c r="K478" s="263"/>
      <c r="L478" s="263"/>
      <c r="M478" s="263"/>
      <c r="N478" s="266"/>
      <c r="O478" s="263"/>
      <c r="P478" s="263"/>
      <c r="Q478" s="263"/>
      <c r="R478" s="263"/>
      <c r="S478" s="263"/>
      <c r="T478" s="263"/>
      <c r="U478" s="263"/>
      <c r="V478" s="263"/>
      <c r="W478" s="263"/>
      <c r="X478" s="263"/>
      <c r="Y478" s="263"/>
      <c r="Z478" s="263"/>
      <c r="AA478" s="263"/>
      <c r="AB478" s="263"/>
      <c r="AC478" s="263"/>
      <c r="AD478" s="263"/>
      <c r="AE478" s="263"/>
      <c r="AF478" s="263"/>
      <c r="AG478" s="263"/>
      <c r="AH478" s="263"/>
      <c r="AI478" s="263"/>
      <c r="AJ478" s="263"/>
      <c r="AK478" s="263"/>
    </row>
    <row r="479" spans="1:37" x14ac:dyDescent="0.45">
      <c r="A479" s="262"/>
      <c r="B479" s="263"/>
      <c r="C479" s="264"/>
      <c r="D479" s="263"/>
      <c r="E479" s="263"/>
      <c r="F479" s="263"/>
      <c r="G479" s="262"/>
      <c r="H479" s="263"/>
      <c r="I479" s="263"/>
      <c r="J479" s="263"/>
      <c r="K479" s="263"/>
      <c r="L479" s="263"/>
      <c r="M479" s="263"/>
      <c r="N479" s="266"/>
      <c r="O479" s="263"/>
      <c r="P479" s="263"/>
      <c r="Q479" s="263"/>
      <c r="R479" s="263"/>
      <c r="S479" s="263"/>
      <c r="T479" s="263"/>
      <c r="U479" s="263"/>
      <c r="V479" s="263"/>
      <c r="W479" s="263"/>
      <c r="X479" s="263"/>
      <c r="Y479" s="263"/>
      <c r="Z479" s="263"/>
      <c r="AA479" s="263"/>
      <c r="AB479" s="263"/>
      <c r="AC479" s="263"/>
      <c r="AD479" s="263"/>
      <c r="AE479" s="263"/>
      <c r="AF479" s="263"/>
      <c r="AG479" s="263"/>
      <c r="AH479" s="263"/>
      <c r="AI479" s="263"/>
      <c r="AJ479" s="263"/>
      <c r="AK479" s="263"/>
    </row>
    <row r="480" spans="1:37" x14ac:dyDescent="0.45">
      <c r="A480" s="262"/>
      <c r="B480" s="263"/>
      <c r="C480" s="264"/>
      <c r="D480" s="263"/>
      <c r="E480" s="263"/>
      <c r="F480" s="263"/>
      <c r="G480" s="262"/>
      <c r="H480" s="263"/>
      <c r="I480" s="263"/>
      <c r="J480" s="263"/>
      <c r="K480" s="263"/>
      <c r="L480" s="263"/>
      <c r="M480" s="263"/>
      <c r="N480" s="266"/>
      <c r="O480" s="263"/>
      <c r="P480" s="263"/>
      <c r="Q480" s="263"/>
      <c r="R480" s="263"/>
      <c r="S480" s="263"/>
      <c r="T480" s="263"/>
      <c r="U480" s="263"/>
      <c r="V480" s="263"/>
      <c r="W480" s="263"/>
      <c r="X480" s="263"/>
      <c r="Y480" s="263"/>
      <c r="Z480" s="263"/>
      <c r="AA480" s="263"/>
      <c r="AB480" s="263"/>
      <c r="AC480" s="263"/>
      <c r="AD480" s="263"/>
      <c r="AE480" s="263"/>
      <c r="AF480" s="263"/>
      <c r="AG480" s="263"/>
      <c r="AH480" s="263"/>
      <c r="AI480" s="263"/>
      <c r="AJ480" s="263"/>
      <c r="AK480" s="263"/>
    </row>
    <row r="481" spans="1:37" x14ac:dyDescent="0.45">
      <c r="A481" s="262"/>
      <c r="B481" s="263"/>
      <c r="C481" s="264"/>
      <c r="D481" s="263"/>
      <c r="E481" s="263"/>
      <c r="F481" s="263"/>
      <c r="G481" s="262"/>
      <c r="H481" s="263"/>
      <c r="I481" s="263"/>
      <c r="J481" s="263"/>
      <c r="K481" s="263"/>
      <c r="L481" s="263"/>
      <c r="M481" s="263"/>
      <c r="N481" s="266"/>
      <c r="O481" s="263"/>
      <c r="P481" s="263"/>
      <c r="Q481" s="263"/>
      <c r="R481" s="263"/>
      <c r="S481" s="263"/>
      <c r="T481" s="263"/>
      <c r="U481" s="263"/>
      <c r="V481" s="263"/>
      <c r="W481" s="263"/>
      <c r="X481" s="263"/>
      <c r="Y481" s="263"/>
      <c r="Z481" s="263"/>
      <c r="AA481" s="263"/>
      <c r="AB481" s="263"/>
      <c r="AC481" s="263"/>
      <c r="AD481" s="263"/>
      <c r="AE481" s="263"/>
      <c r="AF481" s="263"/>
      <c r="AG481" s="263"/>
      <c r="AH481" s="263"/>
      <c r="AI481" s="263"/>
      <c r="AJ481" s="263"/>
      <c r="AK481" s="263"/>
    </row>
    <row r="482" spans="1:37" x14ac:dyDescent="0.45">
      <c r="A482" s="262"/>
      <c r="B482" s="263"/>
      <c r="C482" s="264"/>
      <c r="D482" s="263"/>
      <c r="E482" s="263"/>
      <c r="F482" s="263"/>
      <c r="G482" s="262"/>
      <c r="H482" s="263"/>
      <c r="I482" s="263"/>
      <c r="J482" s="263"/>
      <c r="K482" s="263"/>
      <c r="L482" s="263"/>
      <c r="M482" s="263"/>
      <c r="N482" s="266"/>
      <c r="O482" s="263"/>
      <c r="P482" s="263"/>
      <c r="Q482" s="263"/>
      <c r="R482" s="263"/>
      <c r="S482" s="263"/>
      <c r="T482" s="263"/>
      <c r="U482" s="263"/>
      <c r="V482" s="263"/>
      <c r="W482" s="263"/>
      <c r="X482" s="263"/>
      <c r="Y482" s="263"/>
      <c r="Z482" s="263"/>
      <c r="AA482" s="263"/>
      <c r="AB482" s="263"/>
      <c r="AC482" s="263"/>
      <c r="AD482" s="263"/>
      <c r="AE482" s="263"/>
      <c r="AF482" s="263"/>
      <c r="AG482" s="263"/>
      <c r="AH482" s="263"/>
      <c r="AI482" s="263"/>
      <c r="AJ482" s="263"/>
      <c r="AK482" s="263"/>
    </row>
    <row r="483" spans="1:37" x14ac:dyDescent="0.45">
      <c r="A483" s="262"/>
      <c r="B483" s="263"/>
      <c r="C483" s="264"/>
      <c r="D483" s="263"/>
      <c r="E483" s="263"/>
      <c r="F483" s="263"/>
      <c r="G483" s="262"/>
      <c r="H483" s="263"/>
      <c r="I483" s="263"/>
      <c r="J483" s="263"/>
      <c r="K483" s="263"/>
      <c r="L483" s="263"/>
      <c r="M483" s="263"/>
      <c r="N483" s="266"/>
      <c r="O483" s="263"/>
      <c r="P483" s="263"/>
      <c r="Q483" s="263"/>
      <c r="R483" s="263"/>
      <c r="S483" s="263"/>
      <c r="T483" s="263"/>
      <c r="U483" s="263"/>
      <c r="V483" s="263"/>
      <c r="W483" s="263"/>
      <c r="X483" s="263"/>
      <c r="Y483" s="263"/>
      <c r="Z483" s="263"/>
      <c r="AA483" s="263"/>
      <c r="AB483" s="263"/>
      <c r="AC483" s="263"/>
      <c r="AD483" s="263"/>
      <c r="AE483" s="263"/>
      <c r="AF483" s="263"/>
      <c r="AG483" s="263"/>
      <c r="AH483" s="263"/>
      <c r="AI483" s="263"/>
      <c r="AJ483" s="263"/>
      <c r="AK483" s="263"/>
    </row>
    <row r="484" spans="1:37" x14ac:dyDescent="0.45">
      <c r="A484" s="262"/>
      <c r="B484" s="263"/>
      <c r="C484" s="264"/>
      <c r="D484" s="263"/>
      <c r="E484" s="263"/>
      <c r="F484" s="263"/>
      <c r="G484" s="262"/>
      <c r="H484" s="263"/>
      <c r="I484" s="263"/>
      <c r="J484" s="263"/>
      <c r="K484" s="263"/>
      <c r="L484" s="263"/>
      <c r="M484" s="263"/>
      <c r="N484" s="266"/>
      <c r="O484" s="263"/>
      <c r="P484" s="263"/>
      <c r="Q484" s="263"/>
      <c r="R484" s="263"/>
      <c r="S484" s="263"/>
      <c r="T484" s="263"/>
      <c r="U484" s="263"/>
      <c r="V484" s="263"/>
      <c r="W484" s="263"/>
      <c r="X484" s="263"/>
      <c r="Y484" s="263"/>
      <c r="Z484" s="263"/>
      <c r="AA484" s="263"/>
      <c r="AB484" s="263"/>
      <c r="AC484" s="263"/>
      <c r="AD484" s="263"/>
      <c r="AE484" s="263"/>
      <c r="AF484" s="263"/>
      <c r="AG484" s="263"/>
      <c r="AH484" s="263"/>
      <c r="AI484" s="263"/>
      <c r="AJ484" s="263"/>
      <c r="AK484" s="263"/>
    </row>
    <row r="485" spans="1:37" x14ac:dyDescent="0.45">
      <c r="A485" s="262"/>
      <c r="B485" s="263"/>
      <c r="C485" s="264"/>
      <c r="D485" s="263"/>
      <c r="E485" s="263"/>
      <c r="F485" s="263"/>
      <c r="G485" s="262"/>
      <c r="H485" s="263"/>
      <c r="I485" s="263"/>
      <c r="J485" s="263"/>
      <c r="K485" s="263"/>
      <c r="L485" s="263"/>
      <c r="M485" s="263"/>
      <c r="N485" s="266"/>
      <c r="O485" s="263"/>
      <c r="P485" s="263"/>
      <c r="Q485" s="263"/>
      <c r="R485" s="263"/>
      <c r="S485" s="263"/>
      <c r="T485" s="263"/>
      <c r="U485" s="263"/>
      <c r="V485" s="263"/>
      <c r="W485" s="263"/>
      <c r="X485" s="263"/>
      <c r="Y485" s="263"/>
      <c r="Z485" s="263"/>
      <c r="AA485" s="263"/>
      <c r="AB485" s="263"/>
      <c r="AC485" s="263"/>
      <c r="AD485" s="263"/>
      <c r="AE485" s="263"/>
      <c r="AF485" s="263"/>
      <c r="AG485" s="263"/>
      <c r="AH485" s="263"/>
      <c r="AI485" s="263"/>
      <c r="AJ485" s="263"/>
      <c r="AK485" s="263"/>
    </row>
    <row r="486" spans="1:37" x14ac:dyDescent="0.45">
      <c r="A486" s="262"/>
      <c r="B486" s="263"/>
      <c r="C486" s="264"/>
      <c r="D486" s="263"/>
      <c r="E486" s="263"/>
      <c r="F486" s="263"/>
      <c r="G486" s="262"/>
      <c r="H486" s="263"/>
      <c r="I486" s="263"/>
      <c r="J486" s="263"/>
      <c r="K486" s="263"/>
      <c r="L486" s="263"/>
      <c r="M486" s="263"/>
      <c r="N486" s="266"/>
      <c r="O486" s="263"/>
      <c r="P486" s="263"/>
      <c r="Q486" s="263"/>
      <c r="R486" s="263"/>
      <c r="S486" s="263"/>
      <c r="T486" s="263"/>
      <c r="U486" s="263"/>
      <c r="V486" s="263"/>
      <c r="W486" s="263"/>
      <c r="X486" s="263"/>
      <c r="Y486" s="263"/>
      <c r="Z486" s="263"/>
      <c r="AA486" s="263"/>
      <c r="AB486" s="263"/>
      <c r="AC486" s="263"/>
      <c r="AD486" s="263"/>
      <c r="AE486" s="263"/>
      <c r="AF486" s="263"/>
      <c r="AG486" s="263"/>
      <c r="AH486" s="263"/>
      <c r="AI486" s="263"/>
      <c r="AJ486" s="263"/>
      <c r="AK486" s="263"/>
    </row>
    <row r="487" spans="1:37" x14ac:dyDescent="0.45">
      <c r="A487" s="262"/>
      <c r="B487" s="263"/>
      <c r="C487" s="264"/>
      <c r="D487" s="263"/>
      <c r="E487" s="263"/>
      <c r="F487" s="263"/>
      <c r="G487" s="262"/>
      <c r="H487" s="263"/>
      <c r="I487" s="263"/>
      <c r="J487" s="263"/>
      <c r="K487" s="263"/>
      <c r="L487" s="263"/>
      <c r="M487" s="263"/>
      <c r="N487" s="266"/>
      <c r="O487" s="263"/>
      <c r="P487" s="263"/>
      <c r="Q487" s="263"/>
      <c r="R487" s="263"/>
      <c r="S487" s="263"/>
      <c r="T487" s="263"/>
      <c r="U487" s="263"/>
      <c r="V487" s="263"/>
      <c r="W487" s="263"/>
      <c r="X487" s="263"/>
      <c r="Y487" s="263"/>
      <c r="Z487" s="263"/>
      <c r="AA487" s="263"/>
      <c r="AB487" s="263"/>
      <c r="AC487" s="263"/>
      <c r="AD487" s="263"/>
      <c r="AE487" s="263"/>
      <c r="AF487" s="263"/>
      <c r="AG487" s="263"/>
      <c r="AH487" s="263"/>
      <c r="AI487" s="263"/>
      <c r="AJ487" s="263"/>
      <c r="AK487" s="263"/>
    </row>
    <row r="488" spans="1:37" x14ac:dyDescent="0.45">
      <c r="A488" s="262"/>
      <c r="B488" s="263"/>
      <c r="C488" s="264"/>
      <c r="D488" s="263"/>
      <c r="E488" s="263"/>
      <c r="F488" s="263"/>
      <c r="G488" s="262"/>
      <c r="H488" s="263"/>
      <c r="I488" s="263"/>
      <c r="J488" s="263"/>
      <c r="K488" s="263"/>
      <c r="L488" s="263"/>
      <c r="M488" s="263"/>
      <c r="N488" s="266"/>
      <c r="O488" s="263"/>
      <c r="P488" s="263"/>
      <c r="Q488" s="263"/>
      <c r="R488" s="263"/>
      <c r="S488" s="263"/>
      <c r="T488" s="263"/>
      <c r="U488" s="263"/>
      <c r="V488" s="263"/>
      <c r="W488" s="263"/>
      <c r="X488" s="263"/>
      <c r="Y488" s="263"/>
      <c r="Z488" s="263"/>
      <c r="AA488" s="263"/>
      <c r="AB488" s="263"/>
      <c r="AC488" s="263"/>
      <c r="AD488" s="263"/>
      <c r="AE488" s="263"/>
      <c r="AF488" s="263"/>
      <c r="AG488" s="263"/>
      <c r="AH488" s="263"/>
      <c r="AI488" s="263"/>
      <c r="AJ488" s="263"/>
      <c r="AK488" s="263"/>
    </row>
    <row r="489" spans="1:37" x14ac:dyDescent="0.45">
      <c r="A489" s="262"/>
      <c r="B489" s="263"/>
      <c r="C489" s="264"/>
      <c r="D489" s="263"/>
      <c r="E489" s="263"/>
      <c r="F489" s="263"/>
      <c r="G489" s="262"/>
      <c r="H489" s="263"/>
      <c r="I489" s="263"/>
      <c r="J489" s="263"/>
      <c r="K489" s="263"/>
      <c r="L489" s="263"/>
      <c r="M489" s="263"/>
      <c r="N489" s="266"/>
      <c r="O489" s="263"/>
      <c r="P489" s="263"/>
      <c r="Q489" s="263"/>
      <c r="R489" s="263"/>
      <c r="S489" s="263"/>
      <c r="T489" s="263"/>
      <c r="U489" s="263"/>
      <c r="V489" s="263"/>
      <c r="W489" s="263"/>
      <c r="X489" s="263"/>
      <c r="Y489" s="263"/>
      <c r="Z489" s="263"/>
      <c r="AA489" s="263"/>
      <c r="AB489" s="263"/>
      <c r="AC489" s="263"/>
      <c r="AD489" s="263"/>
      <c r="AE489" s="263"/>
      <c r="AF489" s="263"/>
      <c r="AG489" s="263"/>
      <c r="AH489" s="263"/>
      <c r="AI489" s="263"/>
      <c r="AJ489" s="263"/>
      <c r="AK489" s="263"/>
    </row>
    <row r="490" spans="1:37" x14ac:dyDescent="0.45">
      <c r="A490" s="262"/>
      <c r="B490" s="263"/>
      <c r="C490" s="264"/>
      <c r="D490" s="263"/>
      <c r="E490" s="263"/>
      <c r="F490" s="263"/>
      <c r="G490" s="262"/>
      <c r="H490" s="263"/>
      <c r="I490" s="263"/>
      <c r="J490" s="263"/>
      <c r="K490" s="263"/>
      <c r="L490" s="263"/>
      <c r="M490" s="263"/>
      <c r="N490" s="266"/>
      <c r="O490" s="263"/>
      <c r="P490" s="263"/>
      <c r="Q490" s="263"/>
      <c r="R490" s="263"/>
      <c r="S490" s="263"/>
      <c r="T490" s="263"/>
      <c r="U490" s="263"/>
      <c r="V490" s="263"/>
      <c r="W490" s="263"/>
      <c r="X490" s="263"/>
      <c r="Y490" s="263"/>
      <c r="Z490" s="263"/>
      <c r="AA490" s="263"/>
      <c r="AB490" s="263"/>
      <c r="AC490" s="263"/>
      <c r="AD490" s="263"/>
      <c r="AE490" s="263"/>
      <c r="AF490" s="263"/>
      <c r="AG490" s="263"/>
      <c r="AH490" s="263"/>
      <c r="AI490" s="263"/>
      <c r="AJ490" s="263"/>
      <c r="AK490" s="263"/>
    </row>
    <row r="491" spans="1:37" x14ac:dyDescent="0.45">
      <c r="A491" s="262"/>
      <c r="B491" s="263"/>
      <c r="C491" s="264"/>
      <c r="D491" s="263"/>
      <c r="E491" s="263"/>
      <c r="F491" s="263"/>
      <c r="G491" s="262"/>
      <c r="H491" s="263"/>
      <c r="I491" s="263"/>
      <c r="J491" s="263"/>
      <c r="K491" s="263"/>
      <c r="L491" s="263"/>
      <c r="M491" s="263"/>
      <c r="N491" s="266"/>
      <c r="O491" s="263"/>
      <c r="P491" s="263"/>
      <c r="Q491" s="263"/>
      <c r="R491" s="263"/>
      <c r="S491" s="263"/>
      <c r="T491" s="263"/>
      <c r="U491" s="263"/>
      <c r="V491" s="263"/>
      <c r="W491" s="263"/>
      <c r="X491" s="263"/>
      <c r="Y491" s="263"/>
      <c r="Z491" s="263"/>
      <c r="AA491" s="263"/>
      <c r="AB491" s="263"/>
      <c r="AC491" s="263"/>
      <c r="AD491" s="263"/>
      <c r="AE491" s="263"/>
      <c r="AF491" s="263"/>
      <c r="AG491" s="263"/>
      <c r="AH491" s="263"/>
      <c r="AI491" s="263"/>
      <c r="AJ491" s="263"/>
      <c r="AK491" s="263"/>
    </row>
    <row r="492" spans="1:37" x14ac:dyDescent="0.45">
      <c r="A492" s="262"/>
      <c r="B492" s="263"/>
      <c r="C492" s="264"/>
      <c r="D492" s="263"/>
      <c r="E492" s="263"/>
      <c r="F492" s="263"/>
      <c r="G492" s="262"/>
      <c r="H492" s="263"/>
      <c r="I492" s="263"/>
      <c r="J492" s="263"/>
      <c r="K492" s="263"/>
      <c r="L492" s="263"/>
      <c r="M492" s="263"/>
      <c r="N492" s="266"/>
      <c r="O492" s="263"/>
      <c r="P492" s="263"/>
      <c r="Q492" s="263"/>
      <c r="R492" s="263"/>
      <c r="S492" s="263"/>
      <c r="T492" s="263"/>
      <c r="U492" s="263"/>
      <c r="V492" s="263"/>
      <c r="W492" s="263"/>
      <c r="X492" s="263"/>
      <c r="Y492" s="263"/>
      <c r="Z492" s="263"/>
      <c r="AA492" s="263"/>
      <c r="AB492" s="263"/>
      <c r="AC492" s="263"/>
      <c r="AD492" s="263"/>
      <c r="AE492" s="263"/>
      <c r="AF492" s="263"/>
      <c r="AG492" s="263"/>
      <c r="AH492" s="263"/>
      <c r="AI492" s="263"/>
      <c r="AJ492" s="263"/>
      <c r="AK492" s="263"/>
    </row>
    <row r="493" spans="1:37" x14ac:dyDescent="0.45">
      <c r="A493" s="262"/>
      <c r="B493" s="263"/>
      <c r="C493" s="264"/>
      <c r="D493" s="263"/>
      <c r="E493" s="263"/>
      <c r="F493" s="263"/>
      <c r="G493" s="262"/>
      <c r="H493" s="263"/>
      <c r="I493" s="263"/>
      <c r="J493" s="263"/>
      <c r="K493" s="263"/>
      <c r="L493" s="263"/>
      <c r="M493" s="263"/>
      <c r="N493" s="266"/>
      <c r="O493" s="263"/>
      <c r="P493" s="263"/>
      <c r="Q493" s="263"/>
      <c r="R493" s="263"/>
      <c r="S493" s="263"/>
      <c r="T493" s="263"/>
      <c r="U493" s="263"/>
      <c r="V493" s="263"/>
      <c r="W493" s="263"/>
      <c r="X493" s="263"/>
      <c r="Y493" s="263"/>
      <c r="Z493" s="263"/>
      <c r="AA493" s="263"/>
      <c r="AB493" s="263"/>
      <c r="AC493" s="263"/>
      <c r="AD493" s="263"/>
      <c r="AE493" s="263"/>
      <c r="AF493" s="263"/>
      <c r="AG493" s="263"/>
      <c r="AH493" s="263"/>
      <c r="AI493" s="263"/>
      <c r="AJ493" s="263"/>
      <c r="AK493" s="263"/>
    </row>
    <row r="494" spans="1:37" x14ac:dyDescent="0.45">
      <c r="A494" s="262"/>
      <c r="B494" s="263"/>
      <c r="C494" s="264"/>
      <c r="D494" s="263"/>
      <c r="E494" s="263"/>
      <c r="F494" s="263"/>
      <c r="G494" s="262"/>
      <c r="H494" s="263"/>
      <c r="I494" s="263"/>
      <c r="J494" s="263"/>
      <c r="K494" s="263"/>
      <c r="L494" s="263"/>
      <c r="M494" s="263"/>
      <c r="N494" s="266"/>
      <c r="O494" s="263"/>
      <c r="P494" s="263"/>
      <c r="Q494" s="263"/>
      <c r="R494" s="263"/>
      <c r="S494" s="263"/>
      <c r="T494" s="263"/>
      <c r="U494" s="263"/>
      <c r="V494" s="263"/>
      <c r="W494" s="263"/>
      <c r="X494" s="263"/>
      <c r="Y494" s="263"/>
      <c r="Z494" s="263"/>
      <c r="AA494" s="263"/>
      <c r="AB494" s="263"/>
      <c r="AC494" s="263"/>
      <c r="AD494" s="263"/>
      <c r="AE494" s="263"/>
      <c r="AF494" s="263"/>
      <c r="AG494" s="263"/>
      <c r="AH494" s="263"/>
      <c r="AI494" s="263"/>
      <c r="AJ494" s="263"/>
      <c r="AK494" s="263"/>
    </row>
    <row r="495" spans="1:37" x14ac:dyDescent="0.45">
      <c r="A495" s="262"/>
      <c r="B495" s="263"/>
      <c r="C495" s="264"/>
      <c r="D495" s="263"/>
      <c r="E495" s="263"/>
      <c r="F495" s="263"/>
      <c r="G495" s="262"/>
      <c r="H495" s="263"/>
      <c r="I495" s="263"/>
      <c r="J495" s="263"/>
      <c r="K495" s="263"/>
      <c r="L495" s="263"/>
      <c r="M495" s="263"/>
      <c r="N495" s="266"/>
      <c r="O495" s="263"/>
      <c r="P495" s="263"/>
      <c r="Q495" s="263"/>
      <c r="R495" s="263"/>
      <c r="S495" s="263"/>
      <c r="T495" s="263"/>
      <c r="U495" s="263"/>
      <c r="V495" s="263"/>
      <c r="W495" s="263"/>
      <c r="X495" s="263"/>
      <c r="Y495" s="263"/>
      <c r="Z495" s="263"/>
      <c r="AA495" s="263"/>
      <c r="AB495" s="263"/>
      <c r="AC495" s="263"/>
      <c r="AD495" s="263"/>
      <c r="AE495" s="263"/>
      <c r="AF495" s="263"/>
      <c r="AG495" s="263"/>
      <c r="AH495" s="263"/>
      <c r="AI495" s="263"/>
      <c r="AJ495" s="263"/>
      <c r="AK495" s="263"/>
    </row>
    <row r="496" spans="1:37" x14ac:dyDescent="0.45">
      <c r="A496" s="262"/>
      <c r="B496" s="263"/>
      <c r="C496" s="264"/>
      <c r="D496" s="263"/>
      <c r="E496" s="263"/>
      <c r="F496" s="263"/>
      <c r="G496" s="262"/>
      <c r="H496" s="263"/>
      <c r="I496" s="263"/>
      <c r="J496" s="263"/>
      <c r="K496" s="263"/>
      <c r="L496" s="263"/>
      <c r="M496" s="263"/>
      <c r="N496" s="266"/>
      <c r="O496" s="263"/>
      <c r="P496" s="263"/>
      <c r="Q496" s="263"/>
      <c r="R496" s="263"/>
      <c r="S496" s="263"/>
      <c r="T496" s="263"/>
      <c r="U496" s="263"/>
      <c r="V496" s="263"/>
      <c r="W496" s="263"/>
      <c r="X496" s="263"/>
      <c r="Y496" s="263"/>
      <c r="Z496" s="263"/>
      <c r="AA496" s="263"/>
      <c r="AB496" s="263"/>
      <c r="AC496" s="263"/>
      <c r="AD496" s="263"/>
      <c r="AE496" s="263"/>
      <c r="AF496" s="263"/>
      <c r="AG496" s="263"/>
      <c r="AH496" s="263"/>
      <c r="AI496" s="263"/>
      <c r="AJ496" s="263"/>
      <c r="AK496" s="263"/>
    </row>
    <row r="497" spans="1:37" x14ac:dyDescent="0.45">
      <c r="A497" s="262"/>
      <c r="B497" s="263"/>
      <c r="C497" s="264"/>
      <c r="D497" s="263"/>
      <c r="E497" s="263"/>
      <c r="F497" s="263"/>
      <c r="G497" s="262"/>
      <c r="H497" s="263"/>
      <c r="I497" s="263"/>
      <c r="J497" s="263"/>
      <c r="K497" s="263"/>
      <c r="L497" s="263"/>
      <c r="M497" s="263"/>
      <c r="N497" s="266"/>
      <c r="O497" s="263"/>
      <c r="P497" s="263"/>
      <c r="Q497" s="263"/>
      <c r="R497" s="263"/>
      <c r="S497" s="263"/>
      <c r="T497" s="263"/>
      <c r="U497" s="263"/>
      <c r="V497" s="263"/>
      <c r="W497" s="263"/>
      <c r="X497" s="263"/>
      <c r="Y497" s="263"/>
      <c r="Z497" s="263"/>
      <c r="AA497" s="263"/>
      <c r="AB497" s="263"/>
      <c r="AC497" s="263"/>
      <c r="AD497" s="263"/>
      <c r="AE497" s="263"/>
      <c r="AF497" s="263"/>
      <c r="AG497" s="263"/>
      <c r="AH497" s="263"/>
      <c r="AI497" s="263"/>
      <c r="AJ497" s="263"/>
      <c r="AK497" s="263"/>
    </row>
    <row r="498" spans="1:37" x14ac:dyDescent="0.45">
      <c r="A498" s="262"/>
      <c r="B498" s="263"/>
      <c r="C498" s="264"/>
      <c r="D498" s="263"/>
      <c r="E498" s="263"/>
      <c r="F498" s="263"/>
      <c r="G498" s="262"/>
      <c r="H498" s="263"/>
      <c r="I498" s="263"/>
      <c r="J498" s="263"/>
      <c r="K498" s="263"/>
      <c r="L498" s="263"/>
      <c r="M498" s="263"/>
      <c r="N498" s="266"/>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263"/>
    </row>
    <row r="499" spans="1:37" x14ac:dyDescent="0.45">
      <c r="A499" s="262"/>
      <c r="B499" s="263"/>
      <c r="C499" s="264"/>
      <c r="D499" s="263"/>
      <c r="E499" s="263"/>
      <c r="F499" s="263"/>
      <c r="G499" s="262"/>
      <c r="H499" s="263"/>
      <c r="I499" s="263"/>
      <c r="J499" s="263"/>
      <c r="K499" s="263"/>
      <c r="L499" s="263"/>
      <c r="M499" s="263"/>
      <c r="N499" s="266"/>
      <c r="O499" s="263"/>
      <c r="P499" s="263"/>
      <c r="Q499" s="263"/>
      <c r="R499" s="263"/>
      <c r="S499" s="263"/>
      <c r="T499" s="263"/>
      <c r="U499" s="263"/>
      <c r="V499" s="263"/>
      <c r="W499" s="263"/>
      <c r="X499" s="263"/>
      <c r="Y499" s="263"/>
      <c r="Z499" s="263"/>
      <c r="AA499" s="263"/>
      <c r="AB499" s="263"/>
      <c r="AC499" s="263"/>
      <c r="AD499" s="263"/>
      <c r="AE499" s="263"/>
      <c r="AF499" s="263"/>
      <c r="AG499" s="263"/>
      <c r="AH499" s="263"/>
      <c r="AI499" s="263"/>
      <c r="AJ499" s="263"/>
      <c r="AK499" s="263"/>
    </row>
    <row r="500" spans="1:37" x14ac:dyDescent="0.45">
      <c r="A500" s="262"/>
      <c r="B500" s="263"/>
      <c r="C500" s="264"/>
      <c r="D500" s="263"/>
      <c r="E500" s="263"/>
      <c r="F500" s="263"/>
      <c r="G500" s="262"/>
      <c r="H500" s="263"/>
      <c r="I500" s="263"/>
      <c r="J500" s="263"/>
      <c r="K500" s="263"/>
      <c r="L500" s="263"/>
      <c r="M500" s="263"/>
      <c r="N500" s="266"/>
      <c r="O500" s="263"/>
      <c r="P500" s="263"/>
      <c r="Q500" s="263"/>
      <c r="R500" s="263"/>
      <c r="S500" s="263"/>
      <c r="T500" s="263"/>
      <c r="U500" s="263"/>
      <c r="V500" s="263"/>
      <c r="W500" s="263"/>
      <c r="X500" s="263"/>
      <c r="Y500" s="263"/>
      <c r="Z500" s="263"/>
      <c r="AA500" s="263"/>
      <c r="AB500" s="263"/>
      <c r="AC500" s="263"/>
      <c r="AD500" s="263"/>
      <c r="AE500" s="263"/>
      <c r="AF500" s="263"/>
      <c r="AG500" s="263"/>
      <c r="AH500" s="263"/>
      <c r="AI500" s="263"/>
      <c r="AJ500" s="263"/>
      <c r="AK500" s="263"/>
    </row>
    <row r="501" spans="1:37" x14ac:dyDescent="0.45">
      <c r="A501" s="262"/>
      <c r="B501" s="263"/>
      <c r="C501" s="264"/>
      <c r="D501" s="263"/>
      <c r="E501" s="263"/>
      <c r="F501" s="263"/>
      <c r="G501" s="262"/>
      <c r="H501" s="263"/>
      <c r="I501" s="263"/>
      <c r="J501" s="263"/>
      <c r="K501" s="263"/>
      <c r="L501" s="263"/>
      <c r="M501" s="263"/>
      <c r="N501" s="266"/>
      <c r="O501" s="263"/>
      <c r="P501" s="263"/>
      <c r="Q501" s="263"/>
      <c r="R501" s="263"/>
      <c r="S501" s="263"/>
      <c r="T501" s="263"/>
      <c r="U501" s="263"/>
      <c r="V501" s="263"/>
      <c r="W501" s="263"/>
      <c r="X501" s="263"/>
      <c r="Y501" s="263"/>
      <c r="Z501" s="263"/>
      <c r="AA501" s="263"/>
      <c r="AB501" s="263"/>
      <c r="AC501" s="263"/>
      <c r="AD501" s="263"/>
      <c r="AE501" s="263"/>
      <c r="AF501" s="263"/>
      <c r="AG501" s="263"/>
      <c r="AH501" s="263"/>
      <c r="AI501" s="263"/>
      <c r="AJ501" s="263"/>
      <c r="AK501" s="263"/>
    </row>
    <row r="502" spans="1:37" x14ac:dyDescent="0.45">
      <c r="A502" s="262"/>
      <c r="B502" s="263"/>
      <c r="C502" s="264"/>
      <c r="D502" s="263"/>
      <c r="E502" s="263"/>
      <c r="F502" s="263"/>
      <c r="G502" s="262"/>
      <c r="H502" s="263"/>
      <c r="I502" s="263"/>
      <c r="J502" s="263"/>
      <c r="K502" s="263"/>
      <c r="L502" s="263"/>
      <c r="M502" s="263"/>
      <c r="N502" s="266"/>
      <c r="O502" s="263"/>
      <c r="P502" s="263"/>
      <c r="Q502" s="263"/>
      <c r="R502" s="263"/>
      <c r="S502" s="263"/>
      <c r="T502" s="263"/>
      <c r="U502" s="263"/>
      <c r="V502" s="263"/>
      <c r="W502" s="263"/>
      <c r="X502" s="263"/>
      <c r="Y502" s="263"/>
      <c r="Z502" s="263"/>
      <c r="AA502" s="263"/>
      <c r="AB502" s="263"/>
      <c r="AC502" s="263"/>
      <c r="AD502" s="263"/>
      <c r="AE502" s="263"/>
      <c r="AF502" s="263"/>
      <c r="AG502" s="263"/>
      <c r="AH502" s="263"/>
      <c r="AI502" s="263"/>
      <c r="AJ502" s="263"/>
      <c r="AK502" s="263"/>
    </row>
    <row r="503" spans="1:37" x14ac:dyDescent="0.45">
      <c r="A503" s="262"/>
      <c r="B503" s="263"/>
      <c r="C503" s="264"/>
      <c r="D503" s="263"/>
      <c r="E503" s="263"/>
      <c r="F503" s="263"/>
      <c r="G503" s="262"/>
      <c r="H503" s="263"/>
      <c r="I503" s="263"/>
      <c r="J503" s="263"/>
      <c r="K503" s="263"/>
      <c r="L503" s="263"/>
      <c r="M503" s="263"/>
      <c r="N503" s="266"/>
      <c r="O503" s="263"/>
      <c r="P503" s="263"/>
      <c r="Q503" s="263"/>
      <c r="R503" s="263"/>
      <c r="S503" s="263"/>
      <c r="T503" s="263"/>
      <c r="U503" s="263"/>
      <c r="V503" s="263"/>
      <c r="W503" s="263"/>
      <c r="X503" s="263"/>
      <c r="Y503" s="263"/>
      <c r="Z503" s="263"/>
      <c r="AA503" s="263"/>
      <c r="AB503" s="263"/>
      <c r="AC503" s="263"/>
      <c r="AD503" s="263"/>
      <c r="AE503" s="263"/>
      <c r="AF503" s="263"/>
      <c r="AG503" s="263"/>
      <c r="AH503" s="263"/>
      <c r="AI503" s="263"/>
      <c r="AJ503" s="263"/>
      <c r="AK503" s="263"/>
    </row>
    <row r="504" spans="1:37" x14ac:dyDescent="0.45">
      <c r="A504" s="262"/>
      <c r="B504" s="263"/>
      <c r="C504" s="264"/>
      <c r="D504" s="263"/>
      <c r="E504" s="263"/>
      <c r="F504" s="263"/>
      <c r="G504" s="262"/>
      <c r="H504" s="263"/>
      <c r="I504" s="263"/>
      <c r="J504" s="263"/>
      <c r="K504" s="263"/>
      <c r="L504" s="263"/>
      <c r="M504" s="263"/>
      <c r="N504" s="266"/>
      <c r="O504" s="263"/>
      <c r="P504" s="263"/>
      <c r="Q504" s="263"/>
      <c r="R504" s="263"/>
      <c r="S504" s="263"/>
      <c r="T504" s="263"/>
      <c r="U504" s="263"/>
      <c r="V504" s="263"/>
      <c r="W504" s="263"/>
      <c r="X504" s="263"/>
      <c r="Y504" s="263"/>
      <c r="Z504" s="263"/>
      <c r="AA504" s="263"/>
      <c r="AB504" s="263"/>
      <c r="AC504" s="263"/>
      <c r="AD504" s="263"/>
      <c r="AE504" s="263"/>
      <c r="AF504" s="263"/>
      <c r="AG504" s="263"/>
      <c r="AH504" s="263"/>
      <c r="AI504" s="263"/>
      <c r="AJ504" s="263"/>
      <c r="AK504" s="263"/>
    </row>
    <row r="505" spans="1:37" x14ac:dyDescent="0.45">
      <c r="A505" s="262"/>
      <c r="B505" s="263"/>
      <c r="C505" s="264"/>
      <c r="D505" s="263"/>
      <c r="E505" s="263"/>
      <c r="F505" s="263"/>
      <c r="G505" s="262"/>
      <c r="H505" s="263"/>
      <c r="I505" s="263"/>
      <c r="J505" s="263"/>
      <c r="K505" s="263"/>
      <c r="L505" s="263"/>
      <c r="M505" s="263"/>
      <c r="N505" s="266"/>
      <c r="O505" s="263"/>
      <c r="P505" s="263"/>
      <c r="Q505" s="263"/>
      <c r="R505" s="263"/>
      <c r="S505" s="263"/>
      <c r="T505" s="263"/>
      <c r="U505" s="263"/>
      <c r="V505" s="263"/>
      <c r="W505" s="263"/>
      <c r="X505" s="263"/>
      <c r="Y505" s="263"/>
      <c r="Z505" s="263"/>
      <c r="AA505" s="263"/>
      <c r="AB505" s="263"/>
      <c r="AC505" s="263"/>
      <c r="AD505" s="263"/>
      <c r="AE505" s="263"/>
      <c r="AF505" s="263"/>
      <c r="AG505" s="263"/>
      <c r="AH505" s="263"/>
      <c r="AI505" s="263"/>
      <c r="AJ505" s="263"/>
      <c r="AK505" s="263"/>
    </row>
    <row r="506" spans="1:37" x14ac:dyDescent="0.45">
      <c r="A506" s="262"/>
      <c r="B506" s="263"/>
      <c r="C506" s="264"/>
      <c r="D506" s="263"/>
      <c r="E506" s="263"/>
      <c r="F506" s="263"/>
      <c r="G506" s="262"/>
      <c r="H506" s="263"/>
      <c r="I506" s="263"/>
      <c r="J506" s="263"/>
      <c r="K506" s="263"/>
      <c r="L506" s="263"/>
      <c r="M506" s="263"/>
      <c r="N506" s="266"/>
      <c r="O506" s="263"/>
      <c r="P506" s="263"/>
      <c r="Q506" s="263"/>
      <c r="R506" s="263"/>
      <c r="S506" s="263"/>
      <c r="T506" s="263"/>
      <c r="U506" s="263"/>
      <c r="V506" s="263"/>
      <c r="W506" s="263"/>
      <c r="X506" s="263"/>
      <c r="Y506" s="263"/>
      <c r="Z506" s="263"/>
      <c r="AA506" s="263"/>
      <c r="AB506" s="263"/>
      <c r="AC506" s="263"/>
      <c r="AD506" s="263"/>
      <c r="AE506" s="263"/>
      <c r="AF506" s="263"/>
      <c r="AG506" s="263"/>
      <c r="AH506" s="263"/>
      <c r="AI506" s="263"/>
      <c r="AJ506" s="263"/>
      <c r="AK506" s="263"/>
    </row>
    <row r="507" spans="1:37" x14ac:dyDescent="0.45">
      <c r="A507" s="262"/>
      <c r="B507" s="263"/>
      <c r="C507" s="264"/>
      <c r="D507" s="263"/>
      <c r="E507" s="263"/>
      <c r="F507" s="263"/>
      <c r="G507" s="262"/>
      <c r="H507" s="263"/>
      <c r="I507" s="263"/>
      <c r="J507" s="263"/>
      <c r="K507" s="263"/>
      <c r="L507" s="263"/>
      <c r="M507" s="263"/>
      <c r="N507" s="266"/>
      <c r="O507" s="263"/>
      <c r="P507" s="263"/>
      <c r="Q507" s="263"/>
      <c r="R507" s="263"/>
      <c r="S507" s="263"/>
      <c r="T507" s="263"/>
      <c r="U507" s="263"/>
      <c r="V507" s="263"/>
      <c r="W507" s="263"/>
      <c r="X507" s="263"/>
      <c r="Y507" s="263"/>
      <c r="Z507" s="263"/>
      <c r="AA507" s="263"/>
      <c r="AB507" s="263"/>
      <c r="AC507" s="263"/>
      <c r="AD507" s="263"/>
      <c r="AE507" s="263"/>
      <c r="AF507" s="263"/>
      <c r="AG507" s="263"/>
      <c r="AH507" s="263"/>
      <c r="AI507" s="263"/>
      <c r="AJ507" s="263"/>
      <c r="AK507" s="263"/>
    </row>
    <row r="508" spans="1:37" x14ac:dyDescent="0.45">
      <c r="A508" s="262"/>
      <c r="B508" s="263"/>
      <c r="C508" s="264"/>
      <c r="D508" s="263"/>
      <c r="E508" s="263"/>
      <c r="F508" s="263"/>
      <c r="G508" s="262"/>
      <c r="H508" s="263"/>
      <c r="I508" s="263"/>
      <c r="J508" s="263"/>
      <c r="K508" s="263"/>
      <c r="L508" s="263"/>
      <c r="M508" s="263"/>
      <c r="N508" s="266"/>
      <c r="O508" s="263"/>
      <c r="P508" s="263"/>
      <c r="Q508" s="263"/>
      <c r="R508" s="263"/>
      <c r="S508" s="263"/>
      <c r="T508" s="263"/>
      <c r="U508" s="263"/>
      <c r="V508" s="263"/>
      <c r="W508" s="263"/>
      <c r="X508" s="263"/>
      <c r="Y508" s="263"/>
      <c r="Z508" s="263"/>
      <c r="AA508" s="263"/>
      <c r="AB508" s="263"/>
      <c r="AC508" s="263"/>
      <c r="AD508" s="263"/>
      <c r="AE508" s="263"/>
      <c r="AF508" s="263"/>
      <c r="AG508" s="263"/>
      <c r="AH508" s="263"/>
      <c r="AI508" s="263"/>
      <c r="AJ508" s="263"/>
      <c r="AK508" s="263"/>
    </row>
    <row r="509" spans="1:37" x14ac:dyDescent="0.45">
      <c r="A509" s="262"/>
      <c r="B509" s="263"/>
      <c r="C509" s="264"/>
      <c r="D509" s="263"/>
      <c r="E509" s="263"/>
      <c r="F509" s="263"/>
      <c r="G509" s="262"/>
      <c r="H509" s="263"/>
      <c r="I509" s="263"/>
      <c r="J509" s="263"/>
      <c r="K509" s="263"/>
      <c r="L509" s="263"/>
      <c r="M509" s="263"/>
      <c r="N509" s="266"/>
      <c r="O509" s="263"/>
      <c r="P509" s="263"/>
      <c r="Q509" s="263"/>
      <c r="R509" s="263"/>
      <c r="S509" s="263"/>
      <c r="T509" s="263"/>
      <c r="U509" s="263"/>
      <c r="V509" s="263"/>
      <c r="W509" s="263"/>
      <c r="X509" s="263"/>
      <c r="Y509" s="263"/>
      <c r="Z509" s="263"/>
      <c r="AA509" s="263"/>
      <c r="AB509" s="263"/>
      <c r="AC509" s="263"/>
      <c r="AD509" s="263"/>
      <c r="AE509" s="263"/>
      <c r="AF509" s="263"/>
      <c r="AG509" s="263"/>
      <c r="AH509" s="263"/>
      <c r="AI509" s="263"/>
      <c r="AJ509" s="263"/>
      <c r="AK509" s="263"/>
    </row>
    <row r="510" spans="1:37" x14ac:dyDescent="0.45">
      <c r="A510" s="262"/>
      <c r="B510" s="263"/>
      <c r="C510" s="264"/>
      <c r="D510" s="263"/>
      <c r="E510" s="263"/>
      <c r="F510" s="263"/>
      <c r="G510" s="262"/>
      <c r="H510" s="263"/>
      <c r="I510" s="263"/>
      <c r="J510" s="263"/>
      <c r="K510" s="263"/>
      <c r="L510" s="263"/>
      <c r="M510" s="263"/>
      <c r="N510" s="266"/>
      <c r="O510" s="263"/>
      <c r="P510" s="263"/>
      <c r="Q510" s="263"/>
      <c r="R510" s="263"/>
      <c r="S510" s="263"/>
      <c r="T510" s="263"/>
      <c r="U510" s="263"/>
      <c r="V510" s="263"/>
      <c r="W510" s="263"/>
      <c r="X510" s="263"/>
      <c r="Y510" s="263"/>
      <c r="Z510" s="263"/>
      <c r="AA510" s="263"/>
      <c r="AB510" s="263"/>
      <c r="AC510" s="263"/>
      <c r="AD510" s="263"/>
      <c r="AE510" s="263"/>
      <c r="AF510" s="263"/>
      <c r="AG510" s="263"/>
      <c r="AH510" s="263"/>
      <c r="AI510" s="263"/>
      <c r="AJ510" s="263"/>
      <c r="AK510" s="263"/>
    </row>
    <row r="511" spans="1:37" x14ac:dyDescent="0.45">
      <c r="A511" s="262"/>
      <c r="B511" s="263"/>
      <c r="C511" s="264"/>
      <c r="D511" s="263"/>
      <c r="E511" s="263"/>
      <c r="F511" s="263"/>
      <c r="G511" s="262"/>
      <c r="H511" s="263"/>
      <c r="I511" s="263"/>
      <c r="J511" s="263"/>
      <c r="K511" s="263"/>
      <c r="L511" s="263"/>
      <c r="M511" s="263"/>
      <c r="N511" s="266"/>
      <c r="O511" s="263"/>
      <c r="P511" s="263"/>
      <c r="Q511" s="263"/>
      <c r="R511" s="263"/>
      <c r="S511" s="263"/>
      <c r="T511" s="263"/>
      <c r="U511" s="263"/>
      <c r="V511" s="263"/>
      <c r="W511" s="263"/>
      <c r="X511" s="263"/>
      <c r="Y511" s="263"/>
      <c r="Z511" s="263"/>
      <c r="AA511" s="263"/>
      <c r="AB511" s="263"/>
      <c r="AC511" s="263"/>
      <c r="AD511" s="263"/>
      <c r="AE511" s="263"/>
      <c r="AF511" s="263"/>
      <c r="AG511" s="263"/>
      <c r="AH511" s="263"/>
      <c r="AI511" s="263"/>
      <c r="AJ511" s="263"/>
      <c r="AK511" s="263"/>
    </row>
    <row r="512" spans="1:37" x14ac:dyDescent="0.45">
      <c r="A512" s="262"/>
      <c r="B512" s="263"/>
      <c r="C512" s="264"/>
      <c r="D512" s="263"/>
      <c r="E512" s="263"/>
      <c r="F512" s="263"/>
      <c r="G512" s="262"/>
      <c r="H512" s="263"/>
      <c r="I512" s="263"/>
      <c r="J512" s="263"/>
      <c r="K512" s="263"/>
      <c r="L512" s="263"/>
      <c r="M512" s="263"/>
      <c r="N512" s="266"/>
      <c r="O512" s="263"/>
      <c r="P512" s="263"/>
      <c r="Q512" s="263"/>
      <c r="R512" s="263"/>
      <c r="S512" s="263"/>
      <c r="T512" s="263"/>
      <c r="U512" s="263"/>
      <c r="V512" s="263"/>
      <c r="W512" s="263"/>
      <c r="X512" s="263"/>
      <c r="Y512" s="263"/>
      <c r="Z512" s="263"/>
      <c r="AA512" s="263"/>
      <c r="AB512" s="263"/>
      <c r="AC512" s="263"/>
      <c r="AD512" s="263"/>
      <c r="AE512" s="263"/>
      <c r="AF512" s="263"/>
      <c r="AG512" s="263"/>
      <c r="AH512" s="263"/>
      <c r="AI512" s="263"/>
      <c r="AJ512" s="263"/>
      <c r="AK512" s="263"/>
    </row>
    <row r="513" spans="1:37" x14ac:dyDescent="0.45">
      <c r="A513" s="262"/>
      <c r="B513" s="263"/>
      <c r="C513" s="264"/>
      <c r="D513" s="263"/>
      <c r="E513" s="263"/>
      <c r="F513" s="263"/>
      <c r="G513" s="262"/>
      <c r="H513" s="263"/>
      <c r="I513" s="263"/>
      <c r="J513" s="263"/>
      <c r="K513" s="263"/>
      <c r="L513" s="263"/>
      <c r="M513" s="263"/>
      <c r="N513" s="266"/>
      <c r="O513" s="263"/>
      <c r="P513" s="263"/>
      <c r="Q513" s="263"/>
      <c r="R513" s="263"/>
      <c r="S513" s="263"/>
      <c r="T513" s="263"/>
      <c r="U513" s="263"/>
      <c r="V513" s="263"/>
      <c r="W513" s="263"/>
      <c r="X513" s="263"/>
      <c r="Y513" s="263"/>
      <c r="Z513" s="263"/>
      <c r="AA513" s="263"/>
      <c r="AB513" s="263"/>
      <c r="AC513" s="263"/>
      <c r="AD513" s="263"/>
      <c r="AE513" s="263"/>
      <c r="AF513" s="263"/>
      <c r="AG513" s="263"/>
      <c r="AH513" s="263"/>
      <c r="AI513" s="263"/>
      <c r="AJ513" s="263"/>
      <c r="AK513" s="263"/>
    </row>
    <row r="514" spans="1:37" x14ac:dyDescent="0.45">
      <c r="A514" s="262"/>
      <c r="B514" s="263"/>
      <c r="C514" s="264"/>
      <c r="D514" s="263"/>
      <c r="E514" s="263"/>
      <c r="F514" s="263"/>
      <c r="G514" s="262"/>
      <c r="H514" s="263"/>
      <c r="I514" s="263"/>
      <c r="J514" s="263"/>
      <c r="K514" s="263"/>
      <c r="L514" s="263"/>
      <c r="M514" s="263"/>
      <c r="N514" s="266"/>
      <c r="O514" s="263"/>
      <c r="P514" s="263"/>
      <c r="Q514" s="263"/>
      <c r="R514" s="263"/>
      <c r="S514" s="263"/>
      <c r="T514" s="263"/>
      <c r="U514" s="263"/>
      <c r="V514" s="263"/>
      <c r="W514" s="263"/>
      <c r="X514" s="263"/>
      <c r="Y514" s="263"/>
      <c r="Z514" s="263"/>
      <c r="AA514" s="263"/>
      <c r="AB514" s="263"/>
      <c r="AC514" s="263"/>
      <c r="AD514" s="263"/>
      <c r="AE514" s="263"/>
      <c r="AF514" s="263"/>
      <c r="AG514" s="263"/>
      <c r="AH514" s="263"/>
      <c r="AI514" s="263"/>
      <c r="AJ514" s="263"/>
      <c r="AK514" s="263"/>
    </row>
    <row r="515" spans="1:37" x14ac:dyDescent="0.45">
      <c r="A515" s="262"/>
      <c r="B515" s="263"/>
      <c r="C515" s="264"/>
      <c r="D515" s="263"/>
      <c r="E515" s="263"/>
      <c r="F515" s="263"/>
      <c r="G515" s="262"/>
      <c r="H515" s="263"/>
      <c r="I515" s="263"/>
      <c r="J515" s="263"/>
      <c r="K515" s="263"/>
      <c r="L515" s="263"/>
      <c r="M515" s="263"/>
      <c r="N515" s="266"/>
      <c r="O515" s="263"/>
      <c r="P515" s="263"/>
      <c r="Q515" s="263"/>
      <c r="R515" s="263"/>
      <c r="S515" s="263"/>
      <c r="T515" s="263"/>
      <c r="U515" s="263"/>
      <c r="V515" s="263"/>
      <c r="W515" s="263"/>
      <c r="X515" s="263"/>
      <c r="Y515" s="263"/>
      <c r="Z515" s="263"/>
      <c r="AA515" s="263"/>
      <c r="AB515" s="263"/>
      <c r="AC515" s="263"/>
      <c r="AD515" s="263"/>
      <c r="AE515" s="263"/>
      <c r="AF515" s="263"/>
      <c r="AG515" s="263"/>
      <c r="AH515" s="263"/>
      <c r="AI515" s="263"/>
      <c r="AJ515" s="263"/>
      <c r="AK515" s="263"/>
    </row>
    <row r="516" spans="1:37" x14ac:dyDescent="0.45">
      <c r="A516" s="262"/>
      <c r="B516" s="263"/>
      <c r="C516" s="264"/>
      <c r="D516" s="263"/>
      <c r="E516" s="263"/>
      <c r="F516" s="263"/>
      <c r="G516" s="262"/>
      <c r="H516" s="263"/>
      <c r="I516" s="263"/>
      <c r="J516" s="263"/>
      <c r="K516" s="263"/>
      <c r="L516" s="263"/>
      <c r="M516" s="263"/>
      <c r="N516" s="266"/>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3"/>
    </row>
    <row r="517" spans="1:37" x14ac:dyDescent="0.45">
      <c r="A517" s="262"/>
      <c r="B517" s="263"/>
      <c r="C517" s="264"/>
      <c r="D517" s="263"/>
      <c r="E517" s="263"/>
      <c r="F517" s="263"/>
      <c r="G517" s="262"/>
      <c r="H517" s="263"/>
      <c r="I517" s="263"/>
      <c r="J517" s="263"/>
      <c r="K517" s="263"/>
      <c r="L517" s="263"/>
      <c r="M517" s="263"/>
      <c r="N517" s="266"/>
      <c r="O517" s="263"/>
      <c r="P517" s="263"/>
      <c r="Q517" s="263"/>
      <c r="R517" s="263"/>
      <c r="S517" s="263"/>
      <c r="T517" s="263"/>
      <c r="U517" s="263"/>
      <c r="V517" s="263"/>
      <c r="W517" s="263"/>
      <c r="X517" s="263"/>
      <c r="Y517" s="263"/>
      <c r="Z517" s="263"/>
      <c r="AA517" s="263"/>
      <c r="AB517" s="263"/>
      <c r="AC517" s="263"/>
      <c r="AD517" s="263"/>
      <c r="AE517" s="263"/>
      <c r="AF517" s="263"/>
      <c r="AG517" s="263"/>
      <c r="AH517" s="263"/>
      <c r="AI517" s="263"/>
      <c r="AJ517" s="263"/>
      <c r="AK517" s="263"/>
    </row>
    <row r="518" spans="1:37" x14ac:dyDescent="0.45">
      <c r="A518" s="262"/>
      <c r="B518" s="263"/>
      <c r="C518" s="264"/>
      <c r="D518" s="263"/>
      <c r="E518" s="263"/>
      <c r="F518" s="263"/>
      <c r="G518" s="262"/>
      <c r="H518" s="263"/>
      <c r="I518" s="263"/>
      <c r="J518" s="263"/>
      <c r="K518" s="263"/>
      <c r="L518" s="263"/>
      <c r="M518" s="263"/>
      <c r="N518" s="266"/>
      <c r="O518" s="263"/>
      <c r="P518" s="263"/>
      <c r="Q518" s="263"/>
      <c r="R518" s="263"/>
      <c r="S518" s="263"/>
      <c r="T518" s="263"/>
      <c r="U518" s="263"/>
      <c r="V518" s="263"/>
      <c r="W518" s="263"/>
      <c r="X518" s="263"/>
      <c r="Y518" s="263"/>
      <c r="Z518" s="263"/>
      <c r="AA518" s="263"/>
      <c r="AB518" s="263"/>
      <c r="AC518" s="263"/>
      <c r="AD518" s="263"/>
      <c r="AE518" s="263"/>
      <c r="AF518" s="263"/>
      <c r="AG518" s="263"/>
      <c r="AH518" s="263"/>
      <c r="AI518" s="263"/>
      <c r="AJ518" s="263"/>
      <c r="AK518" s="263"/>
    </row>
    <row r="519" spans="1:37" x14ac:dyDescent="0.45">
      <c r="A519" s="262"/>
      <c r="B519" s="263"/>
      <c r="C519" s="264"/>
      <c r="D519" s="263"/>
      <c r="E519" s="263"/>
      <c r="F519" s="263"/>
      <c r="G519" s="262"/>
      <c r="H519" s="263"/>
      <c r="I519" s="263"/>
      <c r="J519" s="263"/>
      <c r="K519" s="263"/>
      <c r="L519" s="263"/>
      <c r="M519" s="263"/>
      <c r="N519" s="266"/>
      <c r="O519" s="263"/>
      <c r="P519" s="263"/>
      <c r="Q519" s="263"/>
      <c r="R519" s="263"/>
      <c r="S519" s="263"/>
      <c r="T519" s="263"/>
      <c r="U519" s="263"/>
      <c r="V519" s="263"/>
      <c r="W519" s="263"/>
      <c r="X519" s="263"/>
      <c r="Y519" s="263"/>
      <c r="Z519" s="263"/>
      <c r="AA519" s="263"/>
      <c r="AB519" s="263"/>
      <c r="AC519" s="263"/>
      <c r="AD519" s="263"/>
      <c r="AE519" s="263"/>
      <c r="AF519" s="263"/>
      <c r="AG519" s="263"/>
      <c r="AH519" s="263"/>
      <c r="AI519" s="263"/>
      <c r="AJ519" s="263"/>
      <c r="AK519" s="263"/>
    </row>
    <row r="520" spans="1:37" x14ac:dyDescent="0.45">
      <c r="A520" s="262"/>
      <c r="B520" s="263"/>
      <c r="C520" s="264"/>
      <c r="D520" s="263"/>
      <c r="E520" s="263"/>
      <c r="F520" s="263"/>
      <c r="G520" s="262"/>
      <c r="H520" s="263"/>
      <c r="I520" s="263"/>
      <c r="J520" s="263"/>
      <c r="K520" s="263"/>
      <c r="L520" s="263"/>
      <c r="M520" s="263"/>
      <c r="N520" s="266"/>
      <c r="O520" s="263"/>
      <c r="P520" s="263"/>
      <c r="Q520" s="263"/>
      <c r="R520" s="263"/>
      <c r="S520" s="263"/>
      <c r="T520" s="263"/>
      <c r="U520" s="263"/>
      <c r="V520" s="263"/>
      <c r="W520" s="263"/>
      <c r="X520" s="263"/>
      <c r="Y520" s="263"/>
      <c r="Z520" s="263"/>
      <c r="AA520" s="263"/>
      <c r="AB520" s="263"/>
      <c r="AC520" s="263"/>
      <c r="AD520" s="263"/>
      <c r="AE520" s="263"/>
      <c r="AF520" s="263"/>
      <c r="AG520" s="263"/>
      <c r="AH520" s="263"/>
      <c r="AI520" s="263"/>
      <c r="AJ520" s="263"/>
      <c r="AK520" s="263"/>
    </row>
    <row r="521" spans="1:37" x14ac:dyDescent="0.45">
      <c r="A521" s="262"/>
      <c r="B521" s="263"/>
      <c r="C521" s="264"/>
      <c r="D521" s="263"/>
      <c r="E521" s="263"/>
      <c r="F521" s="263"/>
      <c r="G521" s="262"/>
      <c r="H521" s="263"/>
      <c r="I521" s="263"/>
      <c r="J521" s="263"/>
      <c r="K521" s="263"/>
      <c r="L521" s="263"/>
      <c r="M521" s="263"/>
      <c r="N521" s="266"/>
      <c r="O521" s="263"/>
      <c r="P521" s="263"/>
      <c r="Q521" s="263"/>
      <c r="R521" s="263"/>
      <c r="S521" s="263"/>
      <c r="T521" s="263"/>
      <c r="U521" s="263"/>
      <c r="V521" s="263"/>
      <c r="W521" s="263"/>
      <c r="X521" s="263"/>
      <c r="Y521" s="263"/>
      <c r="Z521" s="263"/>
      <c r="AA521" s="263"/>
      <c r="AB521" s="263"/>
      <c r="AC521" s="263"/>
      <c r="AD521" s="263"/>
      <c r="AE521" s="263"/>
      <c r="AF521" s="263"/>
      <c r="AG521" s="263"/>
      <c r="AH521" s="263"/>
      <c r="AI521" s="263"/>
      <c r="AJ521" s="263"/>
      <c r="AK521" s="263"/>
    </row>
    <row r="522" spans="1:37" x14ac:dyDescent="0.45">
      <c r="A522" s="262"/>
      <c r="B522" s="263"/>
      <c r="C522" s="264"/>
      <c r="D522" s="263"/>
      <c r="E522" s="263"/>
      <c r="F522" s="263"/>
      <c r="G522" s="262"/>
      <c r="H522" s="263"/>
      <c r="I522" s="263"/>
      <c r="J522" s="263"/>
      <c r="K522" s="263"/>
      <c r="L522" s="263"/>
      <c r="M522" s="263"/>
      <c r="N522" s="266"/>
      <c r="O522" s="263"/>
      <c r="P522" s="263"/>
      <c r="Q522" s="263"/>
      <c r="R522" s="263"/>
      <c r="S522" s="263"/>
      <c r="T522" s="263"/>
      <c r="U522" s="263"/>
      <c r="V522" s="263"/>
      <c r="W522" s="263"/>
      <c r="X522" s="263"/>
      <c r="Y522" s="263"/>
      <c r="Z522" s="263"/>
      <c r="AA522" s="263"/>
      <c r="AB522" s="263"/>
      <c r="AC522" s="263"/>
      <c r="AD522" s="263"/>
      <c r="AE522" s="263"/>
      <c r="AF522" s="263"/>
      <c r="AG522" s="263"/>
      <c r="AH522" s="263"/>
      <c r="AI522" s="263"/>
      <c r="AJ522" s="263"/>
      <c r="AK522" s="263"/>
    </row>
    <row r="523" spans="1:37" x14ac:dyDescent="0.45">
      <c r="A523" s="262"/>
      <c r="B523" s="263"/>
      <c r="C523" s="264"/>
      <c r="D523" s="263"/>
      <c r="E523" s="263"/>
      <c r="F523" s="263"/>
      <c r="G523" s="262"/>
      <c r="H523" s="263"/>
      <c r="I523" s="263"/>
      <c r="J523" s="263"/>
      <c r="K523" s="263"/>
      <c r="L523" s="263"/>
      <c r="M523" s="263"/>
      <c r="N523" s="266"/>
      <c r="O523" s="263"/>
      <c r="P523" s="263"/>
      <c r="Q523" s="263"/>
      <c r="R523" s="263"/>
      <c r="S523" s="263"/>
      <c r="T523" s="263"/>
      <c r="U523" s="263"/>
      <c r="V523" s="263"/>
      <c r="W523" s="263"/>
      <c r="X523" s="263"/>
      <c r="Y523" s="263"/>
      <c r="Z523" s="263"/>
      <c r="AA523" s="263"/>
      <c r="AB523" s="263"/>
      <c r="AC523" s="263"/>
      <c r="AD523" s="263"/>
      <c r="AE523" s="263"/>
      <c r="AF523" s="263"/>
      <c r="AG523" s="263"/>
      <c r="AH523" s="263"/>
      <c r="AI523" s="263"/>
      <c r="AJ523" s="263"/>
      <c r="AK523" s="263"/>
    </row>
    <row r="524" spans="1:37" x14ac:dyDescent="0.45">
      <c r="A524" s="262"/>
      <c r="B524" s="263"/>
      <c r="C524" s="264"/>
      <c r="D524" s="263"/>
      <c r="E524" s="263"/>
      <c r="F524" s="263"/>
      <c r="G524" s="262"/>
      <c r="H524" s="263"/>
      <c r="I524" s="263"/>
      <c r="J524" s="263"/>
      <c r="K524" s="263"/>
      <c r="L524" s="263"/>
      <c r="M524" s="263"/>
      <c r="N524" s="266"/>
      <c r="O524" s="263"/>
      <c r="P524" s="263"/>
      <c r="Q524" s="263"/>
      <c r="R524" s="263"/>
      <c r="S524" s="263"/>
      <c r="T524" s="263"/>
      <c r="U524" s="263"/>
      <c r="V524" s="263"/>
      <c r="W524" s="263"/>
      <c r="X524" s="263"/>
      <c r="Y524" s="263"/>
      <c r="Z524" s="263"/>
      <c r="AA524" s="263"/>
      <c r="AB524" s="263"/>
      <c r="AC524" s="263"/>
      <c r="AD524" s="263"/>
      <c r="AE524" s="263"/>
      <c r="AF524" s="263"/>
      <c r="AG524" s="263"/>
      <c r="AH524" s="263"/>
      <c r="AI524" s="263"/>
      <c r="AJ524" s="263"/>
      <c r="AK524" s="263"/>
    </row>
    <row r="525" spans="1:37" x14ac:dyDescent="0.45">
      <c r="A525" s="262"/>
      <c r="B525" s="263"/>
      <c r="C525" s="264"/>
      <c r="D525" s="263"/>
      <c r="E525" s="263"/>
      <c r="F525" s="263"/>
      <c r="G525" s="262"/>
      <c r="H525" s="263"/>
      <c r="I525" s="263"/>
      <c r="J525" s="263"/>
      <c r="K525" s="263"/>
      <c r="L525" s="263"/>
      <c r="M525" s="263"/>
      <c r="N525" s="266"/>
      <c r="O525" s="263"/>
      <c r="P525" s="263"/>
      <c r="Q525" s="263"/>
      <c r="R525" s="263"/>
      <c r="S525" s="263"/>
      <c r="T525" s="263"/>
      <c r="U525" s="263"/>
      <c r="V525" s="263"/>
      <c r="W525" s="263"/>
      <c r="X525" s="263"/>
      <c r="Y525" s="263"/>
      <c r="Z525" s="263"/>
      <c r="AA525" s="263"/>
      <c r="AB525" s="263"/>
      <c r="AC525" s="263"/>
      <c r="AD525" s="263"/>
      <c r="AE525" s="263"/>
      <c r="AF525" s="263"/>
      <c r="AG525" s="263"/>
      <c r="AH525" s="263"/>
      <c r="AI525" s="263"/>
      <c r="AJ525" s="263"/>
      <c r="AK525" s="263"/>
    </row>
    <row r="526" spans="1:37" x14ac:dyDescent="0.45">
      <c r="A526" s="262"/>
      <c r="B526" s="263"/>
      <c r="C526" s="264"/>
      <c r="D526" s="263"/>
      <c r="E526" s="263"/>
      <c r="F526" s="263"/>
      <c r="G526" s="262"/>
      <c r="H526" s="263"/>
      <c r="I526" s="263"/>
      <c r="J526" s="263"/>
      <c r="K526" s="263"/>
      <c r="L526" s="263"/>
      <c r="M526" s="263"/>
      <c r="N526" s="266"/>
      <c r="O526" s="263"/>
      <c r="P526" s="263"/>
      <c r="Q526" s="263"/>
      <c r="R526" s="263"/>
      <c r="S526" s="263"/>
      <c r="T526" s="263"/>
      <c r="U526" s="263"/>
      <c r="V526" s="263"/>
      <c r="W526" s="263"/>
      <c r="X526" s="263"/>
      <c r="Y526" s="263"/>
      <c r="Z526" s="263"/>
      <c r="AA526" s="263"/>
      <c r="AB526" s="263"/>
      <c r="AC526" s="263"/>
      <c r="AD526" s="263"/>
      <c r="AE526" s="263"/>
      <c r="AF526" s="263"/>
      <c r="AG526" s="263"/>
      <c r="AH526" s="263"/>
      <c r="AI526" s="263"/>
      <c r="AJ526" s="263"/>
      <c r="AK526" s="263"/>
    </row>
    <row r="527" spans="1:37" x14ac:dyDescent="0.45">
      <c r="A527" s="262"/>
      <c r="B527" s="263"/>
      <c r="C527" s="264"/>
      <c r="D527" s="263"/>
      <c r="E527" s="263"/>
      <c r="F527" s="263"/>
      <c r="G527" s="262"/>
      <c r="H527" s="263"/>
      <c r="I527" s="263"/>
      <c r="J527" s="263"/>
      <c r="K527" s="263"/>
      <c r="L527" s="263"/>
      <c r="M527" s="263"/>
      <c r="N527" s="266"/>
      <c r="O527" s="263"/>
      <c r="P527" s="263"/>
      <c r="Q527" s="263"/>
      <c r="R527" s="263"/>
      <c r="S527" s="263"/>
      <c r="T527" s="263"/>
      <c r="U527" s="263"/>
      <c r="V527" s="263"/>
      <c r="W527" s="263"/>
      <c r="X527" s="263"/>
      <c r="Y527" s="263"/>
      <c r="Z527" s="263"/>
      <c r="AA527" s="263"/>
      <c r="AB527" s="263"/>
      <c r="AC527" s="263"/>
      <c r="AD527" s="263"/>
      <c r="AE527" s="263"/>
      <c r="AF527" s="263"/>
      <c r="AG527" s="263"/>
      <c r="AH527" s="263"/>
      <c r="AI527" s="263"/>
      <c r="AJ527" s="263"/>
      <c r="AK527" s="263"/>
    </row>
    <row r="528" spans="1:37" x14ac:dyDescent="0.45">
      <c r="A528" s="262"/>
      <c r="B528" s="263"/>
      <c r="C528" s="264"/>
      <c r="D528" s="263"/>
      <c r="E528" s="263"/>
      <c r="F528" s="263"/>
      <c r="G528" s="262"/>
      <c r="H528" s="263"/>
      <c r="I528" s="263"/>
      <c r="J528" s="263"/>
      <c r="K528" s="263"/>
      <c r="L528" s="263"/>
      <c r="M528" s="263"/>
      <c r="N528" s="266"/>
      <c r="O528" s="263"/>
      <c r="P528" s="263"/>
      <c r="Q528" s="263"/>
      <c r="R528" s="263"/>
      <c r="S528" s="263"/>
      <c r="T528" s="263"/>
      <c r="U528" s="263"/>
      <c r="V528" s="263"/>
      <c r="W528" s="263"/>
      <c r="X528" s="263"/>
      <c r="Y528" s="263"/>
      <c r="Z528" s="263"/>
      <c r="AA528" s="263"/>
      <c r="AB528" s="263"/>
      <c r="AC528" s="263"/>
      <c r="AD528" s="263"/>
      <c r="AE528" s="263"/>
      <c r="AF528" s="263"/>
      <c r="AG528" s="263"/>
      <c r="AH528" s="263"/>
      <c r="AI528" s="263"/>
      <c r="AJ528" s="263"/>
      <c r="AK528" s="263"/>
    </row>
    <row r="529" spans="1:37" x14ac:dyDescent="0.45">
      <c r="A529" s="262"/>
      <c r="B529" s="263"/>
      <c r="C529" s="264"/>
      <c r="D529" s="263"/>
      <c r="E529" s="263"/>
      <c r="F529" s="263"/>
      <c r="G529" s="262"/>
      <c r="H529" s="263"/>
      <c r="I529" s="263"/>
      <c r="J529" s="263"/>
      <c r="K529" s="263"/>
      <c r="L529" s="263"/>
      <c r="M529" s="263"/>
      <c r="N529" s="266"/>
      <c r="O529" s="263"/>
      <c r="P529" s="263"/>
      <c r="Q529" s="263"/>
      <c r="R529" s="263"/>
      <c r="S529" s="263"/>
      <c r="T529" s="263"/>
      <c r="U529" s="263"/>
      <c r="V529" s="263"/>
      <c r="W529" s="263"/>
      <c r="X529" s="263"/>
      <c r="Y529" s="263"/>
      <c r="Z529" s="263"/>
      <c r="AA529" s="263"/>
      <c r="AB529" s="263"/>
      <c r="AC529" s="263"/>
      <c r="AD529" s="263"/>
      <c r="AE529" s="263"/>
      <c r="AF529" s="263"/>
      <c r="AG529" s="263"/>
      <c r="AH529" s="263"/>
      <c r="AI529" s="263"/>
      <c r="AJ529" s="263"/>
      <c r="AK529" s="263"/>
    </row>
    <row r="530" spans="1:37" x14ac:dyDescent="0.45">
      <c r="A530" s="262"/>
      <c r="B530" s="263"/>
      <c r="C530" s="264"/>
      <c r="D530" s="263"/>
      <c r="E530" s="263"/>
      <c r="F530" s="263"/>
      <c r="G530" s="262"/>
      <c r="H530" s="263"/>
      <c r="I530" s="263"/>
      <c r="J530" s="263"/>
      <c r="K530" s="263"/>
      <c r="L530" s="263"/>
      <c r="M530" s="263"/>
      <c r="N530" s="266"/>
      <c r="O530" s="263"/>
      <c r="P530" s="263"/>
      <c r="Q530" s="263"/>
      <c r="R530" s="263"/>
      <c r="S530" s="263"/>
      <c r="T530" s="263"/>
      <c r="U530" s="263"/>
      <c r="V530" s="263"/>
      <c r="W530" s="263"/>
      <c r="X530" s="263"/>
      <c r="Y530" s="263"/>
      <c r="Z530" s="263"/>
      <c r="AA530" s="263"/>
      <c r="AB530" s="263"/>
      <c r="AC530" s="263"/>
      <c r="AD530" s="263"/>
      <c r="AE530" s="263"/>
      <c r="AF530" s="263"/>
      <c r="AG530" s="263"/>
      <c r="AH530" s="263"/>
      <c r="AI530" s="263"/>
      <c r="AJ530" s="263"/>
      <c r="AK530" s="263"/>
    </row>
    <row r="531" spans="1:37" x14ac:dyDescent="0.45">
      <c r="A531" s="262"/>
      <c r="B531" s="263"/>
      <c r="C531" s="264"/>
      <c r="D531" s="263"/>
      <c r="E531" s="263"/>
      <c r="F531" s="263"/>
      <c r="G531" s="262"/>
      <c r="H531" s="263"/>
      <c r="I531" s="263"/>
      <c r="J531" s="263"/>
      <c r="K531" s="263"/>
      <c r="L531" s="263"/>
      <c r="M531" s="263"/>
      <c r="N531" s="266"/>
      <c r="O531" s="263"/>
      <c r="P531" s="263"/>
      <c r="Q531" s="263"/>
      <c r="R531" s="263"/>
      <c r="S531" s="263"/>
      <c r="T531" s="263"/>
      <c r="U531" s="263"/>
      <c r="V531" s="263"/>
      <c r="W531" s="263"/>
      <c r="X531" s="263"/>
      <c r="Y531" s="263"/>
      <c r="Z531" s="263"/>
      <c r="AA531" s="263"/>
      <c r="AB531" s="263"/>
      <c r="AC531" s="263"/>
      <c r="AD531" s="263"/>
      <c r="AE531" s="263"/>
      <c r="AF531" s="263"/>
      <c r="AG531" s="263"/>
      <c r="AH531" s="263"/>
      <c r="AI531" s="263"/>
      <c r="AJ531" s="263"/>
      <c r="AK531" s="263"/>
    </row>
    <row r="532" spans="1:37" x14ac:dyDescent="0.45">
      <c r="A532" s="262"/>
      <c r="B532" s="263"/>
      <c r="C532" s="264"/>
      <c r="D532" s="263"/>
      <c r="E532" s="263"/>
      <c r="F532" s="263"/>
      <c r="G532" s="262"/>
      <c r="H532" s="263"/>
      <c r="I532" s="263"/>
      <c r="J532" s="263"/>
      <c r="K532" s="263"/>
      <c r="L532" s="263"/>
      <c r="M532" s="263"/>
      <c r="N532" s="266"/>
      <c r="O532" s="263"/>
      <c r="P532" s="263"/>
      <c r="Q532" s="263"/>
      <c r="R532" s="263"/>
      <c r="S532" s="263"/>
      <c r="T532" s="263"/>
      <c r="U532" s="263"/>
      <c r="V532" s="263"/>
      <c r="W532" s="263"/>
      <c r="X532" s="263"/>
      <c r="Y532" s="263"/>
      <c r="Z532" s="263"/>
      <c r="AA532" s="263"/>
      <c r="AB532" s="263"/>
      <c r="AC532" s="263"/>
      <c r="AD532" s="263"/>
      <c r="AE532" s="263"/>
      <c r="AF532" s="263"/>
      <c r="AG532" s="263"/>
      <c r="AH532" s="263"/>
      <c r="AI532" s="263"/>
      <c r="AJ532" s="263"/>
      <c r="AK532" s="263"/>
    </row>
    <row r="533" spans="1:37" x14ac:dyDescent="0.45">
      <c r="A533" s="262"/>
      <c r="B533" s="263"/>
      <c r="C533" s="264"/>
      <c r="D533" s="263"/>
      <c r="E533" s="263"/>
      <c r="F533" s="263"/>
      <c r="G533" s="262"/>
      <c r="H533" s="263"/>
      <c r="I533" s="263"/>
      <c r="J533" s="263"/>
      <c r="K533" s="263"/>
      <c r="L533" s="263"/>
      <c r="M533" s="263"/>
      <c r="N533" s="266"/>
      <c r="O533" s="263"/>
      <c r="P533" s="263"/>
      <c r="Q533" s="263"/>
      <c r="R533" s="263"/>
      <c r="S533" s="263"/>
      <c r="T533" s="263"/>
      <c r="U533" s="263"/>
      <c r="V533" s="263"/>
      <c r="W533" s="263"/>
      <c r="X533" s="263"/>
      <c r="Y533" s="263"/>
      <c r="Z533" s="263"/>
      <c r="AA533" s="263"/>
      <c r="AB533" s="263"/>
      <c r="AC533" s="263"/>
      <c r="AD533" s="263"/>
      <c r="AE533" s="263"/>
      <c r="AF533" s="263"/>
      <c r="AG533" s="263"/>
      <c r="AH533" s="263"/>
      <c r="AI533" s="263"/>
      <c r="AJ533" s="263"/>
      <c r="AK533" s="263"/>
    </row>
    <row r="534" spans="1:37" x14ac:dyDescent="0.45">
      <c r="A534" s="262"/>
      <c r="B534" s="263"/>
      <c r="C534" s="264"/>
      <c r="D534" s="263"/>
      <c r="E534" s="263"/>
      <c r="F534" s="263"/>
      <c r="G534" s="262"/>
      <c r="H534" s="263"/>
      <c r="I534" s="263"/>
      <c r="J534" s="263"/>
      <c r="K534" s="263"/>
      <c r="L534" s="263"/>
      <c r="M534" s="263"/>
      <c r="N534" s="266"/>
      <c r="O534" s="263"/>
      <c r="P534" s="263"/>
      <c r="Q534" s="263"/>
      <c r="R534" s="263"/>
      <c r="S534" s="263"/>
      <c r="T534" s="263"/>
      <c r="U534" s="263"/>
      <c r="V534" s="263"/>
      <c r="W534" s="263"/>
      <c r="X534" s="263"/>
      <c r="Y534" s="263"/>
      <c r="Z534" s="263"/>
      <c r="AA534" s="263"/>
      <c r="AB534" s="263"/>
      <c r="AC534" s="263"/>
      <c r="AD534" s="263"/>
      <c r="AE534" s="263"/>
      <c r="AF534" s="263"/>
      <c r="AG534" s="263"/>
      <c r="AH534" s="263"/>
      <c r="AI534" s="263"/>
      <c r="AJ534" s="263"/>
      <c r="AK534" s="263"/>
    </row>
    <row r="535" spans="1:37" x14ac:dyDescent="0.45">
      <c r="A535" s="262"/>
      <c r="B535" s="263"/>
      <c r="C535" s="264"/>
      <c r="D535" s="263"/>
      <c r="E535" s="263"/>
      <c r="F535" s="263"/>
      <c r="G535" s="262"/>
      <c r="H535" s="263"/>
      <c r="I535" s="263"/>
      <c r="J535" s="263"/>
      <c r="K535" s="263"/>
      <c r="L535" s="263"/>
      <c r="M535" s="263"/>
      <c r="N535" s="266"/>
      <c r="O535" s="263"/>
      <c r="P535" s="263"/>
      <c r="Q535" s="263"/>
      <c r="R535" s="263"/>
      <c r="S535" s="263"/>
      <c r="T535" s="263"/>
      <c r="U535" s="263"/>
      <c r="V535" s="263"/>
      <c r="W535" s="263"/>
      <c r="X535" s="263"/>
      <c r="Y535" s="263"/>
      <c r="Z535" s="263"/>
      <c r="AA535" s="263"/>
      <c r="AB535" s="263"/>
      <c r="AC535" s="263"/>
      <c r="AD535" s="263"/>
      <c r="AE535" s="263"/>
      <c r="AF535" s="263"/>
      <c r="AG535" s="263"/>
      <c r="AH535" s="263"/>
      <c r="AI535" s="263"/>
      <c r="AJ535" s="263"/>
      <c r="AK535" s="263"/>
    </row>
    <row r="536" spans="1:37" x14ac:dyDescent="0.45">
      <c r="A536" s="262"/>
      <c r="B536" s="263"/>
      <c r="C536" s="264"/>
      <c r="D536" s="263"/>
      <c r="E536" s="263"/>
      <c r="F536" s="263"/>
      <c r="G536" s="262"/>
      <c r="H536" s="263"/>
      <c r="I536" s="263"/>
      <c r="J536" s="263"/>
      <c r="K536" s="263"/>
      <c r="L536" s="263"/>
      <c r="M536" s="263"/>
      <c r="N536" s="266"/>
      <c r="O536" s="263"/>
      <c r="P536" s="263"/>
      <c r="Q536" s="263"/>
      <c r="R536" s="263"/>
      <c r="S536" s="263"/>
      <c r="T536" s="263"/>
      <c r="U536" s="263"/>
      <c r="V536" s="263"/>
      <c r="W536" s="263"/>
      <c r="X536" s="263"/>
      <c r="Y536" s="263"/>
      <c r="Z536" s="263"/>
      <c r="AA536" s="263"/>
      <c r="AB536" s="263"/>
      <c r="AC536" s="263"/>
      <c r="AD536" s="263"/>
      <c r="AE536" s="263"/>
      <c r="AF536" s="263"/>
      <c r="AG536" s="263"/>
      <c r="AH536" s="263"/>
      <c r="AI536" s="263"/>
      <c r="AJ536" s="263"/>
      <c r="AK536" s="263"/>
    </row>
    <row r="537" spans="1:37" x14ac:dyDescent="0.45">
      <c r="A537" s="262"/>
      <c r="B537" s="263"/>
      <c r="C537" s="264"/>
      <c r="D537" s="263"/>
      <c r="E537" s="263"/>
      <c r="F537" s="263"/>
      <c r="G537" s="262"/>
      <c r="H537" s="263"/>
      <c r="I537" s="263"/>
      <c r="J537" s="263"/>
      <c r="K537" s="263"/>
      <c r="L537" s="263"/>
      <c r="M537" s="263"/>
      <c r="N537" s="266"/>
      <c r="O537" s="263"/>
      <c r="P537" s="263"/>
      <c r="Q537" s="263"/>
      <c r="R537" s="263"/>
      <c r="S537" s="263"/>
      <c r="T537" s="263"/>
      <c r="U537" s="263"/>
      <c r="V537" s="263"/>
      <c r="W537" s="263"/>
      <c r="X537" s="263"/>
      <c r="Y537" s="263"/>
      <c r="Z537" s="263"/>
      <c r="AA537" s="263"/>
      <c r="AB537" s="263"/>
      <c r="AC537" s="263"/>
      <c r="AD537" s="263"/>
      <c r="AE537" s="263"/>
      <c r="AF537" s="263"/>
      <c r="AG537" s="263"/>
      <c r="AH537" s="263"/>
      <c r="AI537" s="263"/>
      <c r="AJ537" s="263"/>
      <c r="AK537" s="263"/>
    </row>
    <row r="538" spans="1:37" x14ac:dyDescent="0.45">
      <c r="A538" s="262"/>
      <c r="B538" s="263"/>
      <c r="C538" s="264"/>
      <c r="D538" s="263"/>
      <c r="E538" s="263"/>
      <c r="F538" s="263"/>
      <c r="G538" s="262"/>
      <c r="H538" s="263"/>
      <c r="I538" s="263"/>
      <c r="J538" s="263"/>
      <c r="K538" s="263"/>
      <c r="L538" s="263"/>
      <c r="M538" s="263"/>
      <c r="N538" s="266"/>
      <c r="O538" s="263"/>
      <c r="P538" s="263"/>
      <c r="Q538" s="263"/>
      <c r="R538" s="263"/>
      <c r="S538" s="263"/>
      <c r="T538" s="263"/>
      <c r="U538" s="263"/>
      <c r="V538" s="263"/>
      <c r="W538" s="263"/>
      <c r="X538" s="263"/>
      <c r="Y538" s="263"/>
      <c r="Z538" s="263"/>
      <c r="AA538" s="263"/>
      <c r="AB538" s="263"/>
      <c r="AC538" s="263"/>
      <c r="AD538" s="263"/>
      <c r="AE538" s="263"/>
      <c r="AF538" s="263"/>
      <c r="AG538" s="263"/>
      <c r="AH538" s="263"/>
      <c r="AI538" s="263"/>
      <c r="AJ538" s="263"/>
      <c r="AK538" s="263"/>
    </row>
    <row r="539" spans="1:37" x14ac:dyDescent="0.45">
      <c r="A539" s="262"/>
      <c r="B539" s="263"/>
      <c r="C539" s="264"/>
      <c r="D539" s="263"/>
      <c r="E539" s="263"/>
      <c r="F539" s="263"/>
      <c r="G539" s="262"/>
      <c r="H539" s="263"/>
      <c r="I539" s="263"/>
      <c r="J539" s="263"/>
      <c r="K539" s="263"/>
      <c r="L539" s="263"/>
      <c r="M539" s="263"/>
      <c r="N539" s="266"/>
      <c r="O539" s="263"/>
      <c r="P539" s="263"/>
      <c r="Q539" s="263"/>
      <c r="R539" s="263"/>
      <c r="S539" s="263"/>
      <c r="T539" s="263"/>
      <c r="U539" s="263"/>
      <c r="V539" s="263"/>
      <c r="W539" s="263"/>
      <c r="X539" s="263"/>
      <c r="Y539" s="263"/>
      <c r="Z539" s="263"/>
      <c r="AA539" s="263"/>
      <c r="AB539" s="263"/>
      <c r="AC539" s="263"/>
      <c r="AD539" s="263"/>
      <c r="AE539" s="263"/>
      <c r="AF539" s="263"/>
      <c r="AG539" s="263"/>
      <c r="AH539" s="263"/>
      <c r="AI539" s="263"/>
      <c r="AJ539" s="263"/>
      <c r="AK539" s="263"/>
    </row>
    <row r="540" spans="1:37" x14ac:dyDescent="0.45">
      <c r="A540" s="262"/>
      <c r="B540" s="263"/>
      <c r="C540" s="264"/>
      <c r="D540" s="263"/>
      <c r="E540" s="263"/>
      <c r="F540" s="263"/>
      <c r="G540" s="262"/>
      <c r="H540" s="263"/>
      <c r="I540" s="263"/>
      <c r="J540" s="263"/>
      <c r="K540" s="263"/>
      <c r="L540" s="263"/>
      <c r="M540" s="263"/>
      <c r="N540" s="266"/>
      <c r="O540" s="263"/>
      <c r="P540" s="263"/>
      <c r="Q540" s="263"/>
      <c r="R540" s="263"/>
      <c r="S540" s="263"/>
      <c r="T540" s="263"/>
      <c r="U540" s="263"/>
      <c r="V540" s="263"/>
      <c r="W540" s="263"/>
      <c r="X540" s="263"/>
      <c r="Y540" s="263"/>
      <c r="Z540" s="263"/>
      <c r="AA540" s="263"/>
      <c r="AB540" s="263"/>
      <c r="AC540" s="263"/>
      <c r="AD540" s="263"/>
      <c r="AE540" s="263"/>
      <c r="AF540" s="263"/>
      <c r="AG540" s="263"/>
      <c r="AH540" s="263"/>
      <c r="AI540" s="263"/>
      <c r="AJ540" s="263"/>
      <c r="AK540" s="263"/>
    </row>
    <row r="541" spans="1:37" x14ac:dyDescent="0.45">
      <c r="A541" s="262"/>
      <c r="B541" s="263"/>
      <c r="C541" s="264"/>
      <c r="D541" s="263"/>
      <c r="E541" s="263"/>
      <c r="F541" s="263"/>
      <c r="G541" s="262"/>
      <c r="H541" s="263"/>
      <c r="I541" s="263"/>
      <c r="J541" s="263"/>
      <c r="K541" s="263"/>
      <c r="L541" s="263"/>
      <c r="M541" s="263"/>
      <c r="N541" s="266"/>
      <c r="O541" s="263"/>
      <c r="P541" s="263"/>
      <c r="Q541" s="263"/>
      <c r="R541" s="263"/>
      <c r="S541" s="263"/>
      <c r="T541" s="263"/>
      <c r="U541" s="263"/>
      <c r="V541" s="263"/>
      <c r="W541" s="263"/>
      <c r="X541" s="263"/>
      <c r="Y541" s="263"/>
      <c r="Z541" s="263"/>
      <c r="AA541" s="263"/>
      <c r="AB541" s="263"/>
      <c r="AC541" s="263"/>
      <c r="AD541" s="263"/>
      <c r="AE541" s="263"/>
      <c r="AF541" s="263"/>
      <c r="AG541" s="263"/>
      <c r="AH541" s="263"/>
      <c r="AI541" s="263"/>
      <c r="AJ541" s="263"/>
      <c r="AK541" s="263"/>
    </row>
    <row r="542" spans="1:37" x14ac:dyDescent="0.45">
      <c r="A542" s="262"/>
      <c r="B542" s="263"/>
      <c r="C542" s="264"/>
      <c r="D542" s="263"/>
      <c r="E542" s="263"/>
      <c r="F542" s="263"/>
      <c r="G542" s="262"/>
      <c r="H542" s="263"/>
      <c r="I542" s="263"/>
      <c r="J542" s="263"/>
      <c r="K542" s="263"/>
      <c r="L542" s="263"/>
      <c r="M542" s="263"/>
      <c r="N542" s="266"/>
      <c r="O542" s="263"/>
      <c r="P542" s="263"/>
      <c r="Q542" s="263"/>
      <c r="R542" s="263"/>
      <c r="S542" s="263"/>
      <c r="T542" s="263"/>
      <c r="U542" s="263"/>
      <c r="V542" s="263"/>
      <c r="W542" s="263"/>
      <c r="X542" s="263"/>
      <c r="Y542" s="263"/>
      <c r="Z542" s="263"/>
      <c r="AA542" s="263"/>
      <c r="AB542" s="263"/>
      <c r="AC542" s="263"/>
      <c r="AD542" s="263"/>
      <c r="AE542" s="263"/>
      <c r="AF542" s="263"/>
      <c r="AG542" s="263"/>
      <c r="AH542" s="263"/>
      <c r="AI542" s="263"/>
      <c r="AJ542" s="263"/>
      <c r="AK542" s="263"/>
    </row>
    <row r="543" spans="1:37" x14ac:dyDescent="0.45">
      <c r="A543" s="262"/>
      <c r="B543" s="263"/>
      <c r="C543" s="264"/>
      <c r="D543" s="263"/>
      <c r="E543" s="263"/>
      <c r="F543" s="263"/>
      <c r="G543" s="262"/>
      <c r="H543" s="263"/>
      <c r="I543" s="263"/>
      <c r="J543" s="263"/>
      <c r="K543" s="263"/>
      <c r="L543" s="263"/>
      <c r="M543" s="263"/>
      <c r="N543" s="266"/>
      <c r="O543" s="263"/>
      <c r="P543" s="263"/>
      <c r="Q543" s="263"/>
      <c r="R543" s="263"/>
      <c r="S543" s="263"/>
      <c r="T543" s="263"/>
      <c r="U543" s="263"/>
      <c r="V543" s="263"/>
      <c r="W543" s="263"/>
      <c r="X543" s="263"/>
      <c r="Y543" s="263"/>
      <c r="Z543" s="263"/>
      <c r="AA543" s="263"/>
      <c r="AB543" s="263"/>
      <c r="AC543" s="263"/>
      <c r="AD543" s="263"/>
      <c r="AE543" s="263"/>
      <c r="AF543" s="263"/>
      <c r="AG543" s="263"/>
      <c r="AH543" s="263"/>
      <c r="AI543" s="263"/>
      <c r="AJ543" s="263"/>
      <c r="AK543" s="263"/>
    </row>
    <row r="544" spans="1:37" x14ac:dyDescent="0.45">
      <c r="A544" s="262"/>
      <c r="B544" s="263"/>
      <c r="C544" s="264"/>
      <c r="D544" s="263"/>
      <c r="E544" s="263"/>
      <c r="F544" s="263"/>
      <c r="G544" s="262"/>
      <c r="H544" s="263"/>
      <c r="I544" s="263"/>
      <c r="J544" s="263"/>
      <c r="K544" s="263"/>
      <c r="L544" s="263"/>
      <c r="M544" s="263"/>
      <c r="N544" s="266"/>
      <c r="O544" s="263"/>
      <c r="P544" s="263"/>
      <c r="Q544" s="263"/>
      <c r="R544" s="263"/>
      <c r="S544" s="263"/>
      <c r="T544" s="263"/>
      <c r="U544" s="263"/>
      <c r="V544" s="263"/>
      <c r="W544" s="263"/>
      <c r="X544" s="263"/>
      <c r="Y544" s="263"/>
      <c r="Z544" s="263"/>
      <c r="AA544" s="263"/>
      <c r="AB544" s="263"/>
      <c r="AC544" s="263"/>
      <c r="AD544" s="263"/>
      <c r="AE544" s="263"/>
      <c r="AF544" s="263"/>
      <c r="AG544" s="263"/>
      <c r="AH544" s="263"/>
      <c r="AI544" s="263"/>
      <c r="AJ544" s="263"/>
      <c r="AK544" s="263"/>
    </row>
    <row r="545" spans="1:37" x14ac:dyDescent="0.45">
      <c r="A545" s="262"/>
      <c r="B545" s="263"/>
      <c r="C545" s="264"/>
      <c r="D545" s="263"/>
      <c r="E545" s="263"/>
      <c r="F545" s="263"/>
      <c r="G545" s="262"/>
      <c r="H545" s="263"/>
      <c r="I545" s="263"/>
      <c r="J545" s="263"/>
      <c r="K545" s="263"/>
      <c r="L545" s="263"/>
      <c r="M545" s="263"/>
      <c r="N545" s="266"/>
      <c r="O545" s="263"/>
      <c r="P545" s="263"/>
      <c r="Q545" s="263"/>
      <c r="R545" s="263"/>
      <c r="S545" s="263"/>
      <c r="T545" s="263"/>
      <c r="U545" s="263"/>
      <c r="V545" s="263"/>
      <c r="W545" s="263"/>
      <c r="X545" s="263"/>
      <c r="Y545" s="263"/>
      <c r="Z545" s="263"/>
      <c r="AA545" s="263"/>
      <c r="AB545" s="263"/>
      <c r="AC545" s="263"/>
      <c r="AD545" s="263"/>
      <c r="AE545" s="263"/>
      <c r="AF545" s="263"/>
      <c r="AG545" s="263"/>
      <c r="AH545" s="263"/>
      <c r="AI545" s="263"/>
      <c r="AJ545" s="263"/>
      <c r="AK545" s="263"/>
    </row>
    <row r="546" spans="1:37" x14ac:dyDescent="0.45">
      <c r="A546" s="262"/>
      <c r="B546" s="263"/>
      <c r="C546" s="264"/>
      <c r="D546" s="263"/>
      <c r="E546" s="263"/>
      <c r="F546" s="263"/>
      <c r="G546" s="262"/>
      <c r="H546" s="263"/>
      <c r="I546" s="263"/>
      <c r="J546" s="263"/>
      <c r="K546" s="263"/>
      <c r="L546" s="263"/>
      <c r="M546" s="263"/>
      <c r="N546" s="266"/>
      <c r="O546" s="263"/>
      <c r="P546" s="263"/>
      <c r="Q546" s="263"/>
      <c r="R546" s="263"/>
      <c r="S546" s="263"/>
      <c r="T546" s="263"/>
      <c r="U546" s="263"/>
      <c r="V546" s="263"/>
      <c r="W546" s="263"/>
      <c r="X546" s="263"/>
      <c r="Y546" s="263"/>
      <c r="Z546" s="263"/>
      <c r="AA546" s="263"/>
      <c r="AB546" s="263"/>
      <c r="AC546" s="263"/>
      <c r="AD546" s="263"/>
      <c r="AE546" s="263"/>
      <c r="AF546" s="263"/>
      <c r="AG546" s="263"/>
      <c r="AH546" s="263"/>
      <c r="AI546" s="263"/>
      <c r="AJ546" s="263"/>
      <c r="AK546" s="263"/>
    </row>
    <row r="547" spans="1:37" x14ac:dyDescent="0.45">
      <c r="A547" s="262"/>
      <c r="B547" s="263"/>
      <c r="C547" s="264"/>
      <c r="D547" s="263"/>
      <c r="E547" s="263"/>
      <c r="F547" s="263"/>
      <c r="G547" s="262"/>
      <c r="H547" s="263"/>
      <c r="I547" s="263"/>
      <c r="J547" s="263"/>
      <c r="K547" s="263"/>
      <c r="L547" s="263"/>
      <c r="M547" s="263"/>
      <c r="N547" s="266"/>
      <c r="O547" s="263"/>
      <c r="P547" s="263"/>
      <c r="Q547" s="263"/>
      <c r="R547" s="263"/>
      <c r="S547" s="263"/>
      <c r="T547" s="263"/>
      <c r="U547" s="263"/>
      <c r="V547" s="263"/>
      <c r="W547" s="263"/>
      <c r="X547" s="263"/>
      <c r="Y547" s="263"/>
      <c r="Z547" s="263"/>
      <c r="AA547" s="263"/>
      <c r="AB547" s="263"/>
      <c r="AC547" s="263"/>
      <c r="AD547" s="263"/>
      <c r="AE547" s="263"/>
      <c r="AF547" s="263"/>
      <c r="AG547" s="263"/>
      <c r="AH547" s="263"/>
      <c r="AI547" s="263"/>
      <c r="AJ547" s="263"/>
      <c r="AK547" s="263"/>
    </row>
    <row r="548" spans="1:37" x14ac:dyDescent="0.45">
      <c r="A548" s="262"/>
      <c r="B548" s="263"/>
      <c r="C548" s="264"/>
      <c r="D548" s="263"/>
      <c r="E548" s="263"/>
      <c r="F548" s="263"/>
      <c r="G548" s="262"/>
      <c r="H548" s="263"/>
      <c r="I548" s="263"/>
      <c r="J548" s="263"/>
      <c r="K548" s="263"/>
      <c r="L548" s="263"/>
      <c r="M548" s="263"/>
      <c r="N548" s="266"/>
      <c r="O548" s="263"/>
      <c r="P548" s="263"/>
      <c r="Q548" s="263"/>
      <c r="R548" s="263"/>
      <c r="S548" s="263"/>
      <c r="T548" s="263"/>
      <c r="U548" s="263"/>
      <c r="V548" s="263"/>
      <c r="W548" s="263"/>
      <c r="X548" s="263"/>
      <c r="Y548" s="263"/>
      <c r="Z548" s="263"/>
      <c r="AA548" s="263"/>
      <c r="AB548" s="263"/>
      <c r="AC548" s="263"/>
      <c r="AD548" s="263"/>
      <c r="AE548" s="263"/>
      <c r="AF548" s="263"/>
      <c r="AG548" s="263"/>
      <c r="AH548" s="263"/>
      <c r="AI548" s="263"/>
      <c r="AJ548" s="263"/>
      <c r="AK548" s="263"/>
    </row>
    <row r="549" spans="1:37" x14ac:dyDescent="0.45">
      <c r="A549" s="262"/>
      <c r="B549" s="263"/>
      <c r="C549" s="264"/>
      <c r="D549" s="263"/>
      <c r="E549" s="263"/>
      <c r="F549" s="263"/>
      <c r="G549" s="262"/>
      <c r="H549" s="263"/>
      <c r="I549" s="263"/>
      <c r="J549" s="263"/>
      <c r="K549" s="263"/>
      <c r="L549" s="263"/>
      <c r="M549" s="263"/>
      <c r="N549" s="266"/>
      <c r="O549" s="263"/>
      <c r="P549" s="263"/>
      <c r="Q549" s="263"/>
      <c r="R549" s="263"/>
      <c r="S549" s="263"/>
      <c r="T549" s="263"/>
      <c r="U549" s="263"/>
      <c r="V549" s="263"/>
      <c r="W549" s="263"/>
      <c r="X549" s="263"/>
      <c r="Y549" s="263"/>
      <c r="Z549" s="263"/>
      <c r="AA549" s="263"/>
      <c r="AB549" s="263"/>
      <c r="AC549" s="263"/>
      <c r="AD549" s="263"/>
      <c r="AE549" s="263"/>
      <c r="AF549" s="263"/>
      <c r="AG549" s="263"/>
      <c r="AH549" s="263"/>
      <c r="AI549" s="263"/>
      <c r="AJ549" s="263"/>
      <c r="AK549" s="263"/>
    </row>
    <row r="550" spans="1:37" x14ac:dyDescent="0.45">
      <c r="A550" s="262"/>
      <c r="B550" s="263"/>
      <c r="C550" s="264"/>
      <c r="D550" s="263"/>
      <c r="E550" s="263"/>
      <c r="F550" s="263"/>
      <c r="G550" s="262"/>
      <c r="H550" s="263"/>
      <c r="I550" s="263"/>
      <c r="J550" s="263"/>
      <c r="K550" s="263"/>
      <c r="L550" s="263"/>
      <c r="M550" s="263"/>
      <c r="N550" s="266"/>
      <c r="O550" s="263"/>
      <c r="P550" s="263"/>
      <c r="Q550" s="263"/>
      <c r="R550" s="263"/>
      <c r="S550" s="263"/>
      <c r="T550" s="263"/>
      <c r="U550" s="263"/>
      <c r="V550" s="263"/>
      <c r="W550" s="263"/>
      <c r="X550" s="263"/>
      <c r="Y550" s="263"/>
      <c r="Z550" s="263"/>
      <c r="AA550" s="263"/>
      <c r="AB550" s="263"/>
      <c r="AC550" s="263"/>
      <c r="AD550" s="263"/>
      <c r="AE550" s="263"/>
      <c r="AF550" s="263"/>
      <c r="AG550" s="263"/>
      <c r="AH550" s="263"/>
      <c r="AI550" s="263"/>
      <c r="AJ550" s="263"/>
      <c r="AK550" s="263"/>
    </row>
    <row r="551" spans="1:37" x14ac:dyDescent="0.45">
      <c r="A551" s="262"/>
      <c r="B551" s="263"/>
      <c r="C551" s="264"/>
      <c r="D551" s="263"/>
      <c r="E551" s="263"/>
      <c r="F551" s="263"/>
      <c r="G551" s="262"/>
      <c r="H551" s="263"/>
      <c r="I551" s="263"/>
      <c r="J551" s="263"/>
      <c r="K551" s="263"/>
      <c r="L551" s="263"/>
      <c r="M551" s="263"/>
      <c r="N551" s="266"/>
      <c r="O551" s="263"/>
      <c r="P551" s="263"/>
      <c r="Q551" s="263"/>
      <c r="R551" s="263"/>
      <c r="S551" s="263"/>
      <c r="T551" s="263"/>
      <c r="U551" s="263"/>
      <c r="V551" s="263"/>
      <c r="W551" s="263"/>
      <c r="X551" s="263"/>
      <c r="Y551" s="263"/>
      <c r="Z551" s="263"/>
      <c r="AA551" s="263"/>
      <c r="AB551" s="263"/>
      <c r="AC551" s="263"/>
      <c r="AD551" s="263"/>
      <c r="AE551" s="263"/>
      <c r="AF551" s="263"/>
      <c r="AG551" s="263"/>
      <c r="AH551" s="263"/>
      <c r="AI551" s="263"/>
      <c r="AJ551" s="263"/>
      <c r="AK551" s="263"/>
    </row>
    <row r="552" spans="1:37" x14ac:dyDescent="0.45">
      <c r="A552" s="262"/>
      <c r="B552" s="263"/>
      <c r="C552" s="264"/>
      <c r="D552" s="263"/>
      <c r="E552" s="263"/>
      <c r="F552" s="263"/>
      <c r="G552" s="262"/>
      <c r="H552" s="263"/>
      <c r="I552" s="263"/>
      <c r="J552" s="263"/>
      <c r="K552" s="263"/>
      <c r="L552" s="263"/>
      <c r="M552" s="263"/>
      <c r="N552" s="266"/>
      <c r="O552" s="263"/>
      <c r="P552" s="263"/>
      <c r="Q552" s="263"/>
      <c r="R552" s="263"/>
      <c r="S552" s="263"/>
      <c r="T552" s="263"/>
      <c r="U552" s="263"/>
      <c r="V552" s="263"/>
      <c r="W552" s="263"/>
      <c r="X552" s="263"/>
      <c r="Y552" s="263"/>
      <c r="Z552" s="263"/>
      <c r="AA552" s="263"/>
      <c r="AB552" s="263"/>
      <c r="AC552" s="263"/>
      <c r="AD552" s="263"/>
      <c r="AE552" s="263"/>
      <c r="AF552" s="263"/>
      <c r="AG552" s="263"/>
      <c r="AH552" s="263"/>
      <c r="AI552" s="263"/>
      <c r="AJ552" s="263"/>
      <c r="AK552" s="263"/>
    </row>
    <row r="553" spans="1:37" x14ac:dyDescent="0.45">
      <c r="A553" s="262"/>
      <c r="B553" s="263"/>
      <c r="C553" s="264"/>
      <c r="D553" s="263"/>
      <c r="E553" s="263"/>
      <c r="F553" s="263"/>
      <c r="G553" s="262"/>
      <c r="H553" s="263"/>
      <c r="I553" s="263"/>
      <c r="J553" s="263"/>
      <c r="K553" s="263"/>
      <c r="L553" s="263"/>
      <c r="M553" s="263"/>
      <c r="N553" s="266"/>
      <c r="O553" s="263"/>
      <c r="P553" s="263"/>
      <c r="Q553" s="263"/>
      <c r="R553" s="263"/>
      <c r="S553" s="263"/>
      <c r="T553" s="263"/>
      <c r="U553" s="263"/>
      <c r="V553" s="263"/>
      <c r="W553" s="263"/>
      <c r="X553" s="263"/>
      <c r="Y553" s="263"/>
      <c r="Z553" s="263"/>
      <c r="AA553" s="263"/>
      <c r="AB553" s="263"/>
      <c r="AC553" s="263"/>
      <c r="AD553" s="263"/>
      <c r="AE553" s="263"/>
      <c r="AF553" s="263"/>
      <c r="AG553" s="263"/>
      <c r="AH553" s="263"/>
      <c r="AI553" s="263"/>
      <c r="AJ553" s="263"/>
      <c r="AK553" s="263"/>
    </row>
    <row r="554" spans="1:37" x14ac:dyDescent="0.45">
      <c r="A554" s="262"/>
      <c r="B554" s="263"/>
      <c r="C554" s="264"/>
      <c r="D554" s="263"/>
      <c r="E554" s="263"/>
      <c r="F554" s="263"/>
      <c r="G554" s="262"/>
      <c r="H554" s="263"/>
      <c r="I554" s="263"/>
      <c r="J554" s="263"/>
      <c r="K554" s="263"/>
      <c r="L554" s="263"/>
      <c r="M554" s="263"/>
      <c r="N554" s="266"/>
      <c r="O554" s="263"/>
      <c r="P554" s="263"/>
      <c r="Q554" s="263"/>
      <c r="R554" s="263"/>
      <c r="S554" s="263"/>
      <c r="T554" s="263"/>
      <c r="U554" s="263"/>
      <c r="V554" s="263"/>
      <c r="W554" s="263"/>
      <c r="X554" s="263"/>
      <c r="Y554" s="263"/>
      <c r="Z554" s="263"/>
      <c r="AA554" s="263"/>
      <c r="AB554" s="263"/>
      <c r="AC554" s="263"/>
      <c r="AD554" s="263"/>
      <c r="AE554" s="263"/>
      <c r="AF554" s="263"/>
      <c r="AG554" s="263"/>
      <c r="AH554" s="263"/>
      <c r="AI554" s="263"/>
      <c r="AJ554" s="263"/>
      <c r="AK554" s="263"/>
    </row>
    <row r="555" spans="1:37" x14ac:dyDescent="0.45">
      <c r="A555" s="262"/>
      <c r="B555" s="263"/>
      <c r="C555" s="264"/>
      <c r="D555" s="263"/>
      <c r="E555" s="263"/>
      <c r="F555" s="263"/>
      <c r="G555" s="262"/>
      <c r="H555" s="263"/>
      <c r="I555" s="263"/>
      <c r="J555" s="263"/>
      <c r="K555" s="263"/>
      <c r="L555" s="263"/>
      <c r="M555" s="263"/>
      <c r="N555" s="266"/>
      <c r="O555" s="263"/>
      <c r="P555" s="263"/>
      <c r="Q555" s="263"/>
      <c r="R555" s="263"/>
      <c r="S555" s="263"/>
      <c r="T555" s="263"/>
      <c r="U555" s="263"/>
      <c r="V555" s="263"/>
      <c r="W555" s="263"/>
      <c r="X555" s="263"/>
      <c r="Y555" s="263"/>
      <c r="Z555" s="263"/>
      <c r="AA555" s="263"/>
      <c r="AB555" s="263"/>
      <c r="AC555" s="263"/>
      <c r="AD555" s="263"/>
      <c r="AE555" s="263"/>
      <c r="AF555" s="263"/>
      <c r="AG555" s="263"/>
      <c r="AH555" s="263"/>
      <c r="AI555" s="263"/>
      <c r="AJ555" s="263"/>
      <c r="AK555" s="263"/>
    </row>
    <row r="556" spans="1:37" x14ac:dyDescent="0.45">
      <c r="A556" s="262"/>
      <c r="B556" s="263"/>
      <c r="C556" s="264"/>
      <c r="D556" s="263"/>
      <c r="E556" s="263"/>
      <c r="F556" s="263"/>
      <c r="G556" s="262"/>
      <c r="H556" s="263"/>
      <c r="I556" s="263"/>
      <c r="J556" s="263"/>
      <c r="K556" s="263"/>
      <c r="L556" s="263"/>
      <c r="M556" s="263"/>
      <c r="N556" s="266"/>
      <c r="O556" s="263"/>
      <c r="P556" s="263"/>
      <c r="Q556" s="263"/>
      <c r="R556" s="263"/>
      <c r="S556" s="263"/>
      <c r="T556" s="263"/>
      <c r="U556" s="263"/>
      <c r="V556" s="263"/>
      <c r="W556" s="263"/>
      <c r="X556" s="263"/>
      <c r="Y556" s="263"/>
      <c r="Z556" s="263"/>
      <c r="AA556" s="263"/>
      <c r="AB556" s="263"/>
      <c r="AC556" s="263"/>
      <c r="AD556" s="263"/>
      <c r="AE556" s="263"/>
      <c r="AF556" s="263"/>
      <c r="AG556" s="263"/>
      <c r="AH556" s="263"/>
      <c r="AI556" s="263"/>
      <c r="AJ556" s="263"/>
      <c r="AK556" s="263"/>
    </row>
    <row r="557" spans="1:37" x14ac:dyDescent="0.45">
      <c r="A557" s="262"/>
      <c r="B557" s="263"/>
      <c r="C557" s="264"/>
      <c r="D557" s="263"/>
      <c r="E557" s="263"/>
      <c r="F557" s="263"/>
      <c r="G557" s="262"/>
      <c r="H557" s="263"/>
      <c r="I557" s="263"/>
      <c r="J557" s="263"/>
      <c r="K557" s="263"/>
      <c r="L557" s="263"/>
      <c r="M557" s="263"/>
      <c r="N557" s="266"/>
      <c r="O557" s="263"/>
      <c r="P557" s="263"/>
      <c r="Q557" s="263"/>
      <c r="R557" s="263"/>
      <c r="S557" s="263"/>
      <c r="T557" s="263"/>
      <c r="U557" s="263"/>
      <c r="V557" s="263"/>
      <c r="W557" s="263"/>
      <c r="X557" s="263"/>
      <c r="Y557" s="263"/>
      <c r="Z557" s="263"/>
      <c r="AA557" s="263"/>
      <c r="AB557" s="263"/>
      <c r="AC557" s="263"/>
      <c r="AD557" s="263"/>
      <c r="AE557" s="263"/>
      <c r="AF557" s="263"/>
      <c r="AG557" s="263"/>
      <c r="AH557" s="263"/>
      <c r="AI557" s="263"/>
      <c r="AJ557" s="263"/>
      <c r="AK557" s="263"/>
    </row>
    <row r="558" spans="1:37" x14ac:dyDescent="0.45">
      <c r="A558" s="262"/>
      <c r="B558" s="263"/>
      <c r="C558" s="264"/>
      <c r="D558" s="263"/>
      <c r="E558" s="263"/>
      <c r="F558" s="263"/>
      <c r="G558" s="262"/>
      <c r="H558" s="263"/>
      <c r="I558" s="263"/>
      <c r="J558" s="263"/>
      <c r="K558" s="263"/>
      <c r="L558" s="263"/>
      <c r="M558" s="263"/>
      <c r="N558" s="266"/>
      <c r="O558" s="263"/>
      <c r="P558" s="263"/>
      <c r="Q558" s="263"/>
      <c r="R558" s="263"/>
      <c r="S558" s="263"/>
      <c r="T558" s="263"/>
      <c r="U558" s="263"/>
      <c r="V558" s="263"/>
      <c r="W558" s="263"/>
      <c r="X558" s="263"/>
      <c r="Y558" s="263"/>
      <c r="Z558" s="263"/>
      <c r="AA558" s="263"/>
      <c r="AB558" s="263"/>
      <c r="AC558" s="263"/>
      <c r="AD558" s="263"/>
      <c r="AE558" s="263"/>
      <c r="AF558" s="263"/>
      <c r="AG558" s="263"/>
      <c r="AH558" s="263"/>
      <c r="AI558" s="263"/>
      <c r="AJ558" s="263"/>
      <c r="AK558" s="263"/>
    </row>
    <row r="559" spans="1:37" x14ac:dyDescent="0.45">
      <c r="A559" s="262"/>
      <c r="B559" s="263"/>
      <c r="C559" s="264"/>
      <c r="D559" s="263"/>
      <c r="E559" s="263"/>
      <c r="F559" s="263"/>
      <c r="G559" s="262"/>
      <c r="H559" s="263"/>
      <c r="I559" s="263"/>
      <c r="J559" s="263"/>
      <c r="K559" s="263"/>
      <c r="L559" s="263"/>
      <c r="M559" s="263"/>
      <c r="N559" s="266"/>
      <c r="O559" s="263"/>
      <c r="P559" s="263"/>
      <c r="Q559" s="263"/>
      <c r="R559" s="263"/>
      <c r="S559" s="263"/>
      <c r="T559" s="263"/>
      <c r="U559" s="263"/>
      <c r="V559" s="263"/>
      <c r="W559" s="263"/>
      <c r="X559" s="263"/>
      <c r="Y559" s="263"/>
      <c r="Z559" s="263"/>
      <c r="AA559" s="263"/>
      <c r="AB559" s="263"/>
      <c r="AC559" s="263"/>
      <c r="AD559" s="263"/>
      <c r="AE559" s="263"/>
      <c r="AF559" s="263"/>
      <c r="AG559" s="263"/>
      <c r="AH559" s="263"/>
      <c r="AI559" s="263"/>
      <c r="AJ559" s="263"/>
      <c r="AK559" s="263"/>
    </row>
    <row r="560" spans="1:37" x14ac:dyDescent="0.45">
      <c r="A560" s="262"/>
      <c r="B560" s="263"/>
      <c r="C560" s="264"/>
      <c r="D560" s="263"/>
      <c r="E560" s="263"/>
      <c r="F560" s="263"/>
      <c r="G560" s="262"/>
      <c r="H560" s="263"/>
      <c r="I560" s="263"/>
      <c r="J560" s="263"/>
      <c r="K560" s="263"/>
      <c r="L560" s="263"/>
      <c r="M560" s="263"/>
      <c r="N560" s="266"/>
      <c r="O560" s="263"/>
      <c r="P560" s="263"/>
      <c r="Q560" s="263"/>
      <c r="R560" s="263"/>
      <c r="S560" s="263"/>
      <c r="T560" s="263"/>
      <c r="U560" s="263"/>
      <c r="V560" s="263"/>
      <c r="W560" s="263"/>
      <c r="X560" s="263"/>
      <c r="Y560" s="263"/>
      <c r="Z560" s="263"/>
      <c r="AA560" s="263"/>
      <c r="AB560" s="263"/>
      <c r="AC560" s="263"/>
      <c r="AD560" s="263"/>
      <c r="AE560" s="263"/>
      <c r="AF560" s="263"/>
      <c r="AG560" s="263"/>
      <c r="AH560" s="263"/>
      <c r="AI560" s="263"/>
      <c r="AJ560" s="263"/>
      <c r="AK560" s="263"/>
    </row>
    <row r="561" spans="1:37" x14ac:dyDescent="0.45">
      <c r="A561" s="262"/>
      <c r="B561" s="263"/>
      <c r="C561" s="264"/>
      <c r="D561" s="263"/>
      <c r="E561" s="263"/>
      <c r="F561" s="263"/>
      <c r="G561" s="262"/>
      <c r="H561" s="263"/>
      <c r="I561" s="263"/>
      <c r="J561" s="263"/>
      <c r="K561" s="263"/>
      <c r="L561" s="263"/>
      <c r="M561" s="263"/>
      <c r="N561" s="266"/>
      <c r="O561" s="263"/>
      <c r="P561" s="263"/>
      <c r="Q561" s="263"/>
      <c r="R561" s="263"/>
      <c r="S561" s="263"/>
      <c r="T561" s="263"/>
      <c r="U561" s="263"/>
      <c r="V561" s="263"/>
      <c r="W561" s="263"/>
      <c r="X561" s="263"/>
      <c r="Y561" s="263"/>
      <c r="Z561" s="263"/>
      <c r="AA561" s="263"/>
      <c r="AB561" s="263"/>
      <c r="AC561" s="263"/>
      <c r="AD561" s="263"/>
      <c r="AE561" s="263"/>
      <c r="AF561" s="263"/>
      <c r="AG561" s="263"/>
      <c r="AH561" s="263"/>
      <c r="AI561" s="263"/>
      <c r="AJ561" s="263"/>
      <c r="AK561" s="263"/>
    </row>
    <row r="562" spans="1:37" x14ac:dyDescent="0.45">
      <c r="A562" s="262"/>
      <c r="B562" s="263"/>
      <c r="C562" s="264"/>
      <c r="D562" s="263"/>
      <c r="E562" s="263"/>
      <c r="F562" s="263"/>
      <c r="G562" s="262"/>
      <c r="H562" s="263"/>
      <c r="I562" s="263"/>
      <c r="J562" s="263"/>
      <c r="K562" s="263"/>
      <c r="L562" s="263"/>
      <c r="M562" s="263"/>
      <c r="N562" s="266"/>
      <c r="O562" s="263"/>
      <c r="P562" s="263"/>
      <c r="Q562" s="263"/>
      <c r="R562" s="263"/>
      <c r="S562" s="263"/>
      <c r="T562" s="263"/>
      <c r="U562" s="263"/>
      <c r="V562" s="263"/>
      <c r="W562" s="263"/>
      <c r="X562" s="263"/>
      <c r="Y562" s="263"/>
      <c r="Z562" s="263"/>
      <c r="AA562" s="263"/>
      <c r="AB562" s="263"/>
      <c r="AC562" s="263"/>
      <c r="AD562" s="263"/>
      <c r="AE562" s="263"/>
      <c r="AF562" s="263"/>
      <c r="AG562" s="263"/>
      <c r="AH562" s="263"/>
      <c r="AI562" s="263"/>
      <c r="AJ562" s="263"/>
      <c r="AK562" s="263"/>
    </row>
    <row r="563" spans="1:37" x14ac:dyDescent="0.45">
      <c r="A563" s="262"/>
      <c r="B563" s="263"/>
      <c r="C563" s="264"/>
      <c r="D563" s="263"/>
      <c r="E563" s="263"/>
      <c r="F563" s="263"/>
      <c r="G563" s="262"/>
      <c r="H563" s="263"/>
      <c r="I563" s="263"/>
      <c r="J563" s="263"/>
      <c r="K563" s="263"/>
      <c r="L563" s="263"/>
      <c r="M563" s="263"/>
      <c r="N563" s="266"/>
      <c r="O563" s="263"/>
      <c r="P563" s="263"/>
      <c r="Q563" s="263"/>
      <c r="R563" s="263"/>
      <c r="S563" s="263"/>
      <c r="T563" s="263"/>
      <c r="U563" s="263"/>
      <c r="V563" s="263"/>
      <c r="W563" s="263"/>
      <c r="X563" s="263"/>
      <c r="Y563" s="263"/>
      <c r="Z563" s="263"/>
      <c r="AA563" s="263"/>
      <c r="AB563" s="263"/>
      <c r="AC563" s="263"/>
      <c r="AD563" s="263"/>
      <c r="AE563" s="263"/>
      <c r="AF563" s="263"/>
      <c r="AG563" s="263"/>
      <c r="AH563" s="263"/>
      <c r="AI563" s="263"/>
      <c r="AJ563" s="263"/>
      <c r="AK563" s="263"/>
    </row>
    <row r="564" spans="1:37" x14ac:dyDescent="0.45">
      <c r="A564" s="262"/>
      <c r="B564" s="263"/>
      <c r="C564" s="264"/>
      <c r="D564" s="263"/>
      <c r="E564" s="263"/>
      <c r="F564" s="263"/>
      <c r="G564" s="262"/>
      <c r="H564" s="263"/>
      <c r="I564" s="263"/>
      <c r="J564" s="263"/>
      <c r="K564" s="263"/>
      <c r="L564" s="263"/>
      <c r="M564" s="263"/>
      <c r="N564" s="266"/>
      <c r="O564" s="263"/>
      <c r="P564" s="263"/>
      <c r="Q564" s="263"/>
      <c r="R564" s="263"/>
      <c r="S564" s="263"/>
      <c r="T564" s="263"/>
      <c r="U564" s="263"/>
      <c r="V564" s="263"/>
      <c r="W564" s="263"/>
      <c r="X564" s="263"/>
      <c r="Y564" s="263"/>
      <c r="Z564" s="263"/>
      <c r="AA564" s="263"/>
      <c r="AB564" s="263"/>
      <c r="AC564" s="263"/>
      <c r="AD564" s="263"/>
      <c r="AE564" s="263"/>
      <c r="AF564" s="263"/>
      <c r="AG564" s="263"/>
      <c r="AH564" s="263"/>
      <c r="AI564" s="263"/>
      <c r="AJ564" s="263"/>
      <c r="AK564" s="263"/>
    </row>
    <row r="565" spans="1:37" x14ac:dyDescent="0.45">
      <c r="A565" s="262"/>
      <c r="B565" s="263"/>
      <c r="C565" s="264"/>
      <c r="D565" s="263"/>
      <c r="E565" s="263"/>
      <c r="F565" s="263"/>
      <c r="G565" s="262"/>
      <c r="H565" s="263"/>
      <c r="I565" s="263"/>
      <c r="J565" s="263"/>
      <c r="K565" s="263"/>
      <c r="L565" s="263"/>
      <c r="M565" s="263"/>
      <c r="N565" s="266"/>
      <c r="O565" s="263"/>
      <c r="P565" s="263"/>
      <c r="Q565" s="263"/>
      <c r="R565" s="263"/>
      <c r="S565" s="263"/>
      <c r="T565" s="263"/>
      <c r="U565" s="263"/>
      <c r="V565" s="263"/>
      <c r="W565" s="263"/>
      <c r="X565" s="263"/>
      <c r="Y565" s="263"/>
      <c r="Z565" s="263"/>
      <c r="AA565" s="263"/>
      <c r="AB565" s="263"/>
      <c r="AC565" s="263"/>
      <c r="AD565" s="263"/>
      <c r="AE565" s="263"/>
      <c r="AF565" s="263"/>
      <c r="AG565" s="263"/>
      <c r="AH565" s="263"/>
      <c r="AI565" s="263"/>
      <c r="AJ565" s="263"/>
      <c r="AK565" s="263"/>
    </row>
    <row r="566" spans="1:37" x14ac:dyDescent="0.45">
      <c r="A566" s="262"/>
      <c r="B566" s="263"/>
      <c r="C566" s="264"/>
      <c r="D566" s="263"/>
      <c r="E566" s="263"/>
      <c r="F566" s="263"/>
      <c r="G566" s="262"/>
      <c r="H566" s="263"/>
      <c r="I566" s="263"/>
      <c r="J566" s="263"/>
      <c r="K566" s="263"/>
      <c r="L566" s="263"/>
      <c r="M566" s="263"/>
      <c r="N566" s="266"/>
      <c r="O566" s="263"/>
      <c r="P566" s="263"/>
      <c r="Q566" s="263"/>
      <c r="R566" s="263"/>
      <c r="S566" s="263"/>
      <c r="T566" s="263"/>
      <c r="U566" s="263"/>
      <c r="V566" s="263"/>
      <c r="W566" s="263"/>
      <c r="X566" s="263"/>
      <c r="Y566" s="263"/>
      <c r="Z566" s="263"/>
      <c r="AA566" s="263"/>
      <c r="AB566" s="263"/>
      <c r="AC566" s="263"/>
      <c r="AD566" s="263"/>
      <c r="AE566" s="263"/>
      <c r="AF566" s="263"/>
      <c r="AG566" s="263"/>
      <c r="AH566" s="263"/>
      <c r="AI566" s="263"/>
      <c r="AJ566" s="263"/>
      <c r="AK566" s="263"/>
    </row>
    <row r="567" spans="1:37" x14ac:dyDescent="0.45">
      <c r="A567" s="262"/>
      <c r="B567" s="263"/>
      <c r="C567" s="264"/>
      <c r="D567" s="263"/>
      <c r="E567" s="263"/>
      <c r="F567" s="263"/>
      <c r="G567" s="262"/>
      <c r="H567" s="263"/>
      <c r="I567" s="263"/>
      <c r="J567" s="263"/>
      <c r="K567" s="263"/>
      <c r="L567" s="263"/>
      <c r="M567" s="263"/>
      <c r="N567" s="266"/>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row>
    <row r="568" spans="1:37" x14ac:dyDescent="0.45">
      <c r="A568" s="262"/>
      <c r="B568" s="263"/>
      <c r="C568" s="264"/>
      <c r="D568" s="263"/>
      <c r="E568" s="263"/>
      <c r="F568" s="263"/>
      <c r="G568" s="262"/>
      <c r="H568" s="263"/>
      <c r="I568" s="263"/>
      <c r="J568" s="263"/>
      <c r="K568" s="263"/>
      <c r="L568" s="263"/>
      <c r="M568" s="263"/>
      <c r="N568" s="266"/>
      <c r="O568" s="263"/>
      <c r="P568" s="263"/>
      <c r="Q568" s="263"/>
      <c r="R568" s="263"/>
      <c r="S568" s="263"/>
      <c r="T568" s="263"/>
      <c r="U568" s="263"/>
      <c r="V568" s="263"/>
      <c r="W568" s="263"/>
      <c r="X568" s="263"/>
      <c r="Y568" s="263"/>
      <c r="Z568" s="263"/>
      <c r="AA568" s="263"/>
      <c r="AB568" s="263"/>
      <c r="AC568" s="263"/>
      <c r="AD568" s="263"/>
      <c r="AE568" s="263"/>
      <c r="AF568" s="263"/>
      <c r="AG568" s="263"/>
      <c r="AH568" s="263"/>
      <c r="AI568" s="263"/>
      <c r="AJ568" s="263"/>
      <c r="AK568" s="263"/>
    </row>
    <row r="569" spans="1:37" x14ac:dyDescent="0.45">
      <c r="A569" s="262"/>
      <c r="B569" s="263"/>
      <c r="C569" s="264"/>
      <c r="D569" s="263"/>
      <c r="E569" s="263"/>
      <c r="F569" s="263"/>
      <c r="G569" s="262"/>
      <c r="H569" s="263"/>
      <c r="I569" s="263"/>
      <c r="J569" s="263"/>
      <c r="K569" s="263"/>
      <c r="L569" s="263"/>
      <c r="M569" s="263"/>
      <c r="N569" s="266"/>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row>
    <row r="570" spans="1:37" x14ac:dyDescent="0.45">
      <c r="A570" s="262"/>
      <c r="B570" s="263"/>
      <c r="C570" s="264"/>
      <c r="D570" s="263"/>
      <c r="E570" s="263"/>
      <c r="F570" s="263"/>
      <c r="G570" s="262"/>
      <c r="H570" s="263"/>
      <c r="I570" s="263"/>
      <c r="J570" s="263"/>
      <c r="K570" s="263"/>
      <c r="L570" s="263"/>
      <c r="M570" s="263"/>
      <c r="N570" s="266"/>
      <c r="O570" s="263"/>
      <c r="P570" s="263"/>
      <c r="Q570" s="263"/>
      <c r="R570" s="263"/>
      <c r="S570" s="263"/>
      <c r="T570" s="263"/>
      <c r="U570" s="263"/>
      <c r="V570" s="263"/>
      <c r="W570" s="263"/>
      <c r="X570" s="263"/>
      <c r="Y570" s="263"/>
      <c r="Z570" s="263"/>
      <c r="AA570" s="263"/>
      <c r="AB570" s="263"/>
      <c r="AC570" s="263"/>
      <c r="AD570" s="263"/>
      <c r="AE570" s="263"/>
      <c r="AF570" s="263"/>
      <c r="AG570" s="263"/>
      <c r="AH570" s="263"/>
      <c r="AI570" s="263"/>
      <c r="AJ570" s="263"/>
      <c r="AK570" s="263"/>
    </row>
    <row r="571" spans="1:37" x14ac:dyDescent="0.45">
      <c r="A571" s="262"/>
      <c r="B571" s="263"/>
      <c r="C571" s="264"/>
      <c r="D571" s="263"/>
      <c r="E571" s="263"/>
      <c r="F571" s="263"/>
      <c r="G571" s="262"/>
      <c r="H571" s="263"/>
      <c r="I571" s="263"/>
      <c r="J571" s="263"/>
      <c r="K571" s="263"/>
      <c r="L571" s="263"/>
      <c r="M571" s="263"/>
      <c r="N571" s="266"/>
      <c r="O571" s="263"/>
      <c r="P571" s="263"/>
      <c r="Q571" s="263"/>
      <c r="R571" s="263"/>
      <c r="S571" s="263"/>
      <c r="T571" s="263"/>
      <c r="U571" s="263"/>
      <c r="V571" s="263"/>
      <c r="W571" s="263"/>
      <c r="X571" s="263"/>
      <c r="Y571" s="263"/>
      <c r="Z571" s="263"/>
      <c r="AA571" s="263"/>
      <c r="AB571" s="263"/>
      <c r="AC571" s="263"/>
      <c r="AD571" s="263"/>
      <c r="AE571" s="263"/>
      <c r="AF571" s="263"/>
      <c r="AG571" s="263"/>
      <c r="AH571" s="263"/>
      <c r="AI571" s="263"/>
      <c r="AJ571" s="263"/>
      <c r="AK571" s="263"/>
    </row>
    <row r="572" spans="1:37" x14ac:dyDescent="0.45">
      <c r="A572" s="262"/>
      <c r="B572" s="263"/>
      <c r="C572" s="264"/>
      <c r="D572" s="263"/>
      <c r="E572" s="263"/>
      <c r="F572" s="263"/>
      <c r="G572" s="262"/>
      <c r="H572" s="263"/>
      <c r="I572" s="263"/>
      <c r="J572" s="263"/>
      <c r="K572" s="263"/>
      <c r="L572" s="263"/>
      <c r="M572" s="263"/>
      <c r="N572" s="266"/>
      <c r="O572" s="263"/>
      <c r="P572" s="263"/>
      <c r="Q572" s="263"/>
      <c r="R572" s="263"/>
      <c r="S572" s="263"/>
      <c r="T572" s="263"/>
      <c r="U572" s="263"/>
      <c r="V572" s="263"/>
      <c r="W572" s="263"/>
      <c r="X572" s="263"/>
      <c r="Y572" s="263"/>
      <c r="Z572" s="263"/>
      <c r="AA572" s="263"/>
      <c r="AB572" s="263"/>
      <c r="AC572" s="263"/>
      <c r="AD572" s="263"/>
      <c r="AE572" s="263"/>
      <c r="AF572" s="263"/>
      <c r="AG572" s="263"/>
      <c r="AH572" s="263"/>
      <c r="AI572" s="263"/>
      <c r="AJ572" s="263"/>
      <c r="AK572" s="263"/>
    </row>
    <row r="573" spans="1:37" x14ac:dyDescent="0.45">
      <c r="A573" s="262"/>
      <c r="B573" s="263"/>
      <c r="C573" s="264"/>
      <c r="D573" s="263"/>
      <c r="E573" s="263"/>
      <c r="F573" s="263"/>
      <c r="G573" s="262"/>
      <c r="H573" s="263"/>
      <c r="I573" s="263"/>
      <c r="J573" s="263"/>
      <c r="K573" s="263"/>
      <c r="L573" s="263"/>
      <c r="M573" s="263"/>
      <c r="N573" s="266"/>
      <c r="O573" s="263"/>
      <c r="P573" s="263"/>
      <c r="Q573" s="263"/>
      <c r="R573" s="263"/>
      <c r="S573" s="263"/>
      <c r="T573" s="263"/>
      <c r="U573" s="263"/>
      <c r="V573" s="263"/>
      <c r="W573" s="263"/>
      <c r="X573" s="263"/>
      <c r="Y573" s="263"/>
      <c r="Z573" s="263"/>
      <c r="AA573" s="263"/>
      <c r="AB573" s="263"/>
      <c r="AC573" s="263"/>
      <c r="AD573" s="263"/>
      <c r="AE573" s="263"/>
      <c r="AF573" s="263"/>
      <c r="AG573" s="263"/>
      <c r="AH573" s="263"/>
      <c r="AI573" s="263"/>
      <c r="AJ573" s="263"/>
      <c r="AK573" s="263"/>
    </row>
    <row r="574" spans="1:37" x14ac:dyDescent="0.45">
      <c r="A574" s="262"/>
      <c r="B574" s="263"/>
      <c r="C574" s="264"/>
      <c r="D574" s="263"/>
      <c r="E574" s="263"/>
      <c r="F574" s="263"/>
      <c r="G574" s="262"/>
      <c r="H574" s="263"/>
      <c r="I574" s="263"/>
      <c r="J574" s="263"/>
      <c r="K574" s="263"/>
      <c r="L574" s="263"/>
      <c r="M574" s="263"/>
      <c r="N574" s="266"/>
      <c r="O574" s="263"/>
      <c r="P574" s="263"/>
      <c r="Q574" s="263"/>
      <c r="R574" s="263"/>
      <c r="S574" s="263"/>
      <c r="T574" s="263"/>
      <c r="U574" s="263"/>
      <c r="V574" s="263"/>
      <c r="W574" s="263"/>
      <c r="X574" s="263"/>
      <c r="Y574" s="263"/>
      <c r="Z574" s="263"/>
      <c r="AA574" s="263"/>
      <c r="AB574" s="263"/>
      <c r="AC574" s="263"/>
      <c r="AD574" s="263"/>
      <c r="AE574" s="263"/>
      <c r="AF574" s="263"/>
      <c r="AG574" s="263"/>
      <c r="AH574" s="263"/>
      <c r="AI574" s="263"/>
      <c r="AJ574" s="263"/>
      <c r="AK574" s="263"/>
    </row>
    <row r="575" spans="1:37" x14ac:dyDescent="0.45">
      <c r="A575" s="262"/>
      <c r="B575" s="263"/>
      <c r="C575" s="264"/>
      <c r="D575" s="263"/>
      <c r="E575" s="263"/>
      <c r="F575" s="263"/>
      <c r="G575" s="262"/>
      <c r="H575" s="263"/>
      <c r="I575" s="263"/>
      <c r="J575" s="263"/>
      <c r="K575" s="263"/>
      <c r="L575" s="263"/>
      <c r="M575" s="263"/>
      <c r="N575" s="266"/>
      <c r="O575" s="263"/>
      <c r="P575" s="263"/>
      <c r="Q575" s="263"/>
      <c r="R575" s="263"/>
      <c r="S575" s="263"/>
      <c r="T575" s="263"/>
      <c r="U575" s="263"/>
      <c r="V575" s="263"/>
      <c r="W575" s="263"/>
      <c r="X575" s="263"/>
      <c r="Y575" s="263"/>
      <c r="Z575" s="263"/>
      <c r="AA575" s="263"/>
      <c r="AB575" s="263"/>
      <c r="AC575" s="263"/>
      <c r="AD575" s="263"/>
      <c r="AE575" s="263"/>
      <c r="AF575" s="263"/>
      <c r="AG575" s="263"/>
      <c r="AH575" s="263"/>
      <c r="AI575" s="263"/>
      <c r="AJ575" s="263"/>
      <c r="AK575" s="263"/>
    </row>
    <row r="576" spans="1:37" x14ac:dyDescent="0.45">
      <c r="A576" s="262"/>
      <c r="B576" s="263"/>
      <c r="C576" s="264"/>
      <c r="D576" s="263"/>
      <c r="E576" s="263"/>
      <c r="F576" s="263"/>
      <c r="G576" s="262"/>
      <c r="H576" s="263"/>
      <c r="I576" s="263"/>
      <c r="J576" s="263"/>
      <c r="K576" s="263"/>
      <c r="L576" s="263"/>
      <c r="M576" s="263"/>
      <c r="N576" s="266"/>
      <c r="O576" s="263"/>
      <c r="P576" s="263"/>
      <c r="Q576" s="263"/>
      <c r="R576" s="263"/>
      <c r="S576" s="263"/>
      <c r="T576" s="263"/>
      <c r="U576" s="263"/>
      <c r="V576" s="263"/>
      <c r="W576" s="263"/>
      <c r="X576" s="263"/>
      <c r="Y576" s="263"/>
      <c r="Z576" s="263"/>
      <c r="AA576" s="263"/>
      <c r="AB576" s="263"/>
      <c r="AC576" s="263"/>
      <c r="AD576" s="263"/>
      <c r="AE576" s="263"/>
      <c r="AF576" s="263"/>
      <c r="AG576" s="263"/>
      <c r="AH576" s="263"/>
      <c r="AI576" s="263"/>
      <c r="AJ576" s="263"/>
      <c r="AK576" s="263"/>
    </row>
    <row r="577" spans="1:37" x14ac:dyDescent="0.45">
      <c r="A577" s="262"/>
      <c r="B577" s="263"/>
      <c r="C577" s="264"/>
      <c r="D577" s="263"/>
      <c r="E577" s="263"/>
      <c r="F577" s="263"/>
      <c r="G577" s="262"/>
      <c r="H577" s="263"/>
      <c r="I577" s="263"/>
      <c r="J577" s="263"/>
      <c r="K577" s="263"/>
      <c r="L577" s="263"/>
      <c r="M577" s="263"/>
      <c r="N577" s="266"/>
      <c r="O577" s="263"/>
      <c r="P577" s="263"/>
      <c r="Q577" s="263"/>
      <c r="R577" s="263"/>
      <c r="S577" s="263"/>
      <c r="T577" s="263"/>
      <c r="U577" s="263"/>
      <c r="V577" s="263"/>
      <c r="W577" s="263"/>
      <c r="X577" s="263"/>
      <c r="Y577" s="263"/>
      <c r="Z577" s="263"/>
      <c r="AA577" s="263"/>
      <c r="AB577" s="263"/>
      <c r="AC577" s="263"/>
      <c r="AD577" s="263"/>
      <c r="AE577" s="263"/>
      <c r="AF577" s="263"/>
      <c r="AG577" s="263"/>
      <c r="AH577" s="263"/>
      <c r="AI577" s="263"/>
      <c r="AJ577" s="263"/>
      <c r="AK577" s="263"/>
    </row>
    <row r="578" spans="1:37" x14ac:dyDescent="0.45">
      <c r="A578" s="262"/>
      <c r="B578" s="263"/>
      <c r="C578" s="264"/>
      <c r="D578" s="263"/>
      <c r="E578" s="263"/>
      <c r="F578" s="263"/>
      <c r="G578" s="262"/>
      <c r="H578" s="263"/>
      <c r="I578" s="263"/>
      <c r="J578" s="263"/>
      <c r="K578" s="263"/>
      <c r="L578" s="263"/>
      <c r="M578" s="263"/>
      <c r="N578" s="266"/>
      <c r="O578" s="263"/>
      <c r="P578" s="263"/>
      <c r="Q578" s="263"/>
      <c r="R578" s="263"/>
      <c r="S578" s="263"/>
      <c r="T578" s="263"/>
      <c r="U578" s="263"/>
      <c r="V578" s="263"/>
      <c r="W578" s="263"/>
      <c r="X578" s="263"/>
      <c r="Y578" s="263"/>
      <c r="Z578" s="263"/>
      <c r="AA578" s="263"/>
      <c r="AB578" s="263"/>
      <c r="AC578" s="263"/>
      <c r="AD578" s="263"/>
      <c r="AE578" s="263"/>
      <c r="AF578" s="263"/>
      <c r="AG578" s="263"/>
      <c r="AH578" s="263"/>
      <c r="AI578" s="263"/>
      <c r="AJ578" s="263"/>
      <c r="AK578" s="263"/>
    </row>
    <row r="579" spans="1:37" x14ac:dyDescent="0.45">
      <c r="A579" s="262"/>
      <c r="B579" s="263"/>
      <c r="C579" s="264"/>
      <c r="D579" s="263"/>
      <c r="E579" s="263"/>
      <c r="F579" s="263"/>
      <c r="G579" s="262"/>
      <c r="H579" s="263"/>
      <c r="I579" s="263"/>
      <c r="J579" s="263"/>
      <c r="K579" s="263"/>
      <c r="L579" s="263"/>
      <c r="M579" s="263"/>
      <c r="N579" s="266"/>
      <c r="O579" s="263"/>
      <c r="P579" s="263"/>
      <c r="Q579" s="263"/>
      <c r="R579" s="263"/>
      <c r="S579" s="263"/>
      <c r="T579" s="263"/>
      <c r="U579" s="263"/>
      <c r="V579" s="263"/>
      <c r="W579" s="263"/>
      <c r="X579" s="263"/>
      <c r="Y579" s="263"/>
      <c r="Z579" s="263"/>
      <c r="AA579" s="263"/>
      <c r="AB579" s="263"/>
      <c r="AC579" s="263"/>
      <c r="AD579" s="263"/>
      <c r="AE579" s="263"/>
      <c r="AF579" s="263"/>
      <c r="AG579" s="263"/>
      <c r="AH579" s="263"/>
      <c r="AI579" s="263"/>
      <c r="AJ579" s="263"/>
      <c r="AK579" s="263"/>
    </row>
    <row r="580" spans="1:37" x14ac:dyDescent="0.45">
      <c r="A580" s="262"/>
      <c r="B580" s="263"/>
      <c r="C580" s="264"/>
      <c r="D580" s="263"/>
      <c r="E580" s="263"/>
      <c r="F580" s="263"/>
      <c r="G580" s="262"/>
      <c r="H580" s="263"/>
      <c r="I580" s="263"/>
      <c r="J580" s="263"/>
      <c r="K580" s="263"/>
      <c r="L580" s="263"/>
      <c r="M580" s="263"/>
      <c r="N580" s="266"/>
      <c r="O580" s="263"/>
      <c r="P580" s="263"/>
      <c r="Q580" s="263"/>
      <c r="R580" s="263"/>
      <c r="S580" s="263"/>
      <c r="T580" s="263"/>
      <c r="U580" s="263"/>
      <c r="V580" s="263"/>
      <c r="W580" s="263"/>
      <c r="X580" s="263"/>
      <c r="Y580" s="263"/>
      <c r="Z580" s="263"/>
      <c r="AA580" s="263"/>
      <c r="AB580" s="263"/>
      <c r="AC580" s="263"/>
      <c r="AD580" s="263"/>
      <c r="AE580" s="263"/>
      <c r="AF580" s="263"/>
      <c r="AG580" s="263"/>
      <c r="AH580" s="263"/>
      <c r="AI580" s="263"/>
      <c r="AJ580" s="263"/>
      <c r="AK580" s="263"/>
    </row>
    <row r="581" spans="1:37" x14ac:dyDescent="0.45">
      <c r="A581" s="262"/>
      <c r="B581" s="263"/>
      <c r="C581" s="264"/>
      <c r="D581" s="263"/>
      <c r="E581" s="263"/>
      <c r="F581" s="263"/>
      <c r="G581" s="262"/>
      <c r="H581" s="263"/>
      <c r="I581" s="263"/>
      <c r="J581" s="263"/>
      <c r="K581" s="263"/>
      <c r="L581" s="263"/>
      <c r="M581" s="263"/>
      <c r="N581" s="266"/>
      <c r="O581" s="263"/>
      <c r="P581" s="263"/>
      <c r="Q581" s="263"/>
      <c r="R581" s="263"/>
      <c r="S581" s="263"/>
      <c r="T581" s="263"/>
      <c r="U581" s="263"/>
      <c r="V581" s="263"/>
      <c r="W581" s="263"/>
      <c r="X581" s="263"/>
      <c r="Y581" s="263"/>
      <c r="Z581" s="263"/>
      <c r="AA581" s="263"/>
      <c r="AB581" s="263"/>
      <c r="AC581" s="263"/>
      <c r="AD581" s="263"/>
      <c r="AE581" s="263"/>
      <c r="AF581" s="263"/>
      <c r="AG581" s="263"/>
      <c r="AH581" s="263"/>
      <c r="AI581" s="263"/>
      <c r="AJ581" s="263"/>
      <c r="AK581" s="263"/>
    </row>
    <row r="582" spans="1:37" x14ac:dyDescent="0.45">
      <c r="A582" s="262"/>
      <c r="B582" s="263"/>
      <c r="C582" s="264"/>
      <c r="D582" s="263"/>
      <c r="E582" s="263"/>
      <c r="F582" s="263"/>
      <c r="G582" s="262"/>
      <c r="H582" s="263"/>
      <c r="I582" s="263"/>
      <c r="J582" s="263"/>
      <c r="K582" s="263"/>
      <c r="L582" s="263"/>
      <c r="M582" s="263"/>
      <c r="N582" s="266"/>
      <c r="O582" s="263"/>
      <c r="P582" s="263"/>
      <c r="Q582" s="263"/>
      <c r="R582" s="263"/>
      <c r="S582" s="263"/>
      <c r="T582" s="263"/>
      <c r="U582" s="263"/>
      <c r="V582" s="263"/>
      <c r="W582" s="263"/>
      <c r="X582" s="263"/>
      <c r="Y582" s="263"/>
      <c r="Z582" s="263"/>
      <c r="AA582" s="263"/>
      <c r="AB582" s="263"/>
      <c r="AC582" s="263"/>
      <c r="AD582" s="263"/>
      <c r="AE582" s="263"/>
      <c r="AF582" s="263"/>
      <c r="AG582" s="263"/>
      <c r="AH582" s="263"/>
      <c r="AI582" s="263"/>
      <c r="AJ582" s="263"/>
      <c r="AK582" s="263"/>
    </row>
    <row r="583" spans="1:37" x14ac:dyDescent="0.45">
      <c r="A583" s="262"/>
      <c r="B583" s="263"/>
      <c r="C583" s="264"/>
      <c r="D583" s="263"/>
      <c r="E583" s="263"/>
      <c r="F583" s="263"/>
      <c r="G583" s="262"/>
      <c r="H583" s="263"/>
      <c r="I583" s="263"/>
      <c r="J583" s="263"/>
      <c r="K583" s="263"/>
      <c r="L583" s="263"/>
      <c r="M583" s="263"/>
      <c r="N583" s="266"/>
      <c r="O583" s="263"/>
      <c r="P583" s="263"/>
      <c r="Q583" s="263"/>
      <c r="R583" s="263"/>
      <c r="S583" s="263"/>
      <c r="T583" s="263"/>
      <c r="U583" s="263"/>
      <c r="V583" s="263"/>
      <c r="W583" s="263"/>
      <c r="X583" s="263"/>
      <c r="Y583" s="263"/>
      <c r="Z583" s="263"/>
      <c r="AA583" s="263"/>
      <c r="AB583" s="263"/>
      <c r="AC583" s="263"/>
      <c r="AD583" s="263"/>
      <c r="AE583" s="263"/>
      <c r="AF583" s="263"/>
      <c r="AG583" s="263"/>
      <c r="AH583" s="263"/>
      <c r="AI583" s="263"/>
      <c r="AJ583" s="263"/>
      <c r="AK583" s="263"/>
    </row>
    <row r="584" spans="1:37" x14ac:dyDescent="0.45">
      <c r="A584" s="262"/>
      <c r="B584" s="263"/>
      <c r="C584" s="264"/>
      <c r="D584" s="263"/>
      <c r="E584" s="263"/>
      <c r="F584" s="263"/>
      <c r="G584" s="262"/>
      <c r="H584" s="263"/>
      <c r="I584" s="263"/>
      <c r="J584" s="263"/>
      <c r="K584" s="263"/>
      <c r="L584" s="263"/>
      <c r="M584" s="263"/>
      <c r="N584" s="266"/>
      <c r="O584" s="263"/>
      <c r="P584" s="263"/>
      <c r="Q584" s="263"/>
      <c r="R584" s="263"/>
      <c r="S584" s="263"/>
      <c r="T584" s="263"/>
      <c r="U584" s="263"/>
      <c r="V584" s="263"/>
      <c r="W584" s="263"/>
      <c r="X584" s="263"/>
      <c r="Y584" s="263"/>
      <c r="Z584" s="263"/>
      <c r="AA584" s="263"/>
      <c r="AB584" s="263"/>
      <c r="AC584" s="263"/>
      <c r="AD584" s="263"/>
      <c r="AE584" s="263"/>
      <c r="AF584" s="263"/>
      <c r="AG584" s="263"/>
      <c r="AH584" s="263"/>
      <c r="AI584" s="263"/>
      <c r="AJ584" s="263"/>
      <c r="AK584" s="263"/>
    </row>
    <row r="585" spans="1:37" x14ac:dyDescent="0.45">
      <c r="A585" s="262"/>
      <c r="B585" s="263"/>
      <c r="C585" s="264"/>
      <c r="D585" s="263"/>
      <c r="E585" s="263"/>
      <c r="F585" s="263"/>
      <c r="G585" s="262"/>
      <c r="H585" s="263"/>
      <c r="I585" s="263"/>
      <c r="J585" s="263"/>
      <c r="K585" s="263"/>
      <c r="L585" s="263"/>
      <c r="M585" s="263"/>
      <c r="N585" s="266"/>
      <c r="O585" s="263"/>
      <c r="P585" s="263"/>
      <c r="Q585" s="263"/>
      <c r="R585" s="263"/>
      <c r="S585" s="263"/>
      <c r="T585" s="263"/>
      <c r="U585" s="263"/>
      <c r="V585" s="263"/>
      <c r="W585" s="263"/>
      <c r="X585" s="263"/>
      <c r="Y585" s="263"/>
      <c r="Z585" s="263"/>
      <c r="AA585" s="263"/>
      <c r="AB585" s="263"/>
      <c r="AC585" s="263"/>
      <c r="AD585" s="263"/>
      <c r="AE585" s="263"/>
      <c r="AF585" s="263"/>
      <c r="AG585" s="263"/>
      <c r="AH585" s="263"/>
      <c r="AI585" s="263"/>
      <c r="AJ585" s="263"/>
      <c r="AK585" s="263"/>
    </row>
    <row r="586" spans="1:37" x14ac:dyDescent="0.45">
      <c r="A586" s="262"/>
      <c r="B586" s="263"/>
      <c r="C586" s="264"/>
      <c r="D586" s="263"/>
      <c r="E586" s="263"/>
      <c r="F586" s="263"/>
      <c r="G586" s="262"/>
      <c r="H586" s="263"/>
      <c r="I586" s="263"/>
      <c r="J586" s="263"/>
      <c r="K586" s="263"/>
      <c r="L586" s="263"/>
      <c r="M586" s="263"/>
      <c r="N586" s="266"/>
      <c r="O586" s="263"/>
      <c r="P586" s="263"/>
      <c r="Q586" s="263"/>
      <c r="R586" s="263"/>
      <c r="S586" s="263"/>
      <c r="T586" s="263"/>
      <c r="U586" s="263"/>
      <c r="V586" s="263"/>
      <c r="W586" s="263"/>
      <c r="X586" s="263"/>
      <c r="Y586" s="263"/>
      <c r="Z586" s="263"/>
      <c r="AA586" s="263"/>
      <c r="AB586" s="263"/>
      <c r="AC586" s="263"/>
      <c r="AD586" s="263"/>
      <c r="AE586" s="263"/>
      <c r="AF586" s="263"/>
      <c r="AG586" s="263"/>
      <c r="AH586" s="263"/>
      <c r="AI586" s="263"/>
      <c r="AJ586" s="263"/>
      <c r="AK586" s="263"/>
    </row>
    <row r="587" spans="1:37" x14ac:dyDescent="0.45">
      <c r="A587" s="262"/>
      <c r="B587" s="263"/>
      <c r="C587" s="264"/>
      <c r="D587" s="263"/>
      <c r="E587" s="263"/>
      <c r="F587" s="263"/>
      <c r="G587" s="262"/>
      <c r="H587" s="263"/>
      <c r="I587" s="263"/>
      <c r="J587" s="263"/>
      <c r="K587" s="263"/>
      <c r="L587" s="263"/>
      <c r="M587" s="263"/>
      <c r="N587" s="266"/>
      <c r="O587" s="263"/>
      <c r="P587" s="263"/>
      <c r="Q587" s="263"/>
      <c r="R587" s="263"/>
      <c r="S587" s="263"/>
      <c r="T587" s="263"/>
      <c r="U587" s="263"/>
      <c r="V587" s="263"/>
      <c r="W587" s="263"/>
      <c r="X587" s="263"/>
      <c r="Y587" s="263"/>
      <c r="Z587" s="263"/>
      <c r="AA587" s="263"/>
      <c r="AB587" s="263"/>
      <c r="AC587" s="263"/>
      <c r="AD587" s="263"/>
      <c r="AE587" s="263"/>
      <c r="AF587" s="263"/>
      <c r="AG587" s="263"/>
      <c r="AH587" s="263"/>
      <c r="AI587" s="263"/>
      <c r="AJ587" s="263"/>
      <c r="AK587" s="263"/>
    </row>
    <row r="588" spans="1:37" x14ac:dyDescent="0.45">
      <c r="A588" s="262"/>
      <c r="B588" s="263"/>
      <c r="C588" s="264"/>
      <c r="D588" s="263"/>
      <c r="E588" s="263"/>
      <c r="F588" s="263"/>
      <c r="G588" s="262"/>
      <c r="H588" s="263"/>
      <c r="I588" s="263"/>
      <c r="J588" s="263"/>
      <c r="K588" s="263"/>
      <c r="L588" s="263"/>
      <c r="M588" s="263"/>
      <c r="N588" s="266"/>
      <c r="O588" s="263"/>
      <c r="P588" s="263"/>
      <c r="Q588" s="263"/>
      <c r="R588" s="263"/>
      <c r="S588" s="263"/>
      <c r="T588" s="263"/>
      <c r="U588" s="263"/>
      <c r="V588" s="263"/>
      <c r="W588" s="263"/>
      <c r="X588" s="263"/>
      <c r="Y588" s="263"/>
      <c r="Z588" s="263"/>
      <c r="AA588" s="263"/>
      <c r="AB588" s="263"/>
      <c r="AC588" s="263"/>
      <c r="AD588" s="263"/>
      <c r="AE588" s="263"/>
      <c r="AF588" s="263"/>
      <c r="AG588" s="263"/>
      <c r="AH588" s="263"/>
      <c r="AI588" s="263"/>
      <c r="AJ588" s="263"/>
      <c r="AK588" s="263"/>
    </row>
    <row r="589" spans="1:37" x14ac:dyDescent="0.45">
      <c r="A589" s="262"/>
      <c r="B589" s="263"/>
      <c r="C589" s="264"/>
      <c r="D589" s="263"/>
      <c r="E589" s="263"/>
      <c r="F589" s="263"/>
      <c r="G589" s="262"/>
      <c r="H589" s="263"/>
      <c r="I589" s="263"/>
      <c r="J589" s="263"/>
      <c r="K589" s="263"/>
      <c r="L589" s="263"/>
      <c r="M589" s="263"/>
      <c r="N589" s="266"/>
      <c r="O589" s="263"/>
      <c r="P589" s="263"/>
      <c r="Q589" s="263"/>
      <c r="R589" s="263"/>
      <c r="S589" s="263"/>
      <c r="T589" s="263"/>
      <c r="U589" s="263"/>
      <c r="V589" s="263"/>
      <c r="W589" s="263"/>
      <c r="X589" s="263"/>
      <c r="Y589" s="263"/>
      <c r="Z589" s="263"/>
      <c r="AA589" s="263"/>
      <c r="AB589" s="263"/>
      <c r="AC589" s="263"/>
      <c r="AD589" s="263"/>
      <c r="AE589" s="263"/>
      <c r="AF589" s="263"/>
      <c r="AG589" s="263"/>
      <c r="AH589" s="263"/>
      <c r="AI589" s="263"/>
      <c r="AJ589" s="263"/>
      <c r="AK589" s="263"/>
    </row>
    <row r="590" spans="1:37" x14ac:dyDescent="0.45">
      <c r="A590" s="262"/>
      <c r="B590" s="263"/>
      <c r="C590" s="264"/>
      <c r="D590" s="263"/>
      <c r="E590" s="263"/>
      <c r="F590" s="263"/>
      <c r="G590" s="262"/>
      <c r="H590" s="263"/>
      <c r="I590" s="263"/>
      <c r="J590" s="263"/>
      <c r="K590" s="263"/>
      <c r="L590" s="263"/>
      <c r="M590" s="263"/>
      <c r="N590" s="266"/>
      <c r="O590" s="263"/>
      <c r="P590" s="263"/>
      <c r="Q590" s="263"/>
      <c r="R590" s="263"/>
      <c r="S590" s="263"/>
      <c r="T590" s="263"/>
      <c r="U590" s="263"/>
      <c r="V590" s="263"/>
      <c r="W590" s="263"/>
      <c r="X590" s="263"/>
      <c r="Y590" s="263"/>
      <c r="Z590" s="263"/>
      <c r="AA590" s="263"/>
      <c r="AB590" s="263"/>
      <c r="AC590" s="263"/>
      <c r="AD590" s="263"/>
      <c r="AE590" s="263"/>
      <c r="AF590" s="263"/>
      <c r="AG590" s="263"/>
      <c r="AH590" s="263"/>
      <c r="AI590" s="263"/>
      <c r="AJ590" s="263"/>
      <c r="AK590" s="263"/>
    </row>
    <row r="591" spans="1:37" x14ac:dyDescent="0.45">
      <c r="A591" s="262"/>
      <c r="B591" s="263"/>
      <c r="C591" s="264"/>
      <c r="D591" s="263"/>
      <c r="E591" s="263"/>
      <c r="F591" s="263"/>
      <c r="G591" s="262"/>
      <c r="H591" s="263"/>
      <c r="I591" s="263"/>
      <c r="J591" s="263"/>
      <c r="K591" s="263"/>
      <c r="L591" s="263"/>
      <c r="M591" s="263"/>
      <c r="N591" s="266"/>
      <c r="O591" s="263"/>
      <c r="P591" s="263"/>
      <c r="Q591" s="263"/>
      <c r="R591" s="263"/>
      <c r="S591" s="263"/>
      <c r="T591" s="263"/>
      <c r="U591" s="263"/>
      <c r="V591" s="263"/>
      <c r="W591" s="263"/>
      <c r="X591" s="263"/>
      <c r="Y591" s="263"/>
      <c r="Z591" s="263"/>
      <c r="AA591" s="263"/>
      <c r="AB591" s="263"/>
      <c r="AC591" s="263"/>
      <c r="AD591" s="263"/>
      <c r="AE591" s="263"/>
      <c r="AF591" s="263"/>
      <c r="AG591" s="263"/>
      <c r="AH591" s="263"/>
      <c r="AI591" s="263"/>
      <c r="AJ591" s="263"/>
      <c r="AK591" s="263"/>
    </row>
    <row r="592" spans="1:37" x14ac:dyDescent="0.45">
      <c r="A592" s="262"/>
      <c r="B592" s="263"/>
      <c r="C592" s="264"/>
      <c r="D592" s="263"/>
      <c r="E592" s="263"/>
      <c r="F592" s="263"/>
      <c r="G592" s="262"/>
      <c r="H592" s="263"/>
      <c r="I592" s="263"/>
      <c r="J592" s="263"/>
      <c r="K592" s="263"/>
      <c r="L592" s="263"/>
      <c r="M592" s="263"/>
      <c r="N592" s="266"/>
      <c r="O592" s="263"/>
      <c r="P592" s="263"/>
      <c r="Q592" s="263"/>
      <c r="R592" s="263"/>
      <c r="S592" s="263"/>
      <c r="T592" s="263"/>
      <c r="U592" s="263"/>
      <c r="V592" s="263"/>
      <c r="W592" s="263"/>
      <c r="X592" s="263"/>
      <c r="Y592" s="263"/>
      <c r="Z592" s="263"/>
      <c r="AA592" s="263"/>
      <c r="AB592" s="263"/>
      <c r="AC592" s="263"/>
      <c r="AD592" s="263"/>
      <c r="AE592" s="263"/>
      <c r="AF592" s="263"/>
      <c r="AG592" s="263"/>
      <c r="AH592" s="263"/>
      <c r="AI592" s="263"/>
      <c r="AJ592" s="263"/>
      <c r="AK592" s="263"/>
    </row>
    <row r="593" spans="1:37" x14ac:dyDescent="0.45">
      <c r="A593" s="262"/>
      <c r="B593" s="263"/>
      <c r="C593" s="264"/>
      <c r="D593" s="263"/>
      <c r="E593" s="263"/>
      <c r="F593" s="263"/>
      <c r="G593" s="262"/>
      <c r="H593" s="263"/>
      <c r="I593" s="263"/>
      <c r="J593" s="263"/>
      <c r="K593" s="263"/>
      <c r="L593" s="263"/>
      <c r="M593" s="263"/>
      <c r="N593" s="266"/>
      <c r="O593" s="263"/>
      <c r="P593" s="263"/>
      <c r="Q593" s="263"/>
      <c r="R593" s="263"/>
      <c r="S593" s="263"/>
      <c r="T593" s="263"/>
      <c r="U593" s="263"/>
      <c r="V593" s="263"/>
      <c r="W593" s="263"/>
      <c r="X593" s="263"/>
      <c r="Y593" s="263"/>
      <c r="Z593" s="263"/>
      <c r="AA593" s="263"/>
      <c r="AB593" s="263"/>
      <c r="AC593" s="263"/>
      <c r="AD593" s="263"/>
      <c r="AE593" s="263"/>
      <c r="AF593" s="263"/>
      <c r="AG593" s="263"/>
      <c r="AH593" s="263"/>
      <c r="AI593" s="263"/>
      <c r="AJ593" s="263"/>
      <c r="AK593" s="263"/>
    </row>
    <row r="594" spans="1:37" x14ac:dyDescent="0.45">
      <c r="A594" s="262"/>
      <c r="B594" s="263"/>
      <c r="C594" s="264"/>
      <c r="D594" s="263"/>
      <c r="E594" s="263"/>
      <c r="F594" s="263"/>
      <c r="G594" s="262"/>
      <c r="H594" s="263"/>
      <c r="I594" s="263"/>
      <c r="J594" s="263"/>
      <c r="K594" s="263"/>
      <c r="L594" s="263"/>
      <c r="M594" s="263"/>
      <c r="N594" s="266"/>
      <c r="O594" s="263"/>
      <c r="P594" s="263"/>
      <c r="Q594" s="263"/>
      <c r="R594" s="263"/>
      <c r="S594" s="263"/>
      <c r="T594" s="263"/>
      <c r="U594" s="263"/>
      <c r="V594" s="263"/>
      <c r="W594" s="263"/>
      <c r="X594" s="263"/>
      <c r="Y594" s="263"/>
      <c r="Z594" s="263"/>
      <c r="AA594" s="263"/>
      <c r="AB594" s="263"/>
      <c r="AC594" s="263"/>
      <c r="AD594" s="263"/>
      <c r="AE594" s="263"/>
      <c r="AF594" s="263"/>
      <c r="AG594" s="263"/>
      <c r="AH594" s="263"/>
      <c r="AI594" s="263"/>
      <c r="AJ594" s="263"/>
      <c r="AK594" s="263"/>
    </row>
    <row r="595" spans="1:37" x14ac:dyDescent="0.45">
      <c r="A595" s="262"/>
      <c r="B595" s="263"/>
      <c r="C595" s="264"/>
      <c r="D595" s="263"/>
      <c r="E595" s="263"/>
      <c r="F595" s="263"/>
      <c r="G595" s="262"/>
      <c r="H595" s="263"/>
      <c r="I595" s="263"/>
      <c r="J595" s="263"/>
      <c r="K595" s="263"/>
      <c r="L595" s="263"/>
      <c r="M595" s="263"/>
      <c r="N595" s="266"/>
      <c r="O595" s="263"/>
      <c r="P595" s="263"/>
      <c r="Q595" s="263"/>
      <c r="R595" s="263"/>
      <c r="S595" s="263"/>
      <c r="T595" s="263"/>
      <c r="U595" s="263"/>
      <c r="V595" s="263"/>
      <c r="W595" s="263"/>
      <c r="X595" s="263"/>
      <c r="Y595" s="263"/>
      <c r="Z595" s="263"/>
      <c r="AA595" s="263"/>
      <c r="AB595" s="263"/>
      <c r="AC595" s="263"/>
      <c r="AD595" s="263"/>
      <c r="AE595" s="263"/>
      <c r="AF595" s="263"/>
      <c r="AG595" s="263"/>
      <c r="AH595" s="263"/>
      <c r="AI595" s="263"/>
      <c r="AJ595" s="263"/>
      <c r="AK595" s="263"/>
    </row>
    <row r="596" spans="1:37" x14ac:dyDescent="0.45">
      <c r="A596" s="262"/>
      <c r="B596" s="263"/>
      <c r="C596" s="264"/>
      <c r="D596" s="263"/>
      <c r="E596" s="263"/>
      <c r="F596" s="263"/>
      <c r="G596" s="262"/>
      <c r="H596" s="263"/>
      <c r="I596" s="263"/>
      <c r="J596" s="263"/>
      <c r="K596" s="263"/>
      <c r="L596" s="263"/>
      <c r="M596" s="263"/>
      <c r="N596" s="266"/>
      <c r="O596" s="263"/>
      <c r="P596" s="263"/>
      <c r="Q596" s="263"/>
      <c r="R596" s="263"/>
      <c r="S596" s="263"/>
      <c r="T596" s="263"/>
      <c r="U596" s="263"/>
      <c r="V596" s="263"/>
      <c r="W596" s="263"/>
      <c r="X596" s="263"/>
      <c r="Y596" s="263"/>
      <c r="Z596" s="263"/>
      <c r="AA596" s="263"/>
      <c r="AB596" s="263"/>
      <c r="AC596" s="263"/>
      <c r="AD596" s="263"/>
      <c r="AE596" s="263"/>
      <c r="AF596" s="263"/>
      <c r="AG596" s="263"/>
      <c r="AH596" s="263"/>
      <c r="AI596" s="263"/>
      <c r="AJ596" s="263"/>
      <c r="AK596" s="263"/>
    </row>
    <row r="597" spans="1:37" x14ac:dyDescent="0.45">
      <c r="A597" s="262"/>
      <c r="B597" s="263"/>
      <c r="C597" s="264"/>
      <c r="D597" s="263"/>
      <c r="E597" s="263"/>
      <c r="F597" s="263"/>
      <c r="G597" s="262"/>
      <c r="H597" s="263"/>
      <c r="I597" s="263"/>
      <c r="J597" s="263"/>
      <c r="K597" s="263"/>
      <c r="L597" s="263"/>
      <c r="M597" s="263"/>
      <c r="N597" s="266"/>
      <c r="O597" s="263"/>
      <c r="P597" s="263"/>
      <c r="Q597" s="263"/>
      <c r="R597" s="263"/>
      <c r="S597" s="263"/>
      <c r="T597" s="263"/>
      <c r="U597" s="263"/>
      <c r="V597" s="263"/>
      <c r="W597" s="263"/>
      <c r="X597" s="263"/>
      <c r="Y597" s="263"/>
      <c r="Z597" s="263"/>
      <c r="AA597" s="263"/>
      <c r="AB597" s="263"/>
      <c r="AC597" s="263"/>
      <c r="AD597" s="263"/>
      <c r="AE597" s="263"/>
      <c r="AF597" s="263"/>
      <c r="AG597" s="263"/>
      <c r="AH597" s="263"/>
      <c r="AI597" s="263"/>
      <c r="AJ597" s="263"/>
      <c r="AK597" s="263"/>
    </row>
    <row r="598" spans="1:37" x14ac:dyDescent="0.45">
      <c r="A598" s="262"/>
      <c r="B598" s="263"/>
      <c r="C598" s="264"/>
      <c r="D598" s="263"/>
      <c r="E598" s="263"/>
      <c r="F598" s="263"/>
      <c r="G598" s="262"/>
      <c r="H598" s="263"/>
      <c r="I598" s="263"/>
      <c r="J598" s="263"/>
      <c r="K598" s="263"/>
      <c r="L598" s="263"/>
      <c r="M598" s="263"/>
      <c r="N598" s="266"/>
      <c r="O598" s="263"/>
      <c r="P598" s="263"/>
      <c r="Q598" s="263"/>
      <c r="R598" s="263"/>
      <c r="S598" s="263"/>
      <c r="T598" s="263"/>
      <c r="U598" s="263"/>
      <c r="V598" s="263"/>
      <c r="W598" s="263"/>
      <c r="X598" s="263"/>
      <c r="Y598" s="263"/>
      <c r="Z598" s="263"/>
      <c r="AA598" s="263"/>
      <c r="AB598" s="263"/>
      <c r="AC598" s="263"/>
      <c r="AD598" s="263"/>
      <c r="AE598" s="263"/>
      <c r="AF598" s="263"/>
      <c r="AG598" s="263"/>
      <c r="AH598" s="263"/>
      <c r="AI598" s="263"/>
      <c r="AJ598" s="263"/>
      <c r="AK598" s="263"/>
    </row>
    <row r="599" spans="1:37" x14ac:dyDescent="0.45">
      <c r="A599" s="262"/>
      <c r="B599" s="263"/>
      <c r="C599" s="264"/>
      <c r="D599" s="263"/>
      <c r="E599" s="263"/>
      <c r="F599" s="263"/>
      <c r="G599" s="262"/>
      <c r="H599" s="263"/>
      <c r="I599" s="263"/>
      <c r="J599" s="263"/>
      <c r="K599" s="263"/>
      <c r="L599" s="263"/>
      <c r="M599" s="263"/>
      <c r="N599" s="266"/>
      <c r="O599" s="263"/>
      <c r="P599" s="263"/>
      <c r="Q599" s="263"/>
      <c r="R599" s="263"/>
      <c r="S599" s="263"/>
      <c r="T599" s="263"/>
      <c r="U599" s="263"/>
      <c r="V599" s="263"/>
      <c r="W599" s="263"/>
      <c r="X599" s="263"/>
      <c r="Y599" s="263"/>
      <c r="Z599" s="263"/>
      <c r="AA599" s="263"/>
      <c r="AB599" s="263"/>
      <c r="AC599" s="263"/>
      <c r="AD599" s="263"/>
      <c r="AE599" s="263"/>
      <c r="AF599" s="263"/>
      <c r="AG599" s="263"/>
      <c r="AH599" s="263"/>
      <c r="AI599" s="263"/>
      <c r="AJ599" s="263"/>
      <c r="AK599" s="263"/>
    </row>
    <row r="600" spans="1:37" x14ac:dyDescent="0.45">
      <c r="A600" s="262"/>
      <c r="B600" s="263"/>
      <c r="C600" s="264"/>
      <c r="D600" s="263"/>
      <c r="E600" s="263"/>
      <c r="F600" s="263"/>
      <c r="G600" s="262"/>
      <c r="H600" s="263"/>
      <c r="I600" s="263"/>
      <c r="J600" s="263"/>
      <c r="K600" s="263"/>
      <c r="L600" s="263"/>
      <c r="M600" s="263"/>
      <c r="N600" s="266"/>
      <c r="O600" s="263"/>
      <c r="P600" s="263"/>
      <c r="Q600" s="263"/>
      <c r="R600" s="263"/>
      <c r="S600" s="263"/>
      <c r="T600" s="263"/>
      <c r="U600" s="263"/>
      <c r="V600" s="263"/>
      <c r="W600" s="263"/>
      <c r="X600" s="263"/>
      <c r="Y600" s="263"/>
      <c r="Z600" s="263"/>
      <c r="AA600" s="263"/>
      <c r="AB600" s="263"/>
      <c r="AC600" s="263"/>
      <c r="AD600" s="263"/>
      <c r="AE600" s="263"/>
      <c r="AF600" s="263"/>
      <c r="AG600" s="263"/>
      <c r="AH600" s="263"/>
      <c r="AI600" s="263"/>
      <c r="AJ600" s="263"/>
      <c r="AK600" s="263"/>
    </row>
    <row r="601" spans="1:37" x14ac:dyDescent="0.45">
      <c r="A601" s="262"/>
      <c r="B601" s="263"/>
      <c r="C601" s="264"/>
      <c r="D601" s="263"/>
      <c r="E601" s="263"/>
      <c r="F601" s="263"/>
      <c r="G601" s="262"/>
      <c r="H601" s="263"/>
      <c r="I601" s="263"/>
      <c r="J601" s="263"/>
      <c r="K601" s="263"/>
      <c r="L601" s="263"/>
      <c r="M601" s="263"/>
      <c r="N601" s="266"/>
      <c r="O601" s="263"/>
      <c r="P601" s="263"/>
      <c r="Q601" s="263"/>
      <c r="R601" s="263"/>
      <c r="S601" s="263"/>
      <c r="T601" s="263"/>
      <c r="U601" s="263"/>
      <c r="V601" s="263"/>
      <c r="W601" s="263"/>
      <c r="X601" s="263"/>
      <c r="Y601" s="263"/>
      <c r="Z601" s="263"/>
      <c r="AA601" s="263"/>
      <c r="AB601" s="263"/>
      <c r="AC601" s="263"/>
      <c r="AD601" s="263"/>
      <c r="AE601" s="263"/>
      <c r="AF601" s="263"/>
      <c r="AG601" s="263"/>
      <c r="AH601" s="263"/>
      <c r="AI601" s="263"/>
      <c r="AJ601" s="263"/>
      <c r="AK601" s="263"/>
    </row>
    <row r="602" spans="1:37" x14ac:dyDescent="0.45">
      <c r="A602" s="262"/>
      <c r="B602" s="263"/>
      <c r="C602" s="264"/>
      <c r="D602" s="263"/>
      <c r="E602" s="263"/>
      <c r="F602" s="263"/>
      <c r="G602" s="262"/>
      <c r="H602" s="263"/>
      <c r="I602" s="263"/>
      <c r="J602" s="263"/>
      <c r="K602" s="263"/>
      <c r="L602" s="263"/>
      <c r="M602" s="263"/>
      <c r="N602" s="266"/>
      <c r="O602" s="263"/>
      <c r="P602" s="263"/>
      <c r="Q602" s="263"/>
      <c r="R602" s="263"/>
      <c r="S602" s="263"/>
      <c r="T602" s="263"/>
      <c r="U602" s="263"/>
      <c r="V602" s="263"/>
      <c r="W602" s="263"/>
      <c r="X602" s="263"/>
      <c r="Y602" s="263"/>
      <c r="Z602" s="263"/>
      <c r="AA602" s="263"/>
      <c r="AB602" s="263"/>
      <c r="AC602" s="263"/>
      <c r="AD602" s="263"/>
      <c r="AE602" s="263"/>
      <c r="AF602" s="263"/>
      <c r="AG602" s="263"/>
      <c r="AH602" s="263"/>
      <c r="AI602" s="263"/>
      <c r="AJ602" s="263"/>
      <c r="AK602" s="263"/>
    </row>
    <row r="603" spans="1:37" x14ac:dyDescent="0.45">
      <c r="A603" s="262"/>
      <c r="B603" s="263"/>
      <c r="C603" s="264"/>
      <c r="D603" s="263"/>
      <c r="E603" s="263"/>
      <c r="F603" s="263"/>
      <c r="G603" s="262"/>
      <c r="H603" s="263"/>
      <c r="I603" s="263"/>
      <c r="J603" s="263"/>
      <c r="K603" s="263"/>
      <c r="L603" s="263"/>
      <c r="M603" s="263"/>
      <c r="N603" s="266"/>
      <c r="O603" s="263"/>
      <c r="P603" s="263"/>
      <c r="Q603" s="263"/>
      <c r="R603" s="263"/>
      <c r="S603" s="263"/>
      <c r="T603" s="263"/>
      <c r="U603" s="263"/>
      <c r="V603" s="263"/>
      <c r="W603" s="263"/>
      <c r="X603" s="263"/>
      <c r="Y603" s="263"/>
      <c r="Z603" s="263"/>
      <c r="AA603" s="263"/>
      <c r="AB603" s="263"/>
      <c r="AC603" s="263"/>
      <c r="AD603" s="263"/>
      <c r="AE603" s="263"/>
      <c r="AF603" s="263"/>
      <c r="AG603" s="263"/>
      <c r="AH603" s="263"/>
      <c r="AI603" s="263"/>
      <c r="AJ603" s="263"/>
      <c r="AK603" s="263"/>
    </row>
    <row r="604" spans="1:37" x14ac:dyDescent="0.45">
      <c r="A604" s="262"/>
      <c r="B604" s="263"/>
      <c r="C604" s="264"/>
      <c r="D604" s="263"/>
      <c r="E604" s="263"/>
      <c r="F604" s="263"/>
      <c r="G604" s="262"/>
      <c r="H604" s="263"/>
      <c r="I604" s="263"/>
      <c r="J604" s="263"/>
      <c r="K604" s="263"/>
      <c r="L604" s="263"/>
      <c r="M604" s="263"/>
      <c r="N604" s="266"/>
      <c r="O604" s="263"/>
      <c r="P604" s="263"/>
      <c r="Q604" s="263"/>
      <c r="R604" s="263"/>
      <c r="S604" s="263"/>
      <c r="T604" s="263"/>
      <c r="U604" s="263"/>
      <c r="V604" s="263"/>
      <c r="W604" s="263"/>
      <c r="X604" s="263"/>
      <c r="Y604" s="263"/>
      <c r="Z604" s="263"/>
      <c r="AA604" s="263"/>
      <c r="AB604" s="263"/>
      <c r="AC604" s="263"/>
      <c r="AD604" s="263"/>
      <c r="AE604" s="263"/>
      <c r="AF604" s="263"/>
      <c r="AG604" s="263"/>
      <c r="AH604" s="263"/>
      <c r="AI604" s="263"/>
      <c r="AJ604" s="263"/>
      <c r="AK604" s="263"/>
    </row>
    <row r="605" spans="1:37" x14ac:dyDescent="0.45">
      <c r="A605" s="262"/>
      <c r="B605" s="263"/>
      <c r="C605" s="264"/>
      <c r="D605" s="263"/>
      <c r="E605" s="263"/>
      <c r="F605" s="263"/>
      <c r="G605" s="262"/>
      <c r="H605" s="263"/>
      <c r="I605" s="263"/>
      <c r="J605" s="263"/>
      <c r="K605" s="263"/>
      <c r="L605" s="263"/>
      <c r="M605" s="263"/>
      <c r="N605" s="266"/>
      <c r="O605" s="263"/>
      <c r="P605" s="263"/>
      <c r="Q605" s="263"/>
      <c r="R605" s="263"/>
      <c r="S605" s="263"/>
      <c r="T605" s="263"/>
      <c r="U605" s="263"/>
      <c r="V605" s="263"/>
      <c r="W605" s="263"/>
      <c r="X605" s="263"/>
      <c r="Y605" s="263"/>
      <c r="Z605" s="263"/>
      <c r="AA605" s="263"/>
      <c r="AB605" s="263"/>
      <c r="AC605" s="263"/>
      <c r="AD605" s="263"/>
      <c r="AE605" s="263"/>
      <c r="AF605" s="263"/>
      <c r="AG605" s="263"/>
      <c r="AH605" s="263"/>
      <c r="AI605" s="263"/>
      <c r="AJ605" s="263"/>
      <c r="AK605" s="263"/>
    </row>
    <row r="606" spans="1:37" x14ac:dyDescent="0.45">
      <c r="A606" s="262"/>
      <c r="B606" s="263"/>
      <c r="C606" s="264"/>
      <c r="D606" s="263"/>
      <c r="E606" s="263"/>
      <c r="F606" s="263"/>
      <c r="G606" s="262"/>
      <c r="H606" s="263"/>
      <c r="I606" s="263"/>
      <c r="J606" s="263"/>
      <c r="K606" s="263"/>
      <c r="L606" s="263"/>
      <c r="M606" s="263"/>
      <c r="N606" s="266"/>
      <c r="O606" s="263"/>
      <c r="P606" s="263"/>
      <c r="Q606" s="263"/>
      <c r="R606" s="263"/>
      <c r="S606" s="263"/>
      <c r="T606" s="263"/>
      <c r="U606" s="263"/>
      <c r="V606" s="263"/>
      <c r="W606" s="263"/>
      <c r="X606" s="263"/>
      <c r="Y606" s="263"/>
      <c r="Z606" s="263"/>
      <c r="AA606" s="263"/>
      <c r="AB606" s="263"/>
      <c r="AC606" s="263"/>
      <c r="AD606" s="263"/>
      <c r="AE606" s="263"/>
      <c r="AF606" s="263"/>
      <c r="AG606" s="263"/>
      <c r="AH606" s="263"/>
      <c r="AI606" s="263"/>
      <c r="AJ606" s="263"/>
      <c r="AK606" s="263"/>
    </row>
    <row r="607" spans="1:37" x14ac:dyDescent="0.45">
      <c r="A607" s="262"/>
      <c r="B607" s="263"/>
      <c r="C607" s="264"/>
      <c r="D607" s="263"/>
      <c r="E607" s="263"/>
      <c r="F607" s="263"/>
      <c r="G607" s="262"/>
      <c r="H607" s="263"/>
      <c r="I607" s="263"/>
      <c r="J607" s="263"/>
      <c r="K607" s="263"/>
      <c r="L607" s="263"/>
      <c r="M607" s="263"/>
      <c r="N607" s="266"/>
      <c r="O607" s="263"/>
      <c r="P607" s="263"/>
      <c r="Q607" s="263"/>
      <c r="R607" s="263"/>
      <c r="S607" s="263"/>
      <c r="T607" s="263"/>
      <c r="U607" s="263"/>
      <c r="V607" s="263"/>
      <c r="W607" s="263"/>
      <c r="X607" s="263"/>
      <c r="Y607" s="263"/>
      <c r="Z607" s="263"/>
      <c r="AA607" s="263"/>
      <c r="AB607" s="263"/>
      <c r="AC607" s="263"/>
      <c r="AD607" s="263"/>
      <c r="AE607" s="263"/>
      <c r="AF607" s="263"/>
      <c r="AG607" s="263"/>
      <c r="AH607" s="263"/>
      <c r="AI607" s="263"/>
      <c r="AJ607" s="263"/>
      <c r="AK607" s="263"/>
    </row>
    <row r="608" spans="1:37" x14ac:dyDescent="0.45">
      <c r="A608" s="262"/>
      <c r="B608" s="263"/>
      <c r="C608" s="264"/>
      <c r="D608" s="263"/>
      <c r="E608" s="263"/>
      <c r="F608" s="263"/>
      <c r="G608" s="262"/>
      <c r="H608" s="263"/>
      <c r="I608" s="263"/>
      <c r="J608" s="263"/>
      <c r="K608" s="263"/>
      <c r="L608" s="263"/>
      <c r="M608" s="263"/>
      <c r="N608" s="266"/>
      <c r="O608" s="263"/>
      <c r="P608" s="263"/>
      <c r="Q608" s="263"/>
      <c r="R608" s="263"/>
      <c r="S608" s="263"/>
      <c r="T608" s="263"/>
      <c r="U608" s="263"/>
      <c r="V608" s="263"/>
      <c r="W608" s="263"/>
      <c r="X608" s="263"/>
      <c r="Y608" s="263"/>
      <c r="Z608" s="263"/>
      <c r="AA608" s="263"/>
      <c r="AB608" s="263"/>
      <c r="AC608" s="263"/>
      <c r="AD608" s="263"/>
      <c r="AE608" s="263"/>
      <c r="AF608" s="263"/>
      <c r="AG608" s="263"/>
      <c r="AH608" s="263"/>
      <c r="AI608" s="263"/>
      <c r="AJ608" s="263"/>
      <c r="AK608" s="263"/>
    </row>
    <row r="609" spans="1:37" x14ac:dyDescent="0.45">
      <c r="A609" s="262"/>
      <c r="B609" s="263"/>
      <c r="C609" s="264"/>
      <c r="D609" s="263"/>
      <c r="E609" s="263"/>
      <c r="F609" s="263"/>
      <c r="G609" s="262"/>
      <c r="H609" s="263"/>
      <c r="I609" s="263"/>
      <c r="J609" s="263"/>
      <c r="K609" s="263"/>
      <c r="L609" s="263"/>
      <c r="M609" s="263"/>
      <c r="N609" s="266"/>
      <c r="O609" s="263"/>
      <c r="P609" s="263"/>
      <c r="Q609" s="263"/>
      <c r="R609" s="263"/>
      <c r="S609" s="263"/>
      <c r="T609" s="263"/>
      <c r="U609" s="263"/>
      <c r="V609" s="263"/>
      <c r="W609" s="263"/>
      <c r="X609" s="263"/>
      <c r="Y609" s="263"/>
      <c r="Z609" s="263"/>
      <c r="AA609" s="263"/>
      <c r="AB609" s="263"/>
      <c r="AC609" s="263"/>
      <c r="AD609" s="263"/>
      <c r="AE609" s="263"/>
      <c r="AF609" s="263"/>
      <c r="AG609" s="263"/>
      <c r="AH609" s="263"/>
      <c r="AI609" s="263"/>
      <c r="AJ609" s="263"/>
      <c r="AK609" s="263"/>
    </row>
    <row r="610" spans="1:37" x14ac:dyDescent="0.45">
      <c r="A610" s="262"/>
      <c r="B610" s="263"/>
      <c r="C610" s="264"/>
      <c r="D610" s="263"/>
      <c r="E610" s="263"/>
      <c r="F610" s="263"/>
      <c r="G610" s="262"/>
      <c r="H610" s="263"/>
      <c r="I610" s="263"/>
      <c r="J610" s="263"/>
      <c r="K610" s="263"/>
      <c r="L610" s="263"/>
      <c r="M610" s="263"/>
      <c r="N610" s="266"/>
      <c r="O610" s="263"/>
      <c r="P610" s="263"/>
      <c r="Q610" s="263"/>
      <c r="R610" s="263"/>
      <c r="S610" s="263"/>
      <c r="T610" s="263"/>
      <c r="U610" s="263"/>
      <c r="V610" s="263"/>
      <c r="W610" s="263"/>
      <c r="X610" s="263"/>
      <c r="Y610" s="263"/>
      <c r="Z610" s="263"/>
      <c r="AA610" s="263"/>
      <c r="AB610" s="263"/>
      <c r="AC610" s="263"/>
      <c r="AD610" s="263"/>
      <c r="AE610" s="263"/>
      <c r="AF610" s="263"/>
      <c r="AG610" s="263"/>
      <c r="AH610" s="263"/>
      <c r="AI610" s="263"/>
      <c r="AJ610" s="263"/>
      <c r="AK610" s="263"/>
    </row>
    <row r="611" spans="1:37" x14ac:dyDescent="0.45">
      <c r="A611" s="262"/>
      <c r="B611" s="263"/>
      <c r="C611" s="264"/>
      <c r="D611" s="263"/>
      <c r="E611" s="263"/>
      <c r="F611" s="263"/>
      <c r="G611" s="262"/>
      <c r="H611" s="263"/>
      <c r="I611" s="263"/>
      <c r="J611" s="263"/>
      <c r="K611" s="263"/>
      <c r="L611" s="263"/>
      <c r="M611" s="263"/>
      <c r="N611" s="266"/>
      <c r="O611" s="263"/>
      <c r="P611" s="263"/>
      <c r="Q611" s="263"/>
      <c r="R611" s="263"/>
      <c r="S611" s="263"/>
      <c r="T611" s="263"/>
      <c r="U611" s="263"/>
      <c r="V611" s="263"/>
      <c r="W611" s="263"/>
      <c r="X611" s="263"/>
      <c r="Y611" s="263"/>
      <c r="Z611" s="263"/>
      <c r="AA611" s="263"/>
      <c r="AB611" s="263"/>
      <c r="AC611" s="263"/>
      <c r="AD611" s="263"/>
      <c r="AE611" s="263"/>
      <c r="AF611" s="263"/>
      <c r="AG611" s="263"/>
      <c r="AH611" s="263"/>
      <c r="AI611" s="263"/>
      <c r="AJ611" s="263"/>
      <c r="AK611" s="263"/>
    </row>
    <row r="612" spans="1:37" x14ac:dyDescent="0.45">
      <c r="A612" s="262"/>
      <c r="B612" s="263"/>
      <c r="C612" s="264"/>
      <c r="D612" s="263"/>
      <c r="E612" s="263"/>
      <c r="F612" s="263"/>
      <c r="G612" s="262"/>
      <c r="H612" s="263"/>
      <c r="I612" s="263"/>
      <c r="J612" s="263"/>
      <c r="K612" s="263"/>
      <c r="L612" s="263"/>
      <c r="M612" s="263"/>
      <c r="N612" s="266"/>
      <c r="O612" s="263"/>
      <c r="P612" s="263"/>
      <c r="Q612" s="263"/>
      <c r="R612" s="263"/>
      <c r="S612" s="263"/>
      <c r="T612" s="263"/>
      <c r="U612" s="263"/>
      <c r="V612" s="263"/>
      <c r="W612" s="263"/>
      <c r="X612" s="263"/>
      <c r="Y612" s="263"/>
      <c r="Z612" s="263"/>
      <c r="AA612" s="263"/>
      <c r="AB612" s="263"/>
      <c r="AC612" s="263"/>
      <c r="AD612" s="263"/>
      <c r="AE612" s="263"/>
      <c r="AF612" s="263"/>
      <c r="AG612" s="263"/>
      <c r="AH612" s="263"/>
      <c r="AI612" s="263"/>
      <c r="AJ612" s="263"/>
      <c r="AK612" s="263"/>
    </row>
    <row r="613" spans="1:37" x14ac:dyDescent="0.45">
      <c r="A613" s="262"/>
      <c r="B613" s="263"/>
      <c r="C613" s="264"/>
      <c r="D613" s="263"/>
      <c r="E613" s="263"/>
      <c r="F613" s="263"/>
      <c r="G613" s="262"/>
      <c r="H613" s="263"/>
      <c r="I613" s="263"/>
      <c r="J613" s="263"/>
      <c r="K613" s="263"/>
      <c r="L613" s="263"/>
      <c r="M613" s="263"/>
      <c r="N613" s="266"/>
      <c r="O613" s="263"/>
      <c r="P613" s="263"/>
      <c r="Q613" s="263"/>
      <c r="R613" s="263"/>
      <c r="S613" s="263"/>
      <c r="T613" s="263"/>
      <c r="U613" s="263"/>
      <c r="V613" s="263"/>
      <c r="W613" s="263"/>
      <c r="X613" s="263"/>
      <c r="Y613" s="263"/>
      <c r="Z613" s="263"/>
      <c r="AA613" s="263"/>
      <c r="AB613" s="263"/>
      <c r="AC613" s="263"/>
      <c r="AD613" s="263"/>
      <c r="AE613" s="263"/>
      <c r="AF613" s="263"/>
      <c r="AG613" s="263"/>
      <c r="AH613" s="263"/>
      <c r="AI613" s="263"/>
      <c r="AJ613" s="263"/>
      <c r="AK613" s="263"/>
    </row>
    <row r="614" spans="1:37" x14ac:dyDescent="0.45">
      <c r="A614" s="262"/>
      <c r="B614" s="263"/>
      <c r="C614" s="264"/>
      <c r="D614" s="263"/>
      <c r="E614" s="263"/>
      <c r="F614" s="263"/>
      <c r="G614" s="262"/>
      <c r="H614" s="263"/>
      <c r="I614" s="263"/>
      <c r="J614" s="263"/>
      <c r="K614" s="263"/>
      <c r="L614" s="263"/>
      <c r="M614" s="263"/>
      <c r="N614" s="266"/>
      <c r="O614" s="263"/>
      <c r="P614" s="263"/>
      <c r="Q614" s="263"/>
      <c r="R614" s="263"/>
      <c r="S614" s="263"/>
      <c r="T614" s="263"/>
      <c r="U614" s="263"/>
      <c r="V614" s="263"/>
      <c r="W614" s="263"/>
      <c r="X614" s="263"/>
      <c r="Y614" s="263"/>
      <c r="Z614" s="263"/>
      <c r="AA614" s="263"/>
      <c r="AB614" s="263"/>
      <c r="AC614" s="263"/>
      <c r="AD614" s="263"/>
      <c r="AE614" s="263"/>
      <c r="AF614" s="263"/>
      <c r="AG614" s="263"/>
      <c r="AH614" s="263"/>
      <c r="AI614" s="263"/>
      <c r="AJ614" s="263"/>
      <c r="AK614" s="263"/>
    </row>
    <row r="615" spans="1:37" x14ac:dyDescent="0.45">
      <c r="A615" s="262"/>
      <c r="B615" s="263"/>
      <c r="C615" s="264"/>
      <c r="D615" s="263"/>
      <c r="E615" s="263"/>
      <c r="F615" s="263"/>
      <c r="G615" s="262"/>
      <c r="H615" s="263"/>
      <c r="I615" s="263"/>
      <c r="J615" s="263"/>
      <c r="K615" s="263"/>
      <c r="L615" s="263"/>
      <c r="M615" s="263"/>
      <c r="N615" s="266"/>
      <c r="O615" s="263"/>
      <c r="P615" s="263"/>
      <c r="Q615" s="263"/>
      <c r="R615" s="263"/>
      <c r="S615" s="263"/>
      <c r="T615" s="263"/>
      <c r="U615" s="263"/>
      <c r="V615" s="263"/>
      <c r="W615" s="263"/>
      <c r="X615" s="263"/>
      <c r="Y615" s="263"/>
      <c r="Z615" s="263"/>
      <c r="AA615" s="263"/>
      <c r="AB615" s="263"/>
      <c r="AC615" s="263"/>
      <c r="AD615" s="263"/>
      <c r="AE615" s="263"/>
      <c r="AF615" s="263"/>
      <c r="AG615" s="263"/>
      <c r="AH615" s="263"/>
      <c r="AI615" s="263"/>
      <c r="AJ615" s="263"/>
      <c r="AK615" s="263"/>
    </row>
    <row r="616" spans="1:37" x14ac:dyDescent="0.45">
      <c r="A616" s="262"/>
      <c r="B616" s="263"/>
      <c r="C616" s="264"/>
      <c r="D616" s="263"/>
      <c r="E616" s="263"/>
      <c r="F616" s="263"/>
      <c r="G616" s="262"/>
      <c r="H616" s="263"/>
      <c r="I616" s="263"/>
      <c r="J616" s="263"/>
      <c r="K616" s="263"/>
      <c r="L616" s="263"/>
      <c r="M616" s="263"/>
      <c r="N616" s="266"/>
      <c r="O616" s="263"/>
      <c r="P616" s="263"/>
      <c r="Q616" s="263"/>
      <c r="R616" s="263"/>
      <c r="S616" s="263"/>
      <c r="T616" s="263"/>
      <c r="U616" s="263"/>
      <c r="V616" s="263"/>
      <c r="W616" s="263"/>
      <c r="X616" s="263"/>
      <c r="Y616" s="263"/>
      <c r="Z616" s="263"/>
      <c r="AA616" s="263"/>
      <c r="AB616" s="263"/>
      <c r="AC616" s="263"/>
      <c r="AD616" s="263"/>
      <c r="AE616" s="263"/>
      <c r="AF616" s="263"/>
      <c r="AG616" s="263"/>
      <c r="AH616" s="263"/>
      <c r="AI616" s="263"/>
      <c r="AJ616" s="263"/>
      <c r="AK616" s="263"/>
    </row>
    <row r="617" spans="1:37" x14ac:dyDescent="0.45">
      <c r="A617" s="262"/>
      <c r="B617" s="263"/>
      <c r="C617" s="264"/>
      <c r="D617" s="263"/>
      <c r="E617" s="263"/>
      <c r="F617" s="263"/>
      <c r="G617" s="262"/>
      <c r="H617" s="263"/>
      <c r="I617" s="263"/>
      <c r="J617" s="263"/>
      <c r="K617" s="263"/>
      <c r="L617" s="263"/>
      <c r="M617" s="263"/>
      <c r="N617" s="266"/>
      <c r="O617" s="263"/>
      <c r="P617" s="263"/>
      <c r="Q617" s="263"/>
      <c r="R617" s="263"/>
      <c r="S617" s="263"/>
      <c r="T617" s="263"/>
      <c r="U617" s="263"/>
      <c r="V617" s="263"/>
      <c r="W617" s="263"/>
      <c r="X617" s="263"/>
      <c r="Y617" s="263"/>
      <c r="Z617" s="263"/>
      <c r="AA617" s="263"/>
      <c r="AB617" s="263"/>
      <c r="AC617" s="263"/>
      <c r="AD617" s="263"/>
      <c r="AE617" s="263"/>
      <c r="AF617" s="263"/>
      <c r="AG617" s="263"/>
      <c r="AH617" s="263"/>
      <c r="AI617" s="263"/>
      <c r="AJ617" s="263"/>
      <c r="AK617" s="263"/>
    </row>
    <row r="618" spans="1:37" x14ac:dyDescent="0.45">
      <c r="A618" s="262"/>
      <c r="B618" s="263"/>
      <c r="C618" s="264"/>
      <c r="D618" s="263"/>
      <c r="E618" s="263"/>
      <c r="F618" s="263"/>
      <c r="G618" s="262"/>
      <c r="H618" s="263"/>
      <c r="I618" s="263"/>
      <c r="J618" s="263"/>
      <c r="K618" s="263"/>
      <c r="L618" s="263"/>
      <c r="M618" s="263"/>
      <c r="N618" s="266"/>
      <c r="O618" s="263"/>
      <c r="P618" s="263"/>
      <c r="Q618" s="263"/>
      <c r="R618" s="263"/>
      <c r="S618" s="263"/>
      <c r="T618" s="263"/>
      <c r="U618" s="263"/>
      <c r="V618" s="263"/>
      <c r="W618" s="263"/>
      <c r="X618" s="263"/>
      <c r="Y618" s="263"/>
      <c r="Z618" s="263"/>
      <c r="AA618" s="263"/>
      <c r="AB618" s="263"/>
      <c r="AC618" s="263"/>
      <c r="AD618" s="263"/>
      <c r="AE618" s="263"/>
      <c r="AF618" s="263"/>
      <c r="AG618" s="263"/>
      <c r="AH618" s="263"/>
      <c r="AI618" s="263"/>
      <c r="AJ618" s="263"/>
      <c r="AK618" s="263"/>
    </row>
    <row r="619" spans="1:37" x14ac:dyDescent="0.45">
      <c r="A619" s="262"/>
      <c r="B619" s="263"/>
      <c r="C619" s="264"/>
      <c r="D619" s="263"/>
      <c r="E619" s="263"/>
      <c r="F619" s="263"/>
      <c r="G619" s="262"/>
      <c r="H619" s="263"/>
      <c r="I619" s="263"/>
      <c r="J619" s="263"/>
      <c r="K619" s="263"/>
      <c r="L619" s="263"/>
      <c r="M619" s="263"/>
      <c r="N619" s="266"/>
      <c r="O619" s="263"/>
      <c r="P619" s="263"/>
      <c r="Q619" s="263"/>
      <c r="R619" s="263"/>
      <c r="S619" s="263"/>
      <c r="T619" s="263"/>
      <c r="U619" s="263"/>
      <c r="V619" s="263"/>
      <c r="W619" s="263"/>
      <c r="X619" s="263"/>
      <c r="Y619" s="263"/>
      <c r="Z619" s="263"/>
      <c r="AA619" s="263"/>
      <c r="AB619" s="263"/>
      <c r="AC619" s="263"/>
      <c r="AD619" s="263"/>
      <c r="AE619" s="263"/>
      <c r="AF619" s="263"/>
      <c r="AG619" s="263"/>
      <c r="AH619" s="263"/>
      <c r="AI619" s="263"/>
      <c r="AJ619" s="263"/>
      <c r="AK619" s="263"/>
    </row>
    <row r="620" spans="1:37" x14ac:dyDescent="0.45">
      <c r="A620" s="262"/>
      <c r="B620" s="263"/>
      <c r="C620" s="264"/>
      <c r="D620" s="263"/>
      <c r="E620" s="263"/>
      <c r="F620" s="263"/>
      <c r="G620" s="262"/>
      <c r="H620" s="263"/>
      <c r="I620" s="263"/>
      <c r="J620" s="263"/>
      <c r="K620" s="263"/>
      <c r="L620" s="263"/>
      <c r="M620" s="263"/>
      <c r="N620" s="266"/>
      <c r="O620" s="263"/>
      <c r="P620" s="263"/>
      <c r="Q620" s="263"/>
      <c r="R620" s="263"/>
      <c r="S620" s="263"/>
      <c r="T620" s="263"/>
      <c r="U620" s="263"/>
      <c r="V620" s="263"/>
      <c r="W620" s="263"/>
      <c r="X620" s="263"/>
      <c r="Y620" s="263"/>
      <c r="Z620" s="263"/>
      <c r="AA620" s="263"/>
      <c r="AB620" s="263"/>
      <c r="AC620" s="263"/>
      <c r="AD620" s="263"/>
      <c r="AE620" s="263"/>
      <c r="AF620" s="263"/>
      <c r="AG620" s="263"/>
      <c r="AH620" s="263"/>
      <c r="AI620" s="263"/>
      <c r="AJ620" s="263"/>
      <c r="AK620" s="263"/>
    </row>
    <row r="621" spans="1:37" x14ac:dyDescent="0.45">
      <c r="A621" s="262"/>
      <c r="B621" s="263"/>
      <c r="C621" s="264"/>
      <c r="D621" s="263"/>
      <c r="E621" s="263"/>
      <c r="F621" s="263"/>
      <c r="G621" s="262"/>
      <c r="H621" s="263"/>
      <c r="I621" s="263"/>
      <c r="J621" s="263"/>
      <c r="K621" s="263"/>
      <c r="L621" s="263"/>
      <c r="M621" s="263"/>
      <c r="N621" s="266"/>
      <c r="O621" s="263"/>
      <c r="P621" s="263"/>
      <c r="Q621" s="263"/>
      <c r="R621" s="263"/>
      <c r="S621" s="263"/>
      <c r="T621" s="263"/>
      <c r="U621" s="263"/>
      <c r="V621" s="263"/>
      <c r="W621" s="263"/>
      <c r="X621" s="263"/>
      <c r="Y621" s="263"/>
      <c r="Z621" s="263"/>
      <c r="AA621" s="263"/>
      <c r="AB621" s="263"/>
      <c r="AC621" s="263"/>
      <c r="AD621" s="263"/>
      <c r="AE621" s="263"/>
      <c r="AF621" s="263"/>
      <c r="AG621" s="263"/>
      <c r="AH621" s="263"/>
      <c r="AI621" s="263"/>
      <c r="AJ621" s="263"/>
      <c r="AK621" s="263"/>
    </row>
    <row r="622" spans="1:37" x14ac:dyDescent="0.45">
      <c r="A622" s="262"/>
      <c r="B622" s="263"/>
      <c r="C622" s="264"/>
      <c r="D622" s="263"/>
      <c r="E622" s="263"/>
      <c r="F622" s="263"/>
      <c r="G622" s="262"/>
      <c r="H622" s="263"/>
      <c r="I622" s="263"/>
      <c r="J622" s="263"/>
      <c r="K622" s="263"/>
      <c r="L622" s="263"/>
      <c r="M622" s="263"/>
      <c r="N622" s="266"/>
      <c r="O622" s="263"/>
      <c r="P622" s="263"/>
      <c r="Q622" s="263"/>
      <c r="R622" s="263"/>
      <c r="S622" s="263"/>
      <c r="T622" s="263"/>
      <c r="U622" s="263"/>
      <c r="V622" s="263"/>
      <c r="W622" s="263"/>
      <c r="X622" s="263"/>
      <c r="Y622" s="263"/>
      <c r="Z622" s="263"/>
      <c r="AA622" s="263"/>
      <c r="AB622" s="263"/>
      <c r="AC622" s="263"/>
      <c r="AD622" s="263"/>
      <c r="AE622" s="263"/>
      <c r="AF622" s="263"/>
      <c r="AG622" s="263"/>
      <c r="AH622" s="263"/>
      <c r="AI622" s="263"/>
      <c r="AJ622" s="263"/>
      <c r="AK622" s="263"/>
    </row>
    <row r="623" spans="1:37" x14ac:dyDescent="0.45">
      <c r="A623" s="262"/>
      <c r="B623" s="263"/>
      <c r="C623" s="264"/>
      <c r="D623" s="263"/>
      <c r="E623" s="263"/>
      <c r="F623" s="263"/>
      <c r="G623" s="262"/>
      <c r="H623" s="263"/>
      <c r="I623" s="263"/>
      <c r="J623" s="263"/>
      <c r="K623" s="263"/>
      <c r="L623" s="263"/>
      <c r="M623" s="263"/>
      <c r="N623" s="266"/>
      <c r="O623" s="263"/>
      <c r="P623" s="263"/>
      <c r="Q623" s="263"/>
      <c r="R623" s="263"/>
      <c r="S623" s="263"/>
      <c r="T623" s="263"/>
      <c r="U623" s="263"/>
      <c r="V623" s="263"/>
      <c r="W623" s="263"/>
      <c r="X623" s="263"/>
      <c r="Y623" s="263"/>
      <c r="Z623" s="263"/>
      <c r="AA623" s="263"/>
      <c r="AB623" s="263"/>
      <c r="AC623" s="263"/>
      <c r="AD623" s="263"/>
      <c r="AE623" s="263"/>
      <c r="AF623" s="263"/>
      <c r="AG623" s="263"/>
      <c r="AH623" s="263"/>
      <c r="AI623" s="263"/>
      <c r="AJ623" s="263"/>
      <c r="AK623" s="263"/>
    </row>
    <row r="624" spans="1:37" x14ac:dyDescent="0.45">
      <c r="A624" s="262"/>
      <c r="B624" s="263"/>
      <c r="C624" s="264"/>
      <c r="D624" s="263"/>
      <c r="E624" s="263"/>
      <c r="F624" s="263"/>
      <c r="G624" s="262"/>
      <c r="H624" s="263"/>
      <c r="I624" s="263"/>
      <c r="J624" s="263"/>
      <c r="K624" s="263"/>
      <c r="L624" s="263"/>
      <c r="M624" s="263"/>
      <c r="N624" s="266"/>
      <c r="O624" s="263"/>
      <c r="P624" s="263"/>
      <c r="Q624" s="263"/>
      <c r="R624" s="263"/>
      <c r="S624" s="263"/>
      <c r="T624" s="263"/>
      <c r="U624" s="263"/>
      <c r="V624" s="263"/>
      <c r="W624" s="263"/>
      <c r="X624" s="263"/>
      <c r="Y624" s="263"/>
      <c r="Z624" s="263"/>
      <c r="AA624" s="263"/>
      <c r="AB624" s="263"/>
      <c r="AC624" s="263"/>
      <c r="AD624" s="263"/>
      <c r="AE624" s="263"/>
      <c r="AF624" s="263"/>
      <c r="AG624" s="263"/>
      <c r="AH624" s="263"/>
      <c r="AI624" s="263"/>
      <c r="AJ624" s="263"/>
      <c r="AK624" s="263"/>
    </row>
    <row r="625" spans="1:37" x14ac:dyDescent="0.45">
      <c r="A625" s="262"/>
      <c r="B625" s="263"/>
      <c r="C625" s="264"/>
      <c r="D625" s="263"/>
      <c r="E625" s="263"/>
      <c r="F625" s="263"/>
      <c r="G625" s="262"/>
      <c r="H625" s="263"/>
      <c r="I625" s="263"/>
      <c r="J625" s="263"/>
      <c r="K625" s="263"/>
      <c r="L625" s="263"/>
      <c r="M625" s="263"/>
      <c r="N625" s="266"/>
      <c r="O625" s="263"/>
      <c r="P625" s="263"/>
      <c r="Q625" s="263"/>
      <c r="R625" s="263"/>
      <c r="S625" s="263"/>
      <c r="T625" s="263"/>
      <c r="U625" s="263"/>
      <c r="V625" s="263"/>
      <c r="W625" s="263"/>
      <c r="X625" s="263"/>
      <c r="Y625" s="263"/>
      <c r="Z625" s="263"/>
      <c r="AA625" s="263"/>
      <c r="AB625" s="263"/>
      <c r="AC625" s="263"/>
      <c r="AD625" s="263"/>
      <c r="AE625" s="263"/>
      <c r="AF625" s="263"/>
      <c r="AG625" s="263"/>
      <c r="AH625" s="263"/>
      <c r="AI625" s="263"/>
      <c r="AJ625" s="263"/>
      <c r="AK625" s="263"/>
    </row>
    <row r="626" spans="1:37" x14ac:dyDescent="0.45">
      <c r="A626" s="262"/>
      <c r="B626" s="263"/>
      <c r="C626" s="264"/>
      <c r="D626" s="263"/>
      <c r="E626" s="263"/>
      <c r="F626" s="263"/>
      <c r="G626" s="262"/>
      <c r="H626" s="263"/>
      <c r="I626" s="263"/>
      <c r="J626" s="263"/>
      <c r="K626" s="263"/>
      <c r="L626" s="263"/>
      <c r="M626" s="263"/>
      <c r="N626" s="266"/>
      <c r="O626" s="263"/>
      <c r="P626" s="263"/>
      <c r="Q626" s="263"/>
      <c r="R626" s="263"/>
      <c r="S626" s="263"/>
      <c r="T626" s="263"/>
      <c r="U626" s="263"/>
      <c r="V626" s="263"/>
      <c r="W626" s="263"/>
      <c r="X626" s="263"/>
      <c r="Y626" s="263"/>
      <c r="Z626" s="263"/>
      <c r="AA626" s="263"/>
      <c r="AB626" s="263"/>
      <c r="AC626" s="263"/>
      <c r="AD626" s="263"/>
      <c r="AE626" s="263"/>
      <c r="AF626" s="263"/>
      <c r="AG626" s="263"/>
      <c r="AH626" s="263"/>
      <c r="AI626" s="263"/>
      <c r="AJ626" s="263"/>
      <c r="AK626" s="263"/>
    </row>
    <row r="627" spans="1:37" x14ac:dyDescent="0.45">
      <c r="A627" s="262"/>
      <c r="B627" s="263"/>
      <c r="C627" s="264"/>
      <c r="D627" s="263"/>
      <c r="E627" s="263"/>
      <c r="F627" s="263"/>
      <c r="G627" s="262"/>
      <c r="H627" s="263"/>
      <c r="I627" s="263"/>
      <c r="J627" s="263"/>
      <c r="K627" s="263"/>
      <c r="L627" s="263"/>
      <c r="M627" s="263"/>
      <c r="N627" s="266"/>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3"/>
    </row>
    <row r="628" spans="1:37" x14ac:dyDescent="0.45">
      <c r="A628" s="262"/>
      <c r="B628" s="263"/>
      <c r="C628" s="264"/>
      <c r="D628" s="263"/>
      <c r="E628" s="263"/>
      <c r="F628" s="263"/>
      <c r="G628" s="262"/>
      <c r="H628" s="263"/>
      <c r="I628" s="263"/>
      <c r="J628" s="263"/>
      <c r="K628" s="263"/>
      <c r="L628" s="263"/>
      <c r="M628" s="263"/>
      <c r="N628" s="266"/>
      <c r="O628" s="263"/>
      <c r="P628" s="263"/>
      <c r="Q628" s="263"/>
      <c r="R628" s="263"/>
      <c r="S628" s="263"/>
      <c r="T628" s="263"/>
      <c r="U628" s="263"/>
      <c r="V628" s="263"/>
      <c r="W628" s="263"/>
      <c r="X628" s="263"/>
      <c r="Y628" s="263"/>
      <c r="Z628" s="263"/>
      <c r="AA628" s="263"/>
      <c r="AB628" s="263"/>
      <c r="AC628" s="263"/>
      <c r="AD628" s="263"/>
      <c r="AE628" s="263"/>
      <c r="AF628" s="263"/>
      <c r="AG628" s="263"/>
      <c r="AH628" s="263"/>
      <c r="AI628" s="263"/>
      <c r="AJ628" s="263"/>
      <c r="AK628" s="263"/>
    </row>
    <row r="629" spans="1:37" x14ac:dyDescent="0.45">
      <c r="A629" s="262"/>
      <c r="B629" s="263"/>
      <c r="C629" s="264"/>
      <c r="D629" s="263"/>
      <c r="E629" s="263"/>
      <c r="F629" s="263"/>
      <c r="G629" s="262"/>
      <c r="H629" s="263"/>
      <c r="I629" s="263"/>
      <c r="J629" s="263"/>
      <c r="K629" s="263"/>
      <c r="L629" s="263"/>
      <c r="M629" s="263"/>
      <c r="N629" s="266"/>
      <c r="O629" s="263"/>
      <c r="P629" s="263"/>
      <c r="Q629" s="263"/>
      <c r="R629" s="263"/>
      <c r="S629" s="263"/>
      <c r="T629" s="263"/>
      <c r="U629" s="263"/>
      <c r="V629" s="263"/>
      <c r="W629" s="263"/>
      <c r="X629" s="263"/>
      <c r="Y629" s="263"/>
      <c r="Z629" s="263"/>
      <c r="AA629" s="263"/>
      <c r="AB629" s="263"/>
      <c r="AC629" s="263"/>
      <c r="AD629" s="263"/>
      <c r="AE629" s="263"/>
      <c r="AF629" s="263"/>
      <c r="AG629" s="263"/>
      <c r="AH629" s="263"/>
      <c r="AI629" s="263"/>
      <c r="AJ629" s="263"/>
      <c r="AK629" s="263"/>
    </row>
    <row r="630" spans="1:37" x14ac:dyDescent="0.45">
      <c r="A630" s="262"/>
      <c r="B630" s="263"/>
      <c r="C630" s="264"/>
      <c r="D630" s="263"/>
      <c r="E630" s="263"/>
      <c r="F630" s="263"/>
      <c r="G630" s="262"/>
      <c r="H630" s="263"/>
      <c r="I630" s="263"/>
      <c r="J630" s="263"/>
      <c r="K630" s="263"/>
      <c r="L630" s="263"/>
      <c r="M630" s="263"/>
      <c r="N630" s="266"/>
      <c r="O630" s="263"/>
      <c r="P630" s="263"/>
      <c r="Q630" s="263"/>
      <c r="R630" s="263"/>
      <c r="S630" s="263"/>
      <c r="T630" s="263"/>
      <c r="U630" s="263"/>
      <c r="V630" s="263"/>
      <c r="W630" s="263"/>
      <c r="X630" s="263"/>
      <c r="Y630" s="263"/>
      <c r="Z630" s="263"/>
      <c r="AA630" s="263"/>
      <c r="AB630" s="263"/>
      <c r="AC630" s="263"/>
      <c r="AD630" s="263"/>
      <c r="AE630" s="263"/>
      <c r="AF630" s="263"/>
      <c r="AG630" s="263"/>
      <c r="AH630" s="263"/>
      <c r="AI630" s="263"/>
      <c r="AJ630" s="263"/>
      <c r="AK630" s="263"/>
    </row>
    <row r="631" spans="1:37" x14ac:dyDescent="0.45">
      <c r="A631" s="262"/>
      <c r="B631" s="263"/>
      <c r="C631" s="264"/>
      <c r="D631" s="263"/>
      <c r="E631" s="263"/>
      <c r="F631" s="263"/>
      <c r="G631" s="262"/>
      <c r="H631" s="263"/>
      <c r="I631" s="263"/>
      <c r="J631" s="263"/>
      <c r="K631" s="263"/>
      <c r="L631" s="263"/>
      <c r="M631" s="263"/>
      <c r="N631" s="266"/>
      <c r="O631" s="263"/>
      <c r="P631" s="263"/>
      <c r="Q631" s="263"/>
      <c r="R631" s="263"/>
      <c r="S631" s="263"/>
      <c r="T631" s="263"/>
      <c r="U631" s="263"/>
      <c r="V631" s="263"/>
      <c r="W631" s="263"/>
      <c r="X631" s="263"/>
      <c r="Y631" s="263"/>
      <c r="Z631" s="263"/>
      <c r="AA631" s="263"/>
      <c r="AB631" s="263"/>
      <c r="AC631" s="263"/>
      <c r="AD631" s="263"/>
      <c r="AE631" s="263"/>
      <c r="AF631" s="263"/>
      <c r="AG631" s="263"/>
      <c r="AH631" s="263"/>
      <c r="AI631" s="263"/>
      <c r="AJ631" s="263"/>
      <c r="AK631" s="263"/>
    </row>
    <row r="632" spans="1:37" x14ac:dyDescent="0.45">
      <c r="A632" s="262"/>
      <c r="B632" s="263"/>
      <c r="C632" s="264"/>
      <c r="D632" s="263"/>
      <c r="E632" s="263"/>
      <c r="F632" s="263"/>
      <c r="G632" s="262"/>
      <c r="H632" s="263"/>
      <c r="I632" s="263"/>
      <c r="J632" s="263"/>
      <c r="K632" s="263"/>
      <c r="L632" s="263"/>
      <c r="M632" s="263"/>
      <c r="N632" s="266"/>
      <c r="O632" s="263"/>
      <c r="P632" s="263"/>
      <c r="Q632" s="263"/>
      <c r="R632" s="263"/>
      <c r="S632" s="263"/>
      <c r="T632" s="263"/>
      <c r="U632" s="263"/>
      <c r="V632" s="263"/>
      <c r="W632" s="263"/>
      <c r="X632" s="263"/>
      <c r="Y632" s="263"/>
      <c r="Z632" s="263"/>
      <c r="AA632" s="263"/>
      <c r="AB632" s="263"/>
      <c r="AC632" s="263"/>
      <c r="AD632" s="263"/>
      <c r="AE632" s="263"/>
      <c r="AF632" s="263"/>
      <c r="AG632" s="263"/>
      <c r="AH632" s="263"/>
      <c r="AI632" s="263"/>
      <c r="AJ632" s="263"/>
      <c r="AK632" s="263"/>
    </row>
    <row r="633" spans="1:37" x14ac:dyDescent="0.45">
      <c r="A633" s="262"/>
      <c r="B633" s="263"/>
      <c r="C633" s="264"/>
      <c r="D633" s="263"/>
      <c r="E633" s="263"/>
      <c r="F633" s="263"/>
      <c r="G633" s="262"/>
      <c r="H633" s="263"/>
      <c r="I633" s="263"/>
      <c r="J633" s="263"/>
      <c r="K633" s="263"/>
      <c r="L633" s="263"/>
      <c r="M633" s="263"/>
      <c r="N633" s="266"/>
      <c r="O633" s="263"/>
      <c r="P633" s="263"/>
      <c r="Q633" s="263"/>
      <c r="R633" s="263"/>
      <c r="S633" s="263"/>
      <c r="T633" s="263"/>
      <c r="U633" s="263"/>
      <c r="V633" s="263"/>
      <c r="W633" s="263"/>
      <c r="X633" s="263"/>
      <c r="Y633" s="263"/>
      <c r="Z633" s="263"/>
      <c r="AA633" s="263"/>
      <c r="AB633" s="263"/>
      <c r="AC633" s="263"/>
      <c r="AD633" s="263"/>
      <c r="AE633" s="263"/>
      <c r="AF633" s="263"/>
      <c r="AG633" s="263"/>
      <c r="AH633" s="263"/>
      <c r="AI633" s="263"/>
      <c r="AJ633" s="263"/>
      <c r="AK633" s="263"/>
    </row>
    <row r="634" spans="1:37" x14ac:dyDescent="0.45">
      <c r="A634" s="262"/>
      <c r="B634" s="263"/>
      <c r="C634" s="264"/>
      <c r="D634" s="263"/>
      <c r="E634" s="263"/>
      <c r="F634" s="263"/>
      <c r="G634" s="262"/>
      <c r="H634" s="263"/>
      <c r="I634" s="263"/>
      <c r="J634" s="263"/>
      <c r="K634" s="263"/>
      <c r="L634" s="263"/>
      <c r="M634" s="263"/>
      <c r="N634" s="266"/>
      <c r="O634" s="263"/>
      <c r="P634" s="263"/>
      <c r="Q634" s="263"/>
      <c r="R634" s="263"/>
      <c r="S634" s="263"/>
      <c r="T634" s="263"/>
      <c r="U634" s="263"/>
      <c r="V634" s="263"/>
      <c r="W634" s="263"/>
      <c r="X634" s="263"/>
      <c r="Y634" s="263"/>
      <c r="Z634" s="263"/>
      <c r="AA634" s="263"/>
      <c r="AB634" s="263"/>
      <c r="AC634" s="263"/>
      <c r="AD634" s="263"/>
      <c r="AE634" s="263"/>
      <c r="AF634" s="263"/>
      <c r="AG634" s="263"/>
      <c r="AH634" s="263"/>
      <c r="AI634" s="263"/>
      <c r="AJ634" s="263"/>
      <c r="AK634" s="263"/>
    </row>
    <row r="635" spans="1:37" x14ac:dyDescent="0.45">
      <c r="A635" s="262"/>
      <c r="B635" s="263"/>
      <c r="C635" s="264"/>
      <c r="D635" s="263"/>
      <c r="E635" s="263"/>
      <c r="F635" s="263"/>
      <c r="G635" s="262"/>
      <c r="H635" s="263"/>
      <c r="I635" s="263"/>
      <c r="J635" s="263"/>
      <c r="K635" s="263"/>
      <c r="L635" s="263"/>
      <c r="M635" s="263"/>
      <c r="N635" s="266"/>
      <c r="O635" s="263"/>
      <c r="P635" s="263"/>
      <c r="Q635" s="263"/>
      <c r="R635" s="263"/>
      <c r="S635" s="263"/>
      <c r="T635" s="263"/>
      <c r="U635" s="263"/>
      <c r="V635" s="263"/>
      <c r="W635" s="263"/>
      <c r="X635" s="263"/>
      <c r="Y635" s="263"/>
      <c r="Z635" s="263"/>
      <c r="AA635" s="263"/>
      <c r="AB635" s="263"/>
      <c r="AC635" s="263"/>
      <c r="AD635" s="263"/>
      <c r="AE635" s="263"/>
      <c r="AF635" s="263"/>
      <c r="AG635" s="263"/>
      <c r="AH635" s="263"/>
      <c r="AI635" s="263"/>
      <c r="AJ635" s="263"/>
      <c r="AK635" s="263"/>
    </row>
    <row r="636" spans="1:37" x14ac:dyDescent="0.45">
      <c r="A636" s="262"/>
      <c r="B636" s="263"/>
      <c r="C636" s="264"/>
      <c r="D636" s="263"/>
      <c r="E636" s="263"/>
      <c r="F636" s="263"/>
      <c r="G636" s="262"/>
      <c r="H636" s="263"/>
      <c r="I636" s="263"/>
      <c r="J636" s="263"/>
      <c r="K636" s="263"/>
      <c r="L636" s="263"/>
      <c r="M636" s="263"/>
      <c r="N636" s="266"/>
      <c r="O636" s="263"/>
      <c r="P636" s="263"/>
      <c r="Q636" s="263"/>
      <c r="R636" s="263"/>
      <c r="S636" s="263"/>
      <c r="T636" s="263"/>
      <c r="U636" s="263"/>
      <c r="V636" s="263"/>
      <c r="W636" s="263"/>
      <c r="X636" s="263"/>
      <c r="Y636" s="263"/>
      <c r="Z636" s="263"/>
      <c r="AA636" s="263"/>
      <c r="AB636" s="263"/>
      <c r="AC636" s="263"/>
      <c r="AD636" s="263"/>
      <c r="AE636" s="263"/>
      <c r="AF636" s="263"/>
      <c r="AG636" s="263"/>
      <c r="AH636" s="263"/>
      <c r="AI636" s="263"/>
      <c r="AJ636" s="263"/>
      <c r="AK636" s="263"/>
    </row>
    <row r="637" spans="1:37" x14ac:dyDescent="0.45">
      <c r="A637" s="262"/>
      <c r="B637" s="263"/>
      <c r="C637" s="264"/>
      <c r="D637" s="263"/>
      <c r="E637" s="263"/>
      <c r="F637" s="263"/>
      <c r="G637" s="262"/>
      <c r="H637" s="263"/>
      <c r="I637" s="263"/>
      <c r="J637" s="263"/>
      <c r="K637" s="263"/>
      <c r="L637" s="263"/>
      <c r="M637" s="263"/>
      <c r="N637" s="266"/>
      <c r="O637" s="263"/>
      <c r="P637" s="263"/>
      <c r="Q637" s="263"/>
      <c r="R637" s="263"/>
      <c r="S637" s="263"/>
      <c r="T637" s="263"/>
      <c r="U637" s="263"/>
      <c r="V637" s="263"/>
      <c r="W637" s="263"/>
      <c r="X637" s="263"/>
      <c r="Y637" s="263"/>
      <c r="Z637" s="263"/>
      <c r="AA637" s="263"/>
      <c r="AB637" s="263"/>
      <c r="AC637" s="263"/>
      <c r="AD637" s="263"/>
      <c r="AE637" s="263"/>
      <c r="AF637" s="263"/>
      <c r="AG637" s="263"/>
      <c r="AH637" s="263"/>
      <c r="AI637" s="263"/>
      <c r="AJ637" s="263"/>
      <c r="AK637" s="263"/>
    </row>
    <row r="638" spans="1:37" x14ac:dyDescent="0.45">
      <c r="A638" s="262"/>
      <c r="B638" s="263"/>
      <c r="C638" s="264"/>
      <c r="D638" s="263"/>
      <c r="E638" s="263"/>
      <c r="F638" s="263"/>
      <c r="G638" s="262"/>
      <c r="H638" s="263"/>
      <c r="I638" s="263"/>
      <c r="J638" s="263"/>
      <c r="K638" s="263"/>
      <c r="L638" s="263"/>
      <c r="M638" s="263"/>
      <c r="N638" s="266"/>
      <c r="O638" s="263"/>
      <c r="P638" s="263"/>
      <c r="Q638" s="263"/>
      <c r="R638" s="263"/>
      <c r="S638" s="263"/>
      <c r="T638" s="263"/>
      <c r="U638" s="263"/>
      <c r="V638" s="263"/>
      <c r="W638" s="263"/>
      <c r="X638" s="263"/>
      <c r="Y638" s="263"/>
      <c r="Z638" s="263"/>
      <c r="AA638" s="263"/>
      <c r="AB638" s="263"/>
      <c r="AC638" s="263"/>
      <c r="AD638" s="263"/>
      <c r="AE638" s="263"/>
      <c r="AF638" s="263"/>
      <c r="AG638" s="263"/>
      <c r="AH638" s="263"/>
      <c r="AI638" s="263"/>
      <c r="AJ638" s="263"/>
      <c r="AK638" s="263"/>
    </row>
    <row r="639" spans="1:37" x14ac:dyDescent="0.45">
      <c r="A639" s="262"/>
      <c r="B639" s="263"/>
      <c r="C639" s="264"/>
      <c r="D639" s="263"/>
      <c r="E639" s="263"/>
      <c r="F639" s="263"/>
      <c r="G639" s="262"/>
      <c r="H639" s="263"/>
      <c r="I639" s="263"/>
      <c r="J639" s="263"/>
      <c r="K639" s="263"/>
      <c r="L639" s="263"/>
      <c r="M639" s="263"/>
      <c r="N639" s="266"/>
      <c r="O639" s="263"/>
      <c r="P639" s="263"/>
      <c r="Q639" s="263"/>
      <c r="R639" s="263"/>
      <c r="S639" s="263"/>
      <c r="T639" s="263"/>
      <c r="U639" s="263"/>
      <c r="V639" s="263"/>
      <c r="W639" s="263"/>
      <c r="X639" s="263"/>
      <c r="Y639" s="263"/>
      <c r="Z639" s="263"/>
      <c r="AA639" s="263"/>
      <c r="AB639" s="263"/>
      <c r="AC639" s="263"/>
      <c r="AD639" s="263"/>
      <c r="AE639" s="263"/>
      <c r="AF639" s="263"/>
      <c r="AG639" s="263"/>
      <c r="AH639" s="263"/>
      <c r="AI639" s="263"/>
      <c r="AJ639" s="263"/>
      <c r="AK639" s="263"/>
    </row>
    <row r="640" spans="1:37" x14ac:dyDescent="0.45">
      <c r="A640" s="262"/>
      <c r="B640" s="263"/>
      <c r="C640" s="264"/>
      <c r="D640" s="263"/>
      <c r="E640" s="263"/>
      <c r="F640" s="263"/>
      <c r="G640" s="262"/>
      <c r="H640" s="263"/>
      <c r="I640" s="263"/>
      <c r="J640" s="263"/>
      <c r="K640" s="263"/>
      <c r="L640" s="263"/>
      <c r="M640" s="263"/>
      <c r="N640" s="266"/>
      <c r="O640" s="263"/>
      <c r="P640" s="263"/>
      <c r="Q640" s="263"/>
      <c r="R640" s="263"/>
      <c r="S640" s="263"/>
      <c r="T640" s="263"/>
      <c r="U640" s="263"/>
      <c r="V640" s="263"/>
      <c r="W640" s="263"/>
      <c r="X640" s="263"/>
      <c r="Y640" s="263"/>
      <c r="Z640" s="263"/>
      <c r="AA640" s="263"/>
      <c r="AB640" s="263"/>
      <c r="AC640" s="263"/>
      <c r="AD640" s="263"/>
      <c r="AE640" s="263"/>
      <c r="AF640" s="263"/>
      <c r="AG640" s="263"/>
      <c r="AH640" s="263"/>
      <c r="AI640" s="263"/>
      <c r="AJ640" s="263"/>
      <c r="AK640" s="263"/>
    </row>
    <row r="641" spans="1:37" x14ac:dyDescent="0.45">
      <c r="A641" s="262"/>
      <c r="B641" s="263"/>
      <c r="C641" s="264"/>
      <c r="D641" s="263"/>
      <c r="E641" s="263"/>
      <c r="F641" s="263"/>
      <c r="G641" s="262"/>
      <c r="H641" s="263"/>
      <c r="I641" s="263"/>
      <c r="J641" s="263"/>
      <c r="K641" s="263"/>
      <c r="L641" s="263"/>
      <c r="M641" s="263"/>
      <c r="N641" s="266"/>
      <c r="O641" s="263"/>
      <c r="P641" s="263"/>
      <c r="Q641" s="263"/>
      <c r="R641" s="263"/>
      <c r="S641" s="263"/>
      <c r="T641" s="263"/>
      <c r="U641" s="263"/>
      <c r="V641" s="263"/>
      <c r="W641" s="263"/>
      <c r="X641" s="263"/>
      <c r="Y641" s="263"/>
      <c r="Z641" s="263"/>
      <c r="AA641" s="263"/>
      <c r="AB641" s="263"/>
      <c r="AC641" s="263"/>
      <c r="AD641" s="263"/>
      <c r="AE641" s="263"/>
      <c r="AF641" s="263"/>
      <c r="AG641" s="263"/>
      <c r="AH641" s="263"/>
      <c r="AI641" s="263"/>
      <c r="AJ641" s="263"/>
      <c r="AK641" s="263"/>
    </row>
    <row r="642" spans="1:37" x14ac:dyDescent="0.45">
      <c r="A642" s="262"/>
      <c r="B642" s="263"/>
      <c r="C642" s="264"/>
      <c r="D642" s="263"/>
      <c r="E642" s="263"/>
      <c r="F642" s="263"/>
      <c r="G642" s="262"/>
      <c r="H642" s="263"/>
      <c r="I642" s="263"/>
      <c r="J642" s="263"/>
      <c r="K642" s="263"/>
      <c r="L642" s="263"/>
      <c r="M642" s="263"/>
      <c r="N642" s="266"/>
      <c r="O642" s="263"/>
      <c r="P642" s="263"/>
      <c r="Q642" s="263"/>
      <c r="R642" s="263"/>
      <c r="S642" s="263"/>
      <c r="T642" s="263"/>
      <c r="U642" s="263"/>
      <c r="V642" s="263"/>
      <c r="W642" s="263"/>
      <c r="X642" s="263"/>
      <c r="Y642" s="263"/>
      <c r="Z642" s="263"/>
      <c r="AA642" s="263"/>
      <c r="AB642" s="263"/>
      <c r="AC642" s="263"/>
      <c r="AD642" s="263"/>
      <c r="AE642" s="263"/>
      <c r="AF642" s="263"/>
      <c r="AG642" s="263"/>
      <c r="AH642" s="263"/>
      <c r="AI642" s="263"/>
      <c r="AJ642" s="263"/>
      <c r="AK642" s="263"/>
    </row>
    <row r="643" spans="1:37" x14ac:dyDescent="0.45">
      <c r="A643" s="262"/>
      <c r="B643" s="263"/>
      <c r="C643" s="264"/>
      <c r="D643" s="263"/>
      <c r="E643" s="263"/>
      <c r="F643" s="263"/>
      <c r="G643" s="262"/>
      <c r="H643" s="263"/>
      <c r="I643" s="263"/>
      <c r="J643" s="263"/>
      <c r="K643" s="263"/>
      <c r="L643" s="263"/>
      <c r="M643" s="263"/>
      <c r="N643" s="266"/>
      <c r="O643" s="263"/>
      <c r="P643" s="263"/>
      <c r="Q643" s="263"/>
      <c r="R643" s="263"/>
      <c r="S643" s="263"/>
      <c r="T643" s="263"/>
      <c r="U643" s="263"/>
      <c r="V643" s="263"/>
      <c r="W643" s="263"/>
      <c r="X643" s="263"/>
      <c r="Y643" s="263"/>
      <c r="Z643" s="263"/>
      <c r="AA643" s="263"/>
      <c r="AB643" s="263"/>
      <c r="AC643" s="263"/>
      <c r="AD643" s="263"/>
      <c r="AE643" s="263"/>
      <c r="AF643" s="263"/>
      <c r="AG643" s="263"/>
      <c r="AH643" s="263"/>
      <c r="AI643" s="263"/>
      <c r="AJ643" s="263"/>
      <c r="AK643" s="263"/>
    </row>
    <row r="644" spans="1:37" x14ac:dyDescent="0.45">
      <c r="A644" s="262"/>
      <c r="B644" s="263"/>
      <c r="C644" s="264"/>
      <c r="D644" s="263"/>
      <c r="E644" s="263"/>
      <c r="F644" s="263"/>
      <c r="G644" s="262"/>
      <c r="H644" s="263"/>
      <c r="I644" s="263"/>
      <c r="J644" s="263"/>
      <c r="K644" s="263"/>
      <c r="L644" s="263"/>
      <c r="M644" s="263"/>
      <c r="N644" s="266"/>
      <c r="O644" s="263"/>
      <c r="P644" s="263"/>
      <c r="Q644" s="263"/>
      <c r="R644" s="263"/>
      <c r="S644" s="263"/>
      <c r="T644" s="263"/>
      <c r="U644" s="263"/>
      <c r="V644" s="263"/>
      <c r="W644" s="263"/>
      <c r="X644" s="263"/>
      <c r="Y644" s="263"/>
      <c r="Z644" s="263"/>
      <c r="AA644" s="263"/>
      <c r="AB644" s="263"/>
      <c r="AC644" s="263"/>
      <c r="AD644" s="263"/>
      <c r="AE644" s="263"/>
      <c r="AF644" s="263"/>
      <c r="AG644" s="263"/>
      <c r="AH644" s="263"/>
      <c r="AI644" s="263"/>
      <c r="AJ644" s="263"/>
      <c r="AK644" s="263"/>
    </row>
    <row r="645" spans="1:37" x14ac:dyDescent="0.45">
      <c r="A645" s="262"/>
      <c r="B645" s="263"/>
      <c r="C645" s="264"/>
      <c r="D645" s="263"/>
      <c r="E645" s="263"/>
      <c r="F645" s="263"/>
      <c r="G645" s="262"/>
      <c r="H645" s="263"/>
      <c r="I645" s="263"/>
      <c r="J645" s="263"/>
      <c r="K645" s="263"/>
      <c r="L645" s="263"/>
      <c r="M645" s="263"/>
      <c r="N645" s="266"/>
      <c r="O645" s="263"/>
      <c r="P645" s="263"/>
      <c r="Q645" s="263"/>
      <c r="R645" s="263"/>
      <c r="S645" s="263"/>
      <c r="T645" s="263"/>
      <c r="U645" s="263"/>
      <c r="V645" s="263"/>
      <c r="W645" s="263"/>
      <c r="X645" s="263"/>
      <c r="Y645" s="263"/>
      <c r="Z645" s="263"/>
      <c r="AA645" s="263"/>
      <c r="AB645" s="263"/>
      <c r="AC645" s="263"/>
      <c r="AD645" s="263"/>
      <c r="AE645" s="263"/>
      <c r="AF645" s="263"/>
      <c r="AG645" s="263"/>
      <c r="AH645" s="263"/>
      <c r="AI645" s="263"/>
      <c r="AJ645" s="263"/>
      <c r="AK645" s="263"/>
    </row>
    <row r="646" spans="1:37" x14ac:dyDescent="0.45">
      <c r="A646" s="262"/>
      <c r="B646" s="263"/>
      <c r="C646" s="264"/>
      <c r="D646" s="263"/>
      <c r="E646" s="263"/>
      <c r="F646" s="263"/>
      <c r="G646" s="262"/>
      <c r="H646" s="263"/>
      <c r="I646" s="263"/>
      <c r="J646" s="263"/>
      <c r="K646" s="263"/>
      <c r="L646" s="263"/>
      <c r="M646" s="263"/>
      <c r="N646" s="266"/>
      <c r="O646" s="263"/>
      <c r="P646" s="263"/>
      <c r="Q646" s="263"/>
      <c r="R646" s="263"/>
      <c r="S646" s="263"/>
      <c r="T646" s="263"/>
      <c r="U646" s="263"/>
      <c r="V646" s="263"/>
      <c r="W646" s="263"/>
      <c r="X646" s="263"/>
      <c r="Y646" s="263"/>
      <c r="Z646" s="263"/>
      <c r="AA646" s="263"/>
      <c r="AB646" s="263"/>
      <c r="AC646" s="263"/>
      <c r="AD646" s="263"/>
      <c r="AE646" s="263"/>
      <c r="AF646" s="263"/>
      <c r="AG646" s="263"/>
      <c r="AH646" s="263"/>
      <c r="AI646" s="263"/>
      <c r="AJ646" s="263"/>
      <c r="AK646" s="263"/>
    </row>
    <row r="647" spans="1:37" x14ac:dyDescent="0.45">
      <c r="A647" s="262"/>
      <c r="B647" s="263"/>
      <c r="C647" s="264"/>
      <c r="D647" s="263"/>
      <c r="E647" s="263"/>
      <c r="F647" s="263"/>
      <c r="G647" s="262"/>
      <c r="H647" s="263"/>
      <c r="I647" s="263"/>
      <c r="J647" s="263"/>
      <c r="K647" s="263"/>
      <c r="L647" s="263"/>
      <c r="M647" s="263"/>
      <c r="N647" s="266"/>
      <c r="O647" s="263"/>
      <c r="P647" s="263"/>
      <c r="Q647" s="263"/>
      <c r="R647" s="263"/>
      <c r="S647" s="263"/>
      <c r="T647" s="263"/>
      <c r="U647" s="263"/>
      <c r="V647" s="263"/>
      <c r="W647" s="263"/>
      <c r="X647" s="263"/>
      <c r="Y647" s="263"/>
      <c r="Z647" s="263"/>
      <c r="AA647" s="263"/>
      <c r="AB647" s="263"/>
      <c r="AC647" s="263"/>
      <c r="AD647" s="263"/>
      <c r="AE647" s="263"/>
      <c r="AF647" s="263"/>
      <c r="AG647" s="263"/>
      <c r="AH647" s="263"/>
      <c r="AI647" s="263"/>
      <c r="AJ647" s="263"/>
      <c r="AK647" s="263"/>
    </row>
    <row r="648" spans="1:37" x14ac:dyDescent="0.45">
      <c r="A648" s="262"/>
      <c r="B648" s="263"/>
      <c r="C648" s="264"/>
      <c r="D648" s="263"/>
      <c r="E648" s="263"/>
      <c r="F648" s="263"/>
      <c r="G648" s="262"/>
      <c r="H648" s="263"/>
      <c r="I648" s="263"/>
      <c r="J648" s="263"/>
      <c r="K648" s="263"/>
      <c r="L648" s="263"/>
      <c r="M648" s="263"/>
      <c r="N648" s="266"/>
      <c r="O648" s="263"/>
      <c r="P648" s="263"/>
      <c r="Q648" s="263"/>
      <c r="R648" s="263"/>
      <c r="S648" s="263"/>
      <c r="T648" s="263"/>
      <c r="U648" s="263"/>
      <c r="V648" s="263"/>
      <c r="W648" s="263"/>
      <c r="X648" s="263"/>
      <c r="Y648" s="263"/>
      <c r="Z648" s="263"/>
      <c r="AA648" s="263"/>
      <c r="AB648" s="263"/>
      <c r="AC648" s="263"/>
      <c r="AD648" s="263"/>
      <c r="AE648" s="263"/>
      <c r="AF648" s="263"/>
      <c r="AG648" s="263"/>
      <c r="AH648" s="263"/>
      <c r="AI648" s="263"/>
      <c r="AJ648" s="263"/>
      <c r="AK648" s="263"/>
    </row>
    <row r="649" spans="1:37" x14ac:dyDescent="0.45">
      <c r="A649" s="262"/>
      <c r="B649" s="263"/>
      <c r="C649" s="264"/>
      <c r="D649" s="263"/>
      <c r="E649" s="263"/>
      <c r="F649" s="263"/>
      <c r="G649" s="262"/>
      <c r="H649" s="263"/>
      <c r="I649" s="263"/>
      <c r="J649" s="263"/>
      <c r="K649" s="263"/>
      <c r="L649" s="263"/>
      <c r="M649" s="263"/>
      <c r="N649" s="266"/>
      <c r="O649" s="263"/>
      <c r="P649" s="263"/>
      <c r="Q649" s="263"/>
      <c r="R649" s="263"/>
      <c r="S649" s="263"/>
      <c r="T649" s="263"/>
      <c r="U649" s="263"/>
      <c r="V649" s="263"/>
      <c r="W649" s="263"/>
      <c r="X649" s="263"/>
      <c r="Y649" s="263"/>
      <c r="Z649" s="263"/>
      <c r="AA649" s="263"/>
      <c r="AB649" s="263"/>
      <c r="AC649" s="263"/>
      <c r="AD649" s="263"/>
      <c r="AE649" s="263"/>
      <c r="AF649" s="263"/>
      <c r="AG649" s="263"/>
      <c r="AH649" s="263"/>
      <c r="AI649" s="263"/>
      <c r="AJ649" s="263"/>
      <c r="AK649" s="263"/>
    </row>
    <row r="650" spans="1:37" x14ac:dyDescent="0.45">
      <c r="A650" s="262"/>
      <c r="B650" s="263"/>
      <c r="C650" s="264"/>
      <c r="D650" s="263"/>
      <c r="E650" s="263"/>
      <c r="F650" s="263"/>
      <c r="G650" s="262"/>
      <c r="H650" s="263"/>
      <c r="I650" s="263"/>
      <c r="J650" s="263"/>
      <c r="K650" s="263"/>
      <c r="L650" s="263"/>
      <c r="M650" s="263"/>
      <c r="N650" s="266"/>
      <c r="O650" s="263"/>
      <c r="P650" s="263"/>
      <c r="Q650" s="263"/>
      <c r="R650" s="263"/>
      <c r="S650" s="263"/>
      <c r="T650" s="263"/>
      <c r="U650" s="263"/>
      <c r="V650" s="263"/>
      <c r="W650" s="263"/>
      <c r="X650" s="263"/>
      <c r="Y650" s="263"/>
      <c r="Z650" s="263"/>
      <c r="AA650" s="263"/>
      <c r="AB650" s="263"/>
      <c r="AC650" s="263"/>
      <c r="AD650" s="263"/>
      <c r="AE650" s="263"/>
      <c r="AF650" s="263"/>
      <c r="AG650" s="263"/>
      <c r="AH650" s="263"/>
      <c r="AI650" s="263"/>
      <c r="AJ650" s="263"/>
      <c r="AK650" s="263"/>
    </row>
    <row r="651" spans="1:37" x14ac:dyDescent="0.45">
      <c r="A651" s="262"/>
      <c r="B651" s="263"/>
      <c r="C651" s="264"/>
      <c r="D651" s="263"/>
      <c r="E651" s="263"/>
      <c r="F651" s="263"/>
      <c r="G651" s="262"/>
      <c r="H651" s="263"/>
      <c r="I651" s="263"/>
      <c r="J651" s="263"/>
      <c r="K651" s="263"/>
      <c r="L651" s="263"/>
      <c r="M651" s="263"/>
      <c r="N651" s="266"/>
      <c r="O651" s="263"/>
      <c r="P651" s="263"/>
      <c r="Q651" s="263"/>
      <c r="R651" s="263"/>
      <c r="S651" s="263"/>
      <c r="T651" s="263"/>
      <c r="U651" s="263"/>
      <c r="V651" s="263"/>
      <c r="W651" s="263"/>
      <c r="X651" s="263"/>
      <c r="Y651" s="263"/>
      <c r="Z651" s="263"/>
      <c r="AA651" s="263"/>
      <c r="AB651" s="263"/>
      <c r="AC651" s="263"/>
      <c r="AD651" s="263"/>
      <c r="AE651" s="263"/>
      <c r="AF651" s="263"/>
      <c r="AG651" s="263"/>
      <c r="AH651" s="263"/>
      <c r="AI651" s="263"/>
      <c r="AJ651" s="263"/>
      <c r="AK651" s="263"/>
    </row>
    <row r="652" spans="1:37" x14ac:dyDescent="0.45">
      <c r="A652" s="262"/>
      <c r="B652" s="263"/>
      <c r="C652" s="264"/>
      <c r="D652" s="263"/>
      <c r="E652" s="263"/>
      <c r="F652" s="263"/>
      <c r="G652" s="262"/>
      <c r="H652" s="263"/>
      <c r="I652" s="263"/>
      <c r="J652" s="263"/>
      <c r="K652" s="263"/>
      <c r="L652" s="263"/>
      <c r="M652" s="263"/>
      <c r="N652" s="266"/>
      <c r="O652" s="263"/>
      <c r="P652" s="263"/>
      <c r="Q652" s="263"/>
      <c r="R652" s="263"/>
      <c r="S652" s="263"/>
      <c r="T652" s="263"/>
      <c r="U652" s="263"/>
      <c r="V652" s="263"/>
      <c r="W652" s="263"/>
      <c r="X652" s="263"/>
      <c r="Y652" s="263"/>
      <c r="Z652" s="263"/>
      <c r="AA652" s="263"/>
      <c r="AB652" s="263"/>
      <c r="AC652" s="263"/>
      <c r="AD652" s="263"/>
      <c r="AE652" s="263"/>
      <c r="AF652" s="263"/>
      <c r="AG652" s="263"/>
      <c r="AH652" s="263"/>
      <c r="AI652" s="263"/>
      <c r="AJ652" s="263"/>
      <c r="AK652" s="263"/>
    </row>
    <row r="653" spans="1:37" x14ac:dyDescent="0.45">
      <c r="A653" s="262"/>
      <c r="B653" s="263"/>
      <c r="C653" s="264"/>
      <c r="D653" s="263"/>
      <c r="E653" s="263"/>
      <c r="F653" s="263"/>
      <c r="G653" s="262"/>
      <c r="H653" s="263"/>
      <c r="I653" s="263"/>
      <c r="J653" s="263"/>
      <c r="K653" s="263"/>
      <c r="L653" s="263"/>
      <c r="M653" s="263"/>
      <c r="N653" s="266"/>
      <c r="O653" s="263"/>
      <c r="P653" s="263"/>
      <c r="Q653" s="263"/>
      <c r="R653" s="263"/>
      <c r="S653" s="263"/>
      <c r="T653" s="263"/>
      <c r="U653" s="263"/>
      <c r="V653" s="263"/>
      <c r="W653" s="263"/>
      <c r="X653" s="263"/>
      <c r="Y653" s="263"/>
      <c r="Z653" s="263"/>
      <c r="AA653" s="263"/>
      <c r="AB653" s="263"/>
      <c r="AC653" s="263"/>
      <c r="AD653" s="263"/>
      <c r="AE653" s="263"/>
      <c r="AF653" s="263"/>
      <c r="AG653" s="263"/>
      <c r="AH653" s="263"/>
      <c r="AI653" s="263"/>
      <c r="AJ653" s="263"/>
      <c r="AK653" s="263"/>
    </row>
    <row r="654" spans="1:37" x14ac:dyDescent="0.45">
      <c r="A654" s="262"/>
      <c r="B654" s="263"/>
      <c r="C654" s="264"/>
      <c r="D654" s="263"/>
      <c r="E654" s="263"/>
      <c r="F654" s="263"/>
      <c r="G654" s="262"/>
      <c r="H654" s="263"/>
      <c r="I654" s="263"/>
      <c r="J654" s="263"/>
      <c r="K654" s="263"/>
      <c r="L654" s="263"/>
      <c r="M654" s="263"/>
      <c r="N654" s="266"/>
      <c r="O654" s="263"/>
      <c r="P654" s="263"/>
      <c r="Q654" s="263"/>
      <c r="R654" s="263"/>
      <c r="S654" s="263"/>
      <c r="T654" s="263"/>
      <c r="U654" s="263"/>
      <c r="V654" s="263"/>
      <c r="W654" s="263"/>
      <c r="X654" s="263"/>
      <c r="Y654" s="263"/>
      <c r="Z654" s="263"/>
      <c r="AA654" s="263"/>
      <c r="AB654" s="263"/>
      <c r="AC654" s="263"/>
      <c r="AD654" s="263"/>
      <c r="AE654" s="263"/>
      <c r="AF654" s="263"/>
      <c r="AG654" s="263"/>
      <c r="AH654" s="263"/>
      <c r="AI654" s="263"/>
      <c r="AJ654" s="263"/>
      <c r="AK654" s="263"/>
    </row>
    <row r="655" spans="1:37" x14ac:dyDescent="0.45">
      <c r="A655" s="262"/>
      <c r="B655" s="263"/>
      <c r="C655" s="264"/>
      <c r="D655" s="263"/>
      <c r="E655" s="263"/>
      <c r="F655" s="263"/>
      <c r="G655" s="262"/>
      <c r="H655" s="263"/>
      <c r="I655" s="263"/>
      <c r="J655" s="263"/>
      <c r="K655" s="263"/>
      <c r="L655" s="263"/>
      <c r="M655" s="263"/>
      <c r="N655" s="266"/>
      <c r="O655" s="263"/>
      <c r="P655" s="263"/>
      <c r="Q655" s="263"/>
      <c r="R655" s="263"/>
      <c r="S655" s="263"/>
      <c r="T655" s="263"/>
      <c r="U655" s="263"/>
      <c r="V655" s="263"/>
      <c r="W655" s="263"/>
      <c r="X655" s="263"/>
      <c r="Y655" s="263"/>
      <c r="Z655" s="263"/>
      <c r="AA655" s="263"/>
      <c r="AB655" s="263"/>
      <c r="AC655" s="263"/>
      <c r="AD655" s="263"/>
      <c r="AE655" s="263"/>
      <c r="AF655" s="263"/>
      <c r="AG655" s="263"/>
      <c r="AH655" s="263"/>
      <c r="AI655" s="263"/>
      <c r="AJ655" s="263"/>
      <c r="AK655" s="263"/>
    </row>
    <row r="656" spans="1:37" x14ac:dyDescent="0.45">
      <c r="A656" s="262"/>
      <c r="B656" s="263"/>
      <c r="C656" s="264"/>
      <c r="D656" s="263"/>
      <c r="E656" s="263"/>
      <c r="F656" s="263"/>
      <c r="G656" s="262"/>
      <c r="H656" s="263"/>
      <c r="I656" s="263"/>
      <c r="J656" s="263"/>
      <c r="K656" s="263"/>
      <c r="L656" s="263"/>
      <c r="M656" s="263"/>
      <c r="N656" s="266"/>
      <c r="O656" s="263"/>
      <c r="P656" s="263"/>
      <c r="Q656" s="263"/>
      <c r="R656" s="263"/>
      <c r="S656" s="263"/>
      <c r="T656" s="263"/>
      <c r="U656" s="263"/>
      <c r="V656" s="263"/>
      <c r="W656" s="263"/>
      <c r="X656" s="263"/>
      <c r="Y656" s="263"/>
      <c r="Z656" s="263"/>
      <c r="AA656" s="263"/>
      <c r="AB656" s="263"/>
      <c r="AC656" s="263"/>
      <c r="AD656" s="263"/>
      <c r="AE656" s="263"/>
      <c r="AF656" s="263"/>
      <c r="AG656" s="263"/>
      <c r="AH656" s="263"/>
      <c r="AI656" s="263"/>
      <c r="AJ656" s="263"/>
      <c r="AK656" s="263"/>
    </row>
    <row r="657" spans="1:37" x14ac:dyDescent="0.45">
      <c r="A657" s="262"/>
      <c r="B657" s="263"/>
      <c r="C657" s="264"/>
      <c r="D657" s="263"/>
      <c r="E657" s="263"/>
      <c r="F657" s="263"/>
      <c r="G657" s="262"/>
      <c r="H657" s="263"/>
      <c r="I657" s="263"/>
      <c r="J657" s="263"/>
      <c r="K657" s="263"/>
      <c r="L657" s="263"/>
      <c r="M657" s="263"/>
      <c r="N657" s="266"/>
      <c r="O657" s="263"/>
      <c r="P657" s="263"/>
      <c r="Q657" s="263"/>
      <c r="R657" s="263"/>
      <c r="S657" s="263"/>
      <c r="T657" s="263"/>
      <c r="U657" s="263"/>
      <c r="V657" s="263"/>
      <c r="W657" s="263"/>
      <c r="X657" s="263"/>
      <c r="Y657" s="263"/>
      <c r="Z657" s="263"/>
      <c r="AA657" s="263"/>
      <c r="AB657" s="263"/>
      <c r="AC657" s="263"/>
      <c r="AD657" s="263"/>
      <c r="AE657" s="263"/>
      <c r="AF657" s="263"/>
      <c r="AG657" s="263"/>
      <c r="AH657" s="263"/>
      <c r="AI657" s="263"/>
      <c r="AJ657" s="263"/>
      <c r="AK657" s="263"/>
    </row>
    <row r="658" spans="1:37" x14ac:dyDescent="0.45">
      <c r="A658" s="262"/>
      <c r="B658" s="263"/>
      <c r="C658" s="264"/>
      <c r="D658" s="263"/>
      <c r="E658" s="263"/>
      <c r="F658" s="263"/>
      <c r="G658" s="262"/>
      <c r="H658" s="263"/>
      <c r="I658" s="263"/>
      <c r="J658" s="263"/>
      <c r="K658" s="263"/>
      <c r="L658" s="263"/>
      <c r="M658" s="263"/>
      <c r="N658" s="266"/>
      <c r="O658" s="263"/>
      <c r="P658" s="263"/>
      <c r="Q658" s="263"/>
      <c r="R658" s="263"/>
      <c r="S658" s="263"/>
      <c r="T658" s="263"/>
      <c r="U658" s="263"/>
      <c r="V658" s="263"/>
      <c r="W658" s="263"/>
      <c r="X658" s="263"/>
      <c r="Y658" s="263"/>
      <c r="Z658" s="263"/>
      <c r="AA658" s="263"/>
      <c r="AB658" s="263"/>
      <c r="AC658" s="263"/>
      <c r="AD658" s="263"/>
      <c r="AE658" s="263"/>
      <c r="AF658" s="263"/>
      <c r="AG658" s="263"/>
      <c r="AH658" s="263"/>
      <c r="AI658" s="263"/>
      <c r="AJ658" s="263"/>
      <c r="AK658" s="263"/>
    </row>
    <row r="659" spans="1:37" x14ac:dyDescent="0.45">
      <c r="A659" s="262"/>
      <c r="B659" s="263"/>
      <c r="C659" s="264"/>
      <c r="D659" s="263"/>
      <c r="E659" s="263"/>
      <c r="F659" s="263"/>
      <c r="G659" s="262"/>
      <c r="H659" s="263"/>
      <c r="I659" s="263"/>
      <c r="J659" s="263"/>
      <c r="K659" s="263"/>
      <c r="L659" s="263"/>
      <c r="M659" s="263"/>
      <c r="N659" s="266"/>
      <c r="O659" s="263"/>
      <c r="P659" s="263"/>
      <c r="Q659" s="263"/>
      <c r="R659" s="263"/>
      <c r="S659" s="263"/>
      <c r="T659" s="263"/>
      <c r="U659" s="263"/>
      <c r="V659" s="263"/>
      <c r="W659" s="263"/>
      <c r="X659" s="263"/>
      <c r="Y659" s="263"/>
      <c r="Z659" s="263"/>
      <c r="AA659" s="263"/>
      <c r="AB659" s="263"/>
      <c r="AC659" s="263"/>
      <c r="AD659" s="263"/>
      <c r="AE659" s="263"/>
      <c r="AF659" s="263"/>
      <c r="AG659" s="263"/>
      <c r="AH659" s="263"/>
      <c r="AI659" s="263"/>
      <c r="AJ659" s="263"/>
      <c r="AK659" s="263"/>
    </row>
    <row r="660" spans="1:37" x14ac:dyDescent="0.45">
      <c r="A660" s="262"/>
      <c r="B660" s="263"/>
      <c r="C660" s="264"/>
      <c r="D660" s="263"/>
      <c r="E660" s="263"/>
      <c r="F660" s="263"/>
      <c r="G660" s="262"/>
      <c r="H660" s="263"/>
      <c r="I660" s="263"/>
      <c r="J660" s="263"/>
      <c r="K660" s="263"/>
      <c r="L660" s="263"/>
      <c r="M660" s="263"/>
      <c r="N660" s="266"/>
      <c r="O660" s="263"/>
      <c r="P660" s="263"/>
      <c r="Q660" s="263"/>
      <c r="R660" s="263"/>
      <c r="S660" s="263"/>
      <c r="T660" s="263"/>
      <c r="U660" s="263"/>
      <c r="V660" s="263"/>
      <c r="W660" s="263"/>
      <c r="X660" s="263"/>
      <c r="Y660" s="263"/>
      <c r="Z660" s="263"/>
      <c r="AA660" s="263"/>
      <c r="AB660" s="263"/>
      <c r="AC660" s="263"/>
      <c r="AD660" s="263"/>
      <c r="AE660" s="263"/>
      <c r="AF660" s="263"/>
      <c r="AG660" s="263"/>
      <c r="AH660" s="263"/>
      <c r="AI660" s="263"/>
      <c r="AJ660" s="263"/>
      <c r="AK660" s="263"/>
    </row>
    <row r="661" spans="1:37" x14ac:dyDescent="0.45">
      <c r="A661" s="262"/>
      <c r="B661" s="263"/>
      <c r="C661" s="264"/>
      <c r="D661" s="263"/>
      <c r="E661" s="263"/>
      <c r="F661" s="263"/>
      <c r="G661" s="262"/>
      <c r="H661" s="263"/>
      <c r="I661" s="263"/>
      <c r="J661" s="263"/>
      <c r="K661" s="263"/>
      <c r="L661" s="263"/>
      <c r="M661" s="263"/>
      <c r="N661" s="266"/>
      <c r="O661" s="263"/>
      <c r="P661" s="263"/>
      <c r="Q661" s="263"/>
      <c r="R661" s="263"/>
      <c r="S661" s="263"/>
      <c r="T661" s="263"/>
      <c r="U661" s="263"/>
      <c r="V661" s="263"/>
      <c r="W661" s="263"/>
      <c r="X661" s="263"/>
      <c r="Y661" s="263"/>
      <c r="Z661" s="263"/>
      <c r="AA661" s="263"/>
      <c r="AB661" s="263"/>
      <c r="AC661" s="263"/>
      <c r="AD661" s="263"/>
      <c r="AE661" s="263"/>
      <c r="AF661" s="263"/>
      <c r="AG661" s="263"/>
      <c r="AH661" s="263"/>
      <c r="AI661" s="263"/>
      <c r="AJ661" s="263"/>
      <c r="AK661" s="263"/>
    </row>
    <row r="662" spans="1:37" x14ac:dyDescent="0.45">
      <c r="A662" s="262"/>
      <c r="B662" s="263"/>
      <c r="C662" s="264"/>
      <c r="D662" s="263"/>
      <c r="E662" s="263"/>
      <c r="F662" s="263"/>
      <c r="G662" s="262"/>
      <c r="H662" s="263"/>
      <c r="I662" s="263"/>
      <c r="J662" s="263"/>
      <c r="K662" s="263"/>
      <c r="L662" s="263"/>
      <c r="M662" s="263"/>
      <c r="N662" s="266"/>
      <c r="O662" s="263"/>
      <c r="P662" s="263"/>
      <c r="Q662" s="263"/>
      <c r="R662" s="263"/>
      <c r="S662" s="263"/>
      <c r="T662" s="263"/>
      <c r="U662" s="263"/>
      <c r="V662" s="263"/>
      <c r="W662" s="263"/>
      <c r="X662" s="263"/>
      <c r="Y662" s="263"/>
      <c r="Z662" s="263"/>
      <c r="AA662" s="263"/>
      <c r="AB662" s="263"/>
      <c r="AC662" s="263"/>
      <c r="AD662" s="263"/>
      <c r="AE662" s="263"/>
      <c r="AF662" s="263"/>
      <c r="AG662" s="263"/>
      <c r="AH662" s="263"/>
      <c r="AI662" s="263"/>
      <c r="AJ662" s="263"/>
      <c r="AK662" s="263"/>
    </row>
    <row r="663" spans="1:37" x14ac:dyDescent="0.45">
      <c r="A663" s="262"/>
      <c r="B663" s="263"/>
      <c r="C663" s="264"/>
      <c r="D663" s="263"/>
      <c r="E663" s="263"/>
      <c r="F663" s="263"/>
      <c r="G663" s="262"/>
      <c r="H663" s="263"/>
      <c r="I663" s="263"/>
      <c r="J663" s="263"/>
      <c r="K663" s="263"/>
      <c r="L663" s="263"/>
      <c r="M663" s="263"/>
      <c r="N663" s="266"/>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263"/>
    </row>
    <row r="664" spans="1:37" x14ac:dyDescent="0.45">
      <c r="A664" s="262"/>
      <c r="B664" s="263"/>
      <c r="C664" s="264"/>
      <c r="D664" s="263"/>
      <c r="E664" s="263"/>
      <c r="F664" s="263"/>
      <c r="G664" s="262"/>
      <c r="H664" s="263"/>
      <c r="I664" s="263"/>
      <c r="J664" s="263"/>
      <c r="K664" s="263"/>
      <c r="L664" s="263"/>
      <c r="M664" s="263"/>
      <c r="N664" s="266"/>
      <c r="O664" s="263"/>
      <c r="P664" s="263"/>
      <c r="Q664" s="263"/>
      <c r="R664" s="263"/>
      <c r="S664" s="263"/>
      <c r="T664" s="263"/>
      <c r="U664" s="263"/>
      <c r="V664" s="263"/>
      <c r="W664" s="263"/>
      <c r="X664" s="263"/>
      <c r="Y664" s="263"/>
      <c r="Z664" s="263"/>
      <c r="AA664" s="263"/>
      <c r="AB664" s="263"/>
      <c r="AC664" s="263"/>
      <c r="AD664" s="263"/>
      <c r="AE664" s="263"/>
      <c r="AF664" s="263"/>
      <c r="AG664" s="263"/>
      <c r="AH664" s="263"/>
      <c r="AI664" s="263"/>
      <c r="AJ664" s="263"/>
      <c r="AK664" s="263"/>
    </row>
    <row r="665" spans="1:37" x14ac:dyDescent="0.45">
      <c r="A665" s="262"/>
      <c r="B665" s="263"/>
      <c r="C665" s="264"/>
      <c r="D665" s="263"/>
      <c r="E665" s="263"/>
      <c r="F665" s="263"/>
      <c r="G665" s="262"/>
      <c r="H665" s="263"/>
      <c r="I665" s="263"/>
      <c r="J665" s="263"/>
      <c r="K665" s="263"/>
      <c r="L665" s="263"/>
      <c r="M665" s="263"/>
      <c r="N665" s="266"/>
      <c r="O665" s="263"/>
      <c r="P665" s="263"/>
      <c r="Q665" s="263"/>
      <c r="R665" s="263"/>
      <c r="S665" s="263"/>
      <c r="T665" s="263"/>
      <c r="U665" s="263"/>
      <c r="V665" s="263"/>
      <c r="W665" s="263"/>
      <c r="X665" s="263"/>
      <c r="Y665" s="263"/>
      <c r="Z665" s="263"/>
      <c r="AA665" s="263"/>
      <c r="AB665" s="263"/>
      <c r="AC665" s="263"/>
      <c r="AD665" s="263"/>
      <c r="AE665" s="263"/>
      <c r="AF665" s="263"/>
      <c r="AG665" s="263"/>
      <c r="AH665" s="263"/>
      <c r="AI665" s="263"/>
      <c r="AJ665" s="263"/>
      <c r="AK665" s="263"/>
    </row>
    <row r="666" spans="1:37" x14ac:dyDescent="0.45">
      <c r="A666" s="262"/>
      <c r="B666" s="263"/>
      <c r="C666" s="264"/>
      <c r="D666" s="263"/>
      <c r="E666" s="263"/>
      <c r="F666" s="263"/>
      <c r="G666" s="262"/>
      <c r="H666" s="263"/>
      <c r="I666" s="263"/>
      <c r="J666" s="263"/>
      <c r="K666" s="263"/>
      <c r="L666" s="263"/>
      <c r="M666" s="263"/>
      <c r="N666" s="266"/>
      <c r="O666" s="263"/>
      <c r="P666" s="263"/>
      <c r="Q666" s="263"/>
      <c r="R666" s="263"/>
      <c r="S666" s="263"/>
      <c r="T666" s="263"/>
      <c r="U666" s="263"/>
      <c r="V666" s="263"/>
      <c r="W666" s="263"/>
      <c r="X666" s="263"/>
      <c r="Y666" s="263"/>
      <c r="Z666" s="263"/>
      <c r="AA666" s="263"/>
      <c r="AB666" s="263"/>
      <c r="AC666" s="263"/>
      <c r="AD666" s="263"/>
      <c r="AE666" s="263"/>
      <c r="AF666" s="263"/>
      <c r="AG666" s="263"/>
      <c r="AH666" s="263"/>
      <c r="AI666" s="263"/>
      <c r="AJ666" s="263"/>
      <c r="AK666" s="263"/>
    </row>
    <row r="667" spans="1:37" x14ac:dyDescent="0.45">
      <c r="A667" s="262"/>
      <c r="B667" s="263"/>
      <c r="C667" s="264"/>
      <c r="D667" s="263"/>
      <c r="E667" s="263"/>
      <c r="F667" s="263"/>
      <c r="G667" s="262"/>
      <c r="H667" s="263"/>
      <c r="I667" s="263"/>
      <c r="J667" s="263"/>
      <c r="K667" s="263"/>
      <c r="L667" s="263"/>
      <c r="M667" s="263"/>
      <c r="N667" s="266"/>
      <c r="O667" s="263"/>
      <c r="P667" s="263"/>
      <c r="Q667" s="263"/>
      <c r="R667" s="263"/>
      <c r="S667" s="263"/>
      <c r="T667" s="263"/>
      <c r="U667" s="263"/>
      <c r="V667" s="263"/>
      <c r="W667" s="263"/>
      <c r="X667" s="263"/>
      <c r="Y667" s="263"/>
      <c r="Z667" s="263"/>
      <c r="AA667" s="263"/>
      <c r="AB667" s="263"/>
      <c r="AC667" s="263"/>
      <c r="AD667" s="263"/>
      <c r="AE667" s="263"/>
      <c r="AF667" s="263"/>
      <c r="AG667" s="263"/>
      <c r="AH667" s="263"/>
      <c r="AI667" s="263"/>
      <c r="AJ667" s="263"/>
      <c r="AK667" s="263"/>
    </row>
    <row r="668" spans="1:37" x14ac:dyDescent="0.45">
      <c r="A668" s="262"/>
      <c r="B668" s="263"/>
      <c r="C668" s="264"/>
      <c r="D668" s="263"/>
      <c r="E668" s="263"/>
      <c r="F668" s="263"/>
      <c r="G668" s="262"/>
      <c r="H668" s="263"/>
      <c r="I668" s="263"/>
      <c r="J668" s="263"/>
      <c r="K668" s="263"/>
      <c r="L668" s="263"/>
      <c r="M668" s="263"/>
      <c r="N668" s="266"/>
      <c r="O668" s="263"/>
      <c r="P668" s="263"/>
      <c r="Q668" s="263"/>
      <c r="R668" s="263"/>
      <c r="S668" s="263"/>
      <c r="T668" s="263"/>
      <c r="U668" s="263"/>
      <c r="V668" s="263"/>
      <c r="W668" s="263"/>
      <c r="X668" s="263"/>
      <c r="Y668" s="263"/>
      <c r="Z668" s="263"/>
      <c r="AA668" s="263"/>
      <c r="AB668" s="263"/>
      <c r="AC668" s="263"/>
      <c r="AD668" s="263"/>
      <c r="AE668" s="263"/>
      <c r="AF668" s="263"/>
      <c r="AG668" s="263"/>
      <c r="AH668" s="263"/>
      <c r="AI668" s="263"/>
      <c r="AJ668" s="263"/>
      <c r="AK668" s="263"/>
    </row>
    <row r="669" spans="1:37" x14ac:dyDescent="0.45">
      <c r="A669" s="262"/>
      <c r="B669" s="263"/>
      <c r="C669" s="264"/>
      <c r="D669" s="263"/>
      <c r="E669" s="263"/>
      <c r="F669" s="263"/>
      <c r="G669" s="262"/>
      <c r="H669" s="263"/>
      <c r="I669" s="263"/>
      <c r="J669" s="263"/>
      <c r="K669" s="263"/>
      <c r="L669" s="263"/>
      <c r="M669" s="263"/>
      <c r="N669" s="266"/>
      <c r="O669" s="263"/>
      <c r="P669" s="263"/>
      <c r="Q669" s="263"/>
      <c r="R669" s="263"/>
      <c r="S669" s="263"/>
      <c r="T669" s="263"/>
      <c r="U669" s="263"/>
      <c r="V669" s="263"/>
      <c r="W669" s="263"/>
      <c r="X669" s="263"/>
      <c r="Y669" s="263"/>
      <c r="Z669" s="263"/>
      <c r="AA669" s="263"/>
      <c r="AB669" s="263"/>
      <c r="AC669" s="263"/>
      <c r="AD669" s="263"/>
      <c r="AE669" s="263"/>
      <c r="AF669" s="263"/>
      <c r="AG669" s="263"/>
      <c r="AH669" s="263"/>
      <c r="AI669" s="263"/>
      <c r="AJ669" s="263"/>
      <c r="AK669" s="263"/>
    </row>
    <row r="670" spans="1:37" x14ac:dyDescent="0.45">
      <c r="A670" s="262"/>
      <c r="B670" s="263"/>
      <c r="C670" s="264"/>
      <c r="D670" s="263"/>
      <c r="E670" s="263"/>
      <c r="F670" s="263"/>
      <c r="G670" s="262"/>
      <c r="H670" s="263"/>
      <c r="I670" s="263"/>
      <c r="J670" s="263"/>
      <c r="K670" s="263"/>
      <c r="L670" s="263"/>
      <c r="M670" s="263"/>
      <c r="N670" s="266"/>
      <c r="O670" s="263"/>
      <c r="P670" s="263"/>
      <c r="Q670" s="263"/>
      <c r="R670" s="263"/>
      <c r="S670" s="263"/>
      <c r="T670" s="263"/>
      <c r="U670" s="263"/>
      <c r="V670" s="263"/>
      <c r="W670" s="263"/>
      <c r="X670" s="263"/>
      <c r="Y670" s="263"/>
      <c r="Z670" s="263"/>
      <c r="AA670" s="263"/>
      <c r="AB670" s="263"/>
      <c r="AC670" s="263"/>
      <c r="AD670" s="263"/>
      <c r="AE670" s="263"/>
      <c r="AF670" s="263"/>
      <c r="AG670" s="263"/>
      <c r="AH670" s="263"/>
      <c r="AI670" s="263"/>
      <c r="AJ670" s="263"/>
      <c r="AK670" s="263"/>
    </row>
    <row r="671" spans="1:37" x14ac:dyDescent="0.45">
      <c r="A671" s="262"/>
      <c r="B671" s="263"/>
      <c r="C671" s="264"/>
      <c r="D671" s="263"/>
      <c r="E671" s="263"/>
      <c r="F671" s="263"/>
      <c r="G671" s="262"/>
      <c r="H671" s="263"/>
      <c r="I671" s="263"/>
      <c r="J671" s="263"/>
      <c r="K671" s="263"/>
      <c r="L671" s="263"/>
      <c r="M671" s="263"/>
      <c r="N671" s="266"/>
      <c r="O671" s="263"/>
      <c r="P671" s="263"/>
      <c r="Q671" s="263"/>
      <c r="R671" s="263"/>
      <c r="S671" s="263"/>
      <c r="T671" s="263"/>
      <c r="U671" s="263"/>
      <c r="V671" s="263"/>
      <c r="W671" s="263"/>
      <c r="X671" s="263"/>
      <c r="Y671" s="263"/>
      <c r="Z671" s="263"/>
      <c r="AA671" s="263"/>
      <c r="AB671" s="263"/>
      <c r="AC671" s="263"/>
      <c r="AD671" s="263"/>
      <c r="AE671" s="263"/>
      <c r="AF671" s="263"/>
      <c r="AG671" s="263"/>
      <c r="AH671" s="263"/>
      <c r="AI671" s="263"/>
      <c r="AJ671" s="263"/>
      <c r="AK671" s="263"/>
    </row>
    <row r="672" spans="1:37" x14ac:dyDescent="0.45">
      <c r="A672" s="262"/>
      <c r="B672" s="263"/>
      <c r="C672" s="264"/>
      <c r="D672" s="263"/>
      <c r="E672" s="263"/>
      <c r="F672" s="263"/>
      <c r="G672" s="262"/>
      <c r="H672" s="263"/>
      <c r="I672" s="263"/>
      <c r="J672" s="263"/>
      <c r="K672" s="263"/>
      <c r="L672" s="263"/>
      <c r="M672" s="263"/>
      <c r="N672" s="266"/>
      <c r="O672" s="263"/>
      <c r="P672" s="263"/>
      <c r="Q672" s="263"/>
      <c r="R672" s="263"/>
      <c r="S672" s="263"/>
      <c r="T672" s="263"/>
      <c r="U672" s="263"/>
      <c r="V672" s="263"/>
      <c r="W672" s="263"/>
      <c r="X672" s="263"/>
      <c r="Y672" s="263"/>
      <c r="Z672" s="263"/>
      <c r="AA672" s="263"/>
      <c r="AB672" s="263"/>
      <c r="AC672" s="263"/>
      <c r="AD672" s="263"/>
      <c r="AE672" s="263"/>
      <c r="AF672" s="263"/>
      <c r="AG672" s="263"/>
      <c r="AH672" s="263"/>
      <c r="AI672" s="263"/>
      <c r="AJ672" s="263"/>
      <c r="AK672" s="263"/>
    </row>
    <row r="673" spans="1:37" x14ac:dyDescent="0.45">
      <c r="A673" s="262"/>
      <c r="B673" s="263"/>
      <c r="C673" s="264"/>
      <c r="D673" s="263"/>
      <c r="E673" s="263"/>
      <c r="F673" s="263"/>
      <c r="G673" s="262"/>
      <c r="H673" s="263"/>
      <c r="I673" s="263"/>
      <c r="J673" s="263"/>
      <c r="K673" s="263"/>
      <c r="L673" s="263"/>
      <c r="M673" s="263"/>
      <c r="N673" s="266"/>
      <c r="O673" s="263"/>
      <c r="P673" s="263"/>
      <c r="Q673" s="263"/>
      <c r="R673" s="263"/>
      <c r="S673" s="263"/>
      <c r="T673" s="263"/>
      <c r="U673" s="263"/>
      <c r="V673" s="263"/>
      <c r="W673" s="263"/>
      <c r="X673" s="263"/>
      <c r="Y673" s="263"/>
      <c r="Z673" s="263"/>
      <c r="AA673" s="263"/>
      <c r="AB673" s="263"/>
      <c r="AC673" s="263"/>
      <c r="AD673" s="263"/>
      <c r="AE673" s="263"/>
      <c r="AF673" s="263"/>
      <c r="AG673" s="263"/>
      <c r="AH673" s="263"/>
      <c r="AI673" s="263"/>
      <c r="AJ673" s="263"/>
      <c r="AK673" s="263"/>
    </row>
    <row r="674" spans="1:37" x14ac:dyDescent="0.45">
      <c r="A674" s="262"/>
      <c r="B674" s="263"/>
      <c r="C674" s="264"/>
      <c r="D674" s="263"/>
      <c r="E674" s="263"/>
      <c r="F674" s="263"/>
      <c r="G674" s="262"/>
      <c r="H674" s="263"/>
      <c r="I674" s="263"/>
      <c r="J674" s="263"/>
      <c r="K674" s="263"/>
      <c r="L674" s="263"/>
      <c r="M674" s="263"/>
      <c r="N674" s="266"/>
      <c r="O674" s="263"/>
      <c r="P674" s="263"/>
      <c r="Q674" s="263"/>
      <c r="R674" s="263"/>
      <c r="S674" s="263"/>
      <c r="T674" s="263"/>
      <c r="U674" s="263"/>
      <c r="V674" s="263"/>
      <c r="W674" s="263"/>
      <c r="X674" s="263"/>
      <c r="Y674" s="263"/>
      <c r="Z674" s="263"/>
      <c r="AA674" s="263"/>
      <c r="AB674" s="263"/>
      <c r="AC674" s="263"/>
      <c r="AD674" s="263"/>
      <c r="AE674" s="263"/>
      <c r="AF674" s="263"/>
      <c r="AG674" s="263"/>
      <c r="AH674" s="263"/>
      <c r="AI674" s="263"/>
      <c r="AJ674" s="263"/>
      <c r="AK674" s="263"/>
    </row>
    <row r="675" spans="1:37" x14ac:dyDescent="0.45">
      <c r="A675" s="262"/>
      <c r="B675" s="263"/>
      <c r="C675" s="264"/>
      <c r="D675" s="263"/>
      <c r="E675" s="263"/>
      <c r="F675" s="263"/>
      <c r="G675" s="262"/>
      <c r="H675" s="263"/>
      <c r="I675" s="263"/>
      <c r="J675" s="263"/>
      <c r="K675" s="263"/>
      <c r="L675" s="263"/>
      <c r="M675" s="263"/>
      <c r="N675" s="266"/>
      <c r="O675" s="263"/>
      <c r="P675" s="263"/>
      <c r="Q675" s="263"/>
      <c r="R675" s="263"/>
      <c r="S675" s="263"/>
      <c r="T675" s="263"/>
      <c r="U675" s="263"/>
      <c r="V675" s="263"/>
      <c r="W675" s="263"/>
      <c r="X675" s="263"/>
      <c r="Y675" s="263"/>
      <c r="Z675" s="263"/>
      <c r="AA675" s="263"/>
      <c r="AB675" s="263"/>
      <c r="AC675" s="263"/>
      <c r="AD675" s="263"/>
      <c r="AE675" s="263"/>
      <c r="AF675" s="263"/>
      <c r="AG675" s="263"/>
      <c r="AH675" s="263"/>
      <c r="AI675" s="263"/>
      <c r="AJ675" s="263"/>
      <c r="AK675" s="263"/>
    </row>
    <row r="676" spans="1:37" x14ac:dyDescent="0.45">
      <c r="A676" s="262"/>
      <c r="B676" s="263"/>
      <c r="C676" s="264"/>
      <c r="D676" s="263"/>
      <c r="E676" s="263"/>
      <c r="F676" s="263"/>
      <c r="G676" s="262"/>
      <c r="H676" s="263"/>
      <c r="I676" s="263"/>
      <c r="J676" s="263"/>
      <c r="K676" s="263"/>
      <c r="L676" s="263"/>
      <c r="M676" s="263"/>
      <c r="N676" s="266"/>
      <c r="O676" s="263"/>
      <c r="P676" s="263"/>
      <c r="Q676" s="263"/>
      <c r="R676" s="263"/>
      <c r="S676" s="263"/>
      <c r="T676" s="263"/>
      <c r="U676" s="263"/>
      <c r="V676" s="263"/>
      <c r="W676" s="263"/>
      <c r="X676" s="263"/>
      <c r="Y676" s="263"/>
      <c r="Z676" s="263"/>
      <c r="AA676" s="263"/>
      <c r="AB676" s="263"/>
      <c r="AC676" s="263"/>
      <c r="AD676" s="263"/>
      <c r="AE676" s="263"/>
      <c r="AF676" s="263"/>
      <c r="AG676" s="263"/>
      <c r="AH676" s="263"/>
      <c r="AI676" s="263"/>
      <c r="AJ676" s="263"/>
      <c r="AK676" s="263"/>
    </row>
    <row r="677" spans="1:37" x14ac:dyDescent="0.45">
      <c r="A677" s="262"/>
      <c r="B677" s="263"/>
      <c r="C677" s="264"/>
      <c r="D677" s="263"/>
      <c r="E677" s="263"/>
      <c r="F677" s="263"/>
      <c r="G677" s="262"/>
      <c r="H677" s="263"/>
      <c r="I677" s="263"/>
      <c r="J677" s="263"/>
      <c r="K677" s="263"/>
      <c r="L677" s="263"/>
      <c r="M677" s="263"/>
      <c r="N677" s="266"/>
      <c r="O677" s="263"/>
      <c r="P677" s="263"/>
      <c r="Q677" s="263"/>
      <c r="R677" s="263"/>
      <c r="S677" s="263"/>
      <c r="T677" s="263"/>
      <c r="U677" s="263"/>
      <c r="V677" s="263"/>
      <c r="W677" s="263"/>
      <c r="X677" s="263"/>
      <c r="Y677" s="263"/>
      <c r="Z677" s="263"/>
      <c r="AA677" s="263"/>
      <c r="AB677" s="263"/>
      <c r="AC677" s="263"/>
      <c r="AD677" s="263"/>
      <c r="AE677" s="263"/>
      <c r="AF677" s="263"/>
      <c r="AG677" s="263"/>
      <c r="AH677" s="263"/>
      <c r="AI677" s="263"/>
      <c r="AJ677" s="263"/>
      <c r="AK677" s="263"/>
    </row>
    <row r="678" spans="1:37" x14ac:dyDescent="0.45">
      <c r="A678" s="262"/>
      <c r="B678" s="263"/>
      <c r="C678" s="264"/>
      <c r="D678" s="263"/>
      <c r="E678" s="263"/>
      <c r="F678" s="263"/>
      <c r="G678" s="262"/>
      <c r="H678" s="263"/>
      <c r="I678" s="263"/>
      <c r="J678" s="263"/>
      <c r="K678" s="263"/>
      <c r="L678" s="263"/>
      <c r="M678" s="263"/>
      <c r="N678" s="266"/>
      <c r="O678" s="263"/>
      <c r="P678" s="263"/>
      <c r="Q678" s="263"/>
      <c r="R678" s="263"/>
      <c r="S678" s="263"/>
      <c r="T678" s="263"/>
      <c r="U678" s="263"/>
      <c r="V678" s="263"/>
      <c r="W678" s="263"/>
      <c r="X678" s="263"/>
      <c r="Y678" s="263"/>
      <c r="Z678" s="263"/>
      <c r="AA678" s="263"/>
      <c r="AB678" s="263"/>
      <c r="AC678" s="263"/>
      <c r="AD678" s="263"/>
      <c r="AE678" s="263"/>
      <c r="AF678" s="263"/>
      <c r="AG678" s="263"/>
      <c r="AH678" s="263"/>
      <c r="AI678" s="263"/>
      <c r="AJ678" s="263"/>
      <c r="AK678" s="263"/>
    </row>
    <row r="679" spans="1:37" x14ac:dyDescent="0.45">
      <c r="A679" s="262"/>
      <c r="B679" s="263"/>
      <c r="C679" s="264"/>
      <c r="D679" s="263"/>
      <c r="E679" s="263"/>
      <c r="F679" s="263"/>
      <c r="G679" s="262"/>
      <c r="H679" s="263"/>
      <c r="I679" s="263"/>
      <c r="J679" s="263"/>
      <c r="K679" s="263"/>
      <c r="L679" s="263"/>
      <c r="M679" s="263"/>
      <c r="N679" s="266"/>
      <c r="O679" s="263"/>
      <c r="P679" s="263"/>
      <c r="Q679" s="263"/>
      <c r="R679" s="263"/>
      <c r="S679" s="263"/>
      <c r="T679" s="263"/>
      <c r="U679" s="263"/>
      <c r="V679" s="263"/>
      <c r="W679" s="263"/>
      <c r="X679" s="263"/>
      <c r="Y679" s="263"/>
      <c r="Z679" s="263"/>
      <c r="AA679" s="263"/>
      <c r="AB679" s="263"/>
      <c r="AC679" s="263"/>
      <c r="AD679" s="263"/>
      <c r="AE679" s="263"/>
      <c r="AF679" s="263"/>
      <c r="AG679" s="263"/>
      <c r="AH679" s="263"/>
      <c r="AI679" s="263"/>
      <c r="AJ679" s="263"/>
      <c r="AK679" s="263"/>
    </row>
    <row r="680" spans="1:37" x14ac:dyDescent="0.45">
      <c r="A680" s="262"/>
      <c r="B680" s="263"/>
      <c r="C680" s="264"/>
      <c r="D680" s="263"/>
      <c r="E680" s="263"/>
      <c r="F680" s="263"/>
      <c r="G680" s="262"/>
      <c r="H680" s="263"/>
      <c r="I680" s="263"/>
      <c r="J680" s="263"/>
      <c r="K680" s="263"/>
      <c r="L680" s="263"/>
      <c r="M680" s="263"/>
      <c r="N680" s="266"/>
      <c r="O680" s="263"/>
      <c r="P680" s="263"/>
      <c r="Q680" s="263"/>
      <c r="R680" s="263"/>
      <c r="S680" s="263"/>
      <c r="T680" s="263"/>
      <c r="U680" s="263"/>
      <c r="V680" s="263"/>
      <c r="W680" s="263"/>
      <c r="X680" s="263"/>
      <c r="Y680" s="263"/>
      <c r="Z680" s="263"/>
      <c r="AA680" s="263"/>
      <c r="AB680" s="263"/>
      <c r="AC680" s="263"/>
      <c r="AD680" s="263"/>
      <c r="AE680" s="263"/>
      <c r="AF680" s="263"/>
      <c r="AG680" s="263"/>
      <c r="AH680" s="263"/>
      <c r="AI680" s="263"/>
      <c r="AJ680" s="263"/>
      <c r="AK680" s="263"/>
    </row>
    <row r="681" spans="1:37" x14ac:dyDescent="0.45">
      <c r="A681" s="262"/>
      <c r="B681" s="263"/>
      <c r="C681" s="264"/>
      <c r="D681" s="263"/>
      <c r="E681" s="263"/>
      <c r="F681" s="263"/>
      <c r="G681" s="262"/>
      <c r="H681" s="263"/>
      <c r="I681" s="263"/>
      <c r="J681" s="263"/>
      <c r="K681" s="263"/>
      <c r="L681" s="263"/>
      <c r="M681" s="263"/>
      <c r="N681" s="266"/>
      <c r="O681" s="263"/>
      <c r="P681" s="263"/>
      <c r="Q681" s="263"/>
      <c r="R681" s="263"/>
      <c r="S681" s="263"/>
      <c r="T681" s="263"/>
      <c r="U681" s="263"/>
      <c r="V681" s="263"/>
      <c r="W681" s="263"/>
      <c r="X681" s="263"/>
      <c r="Y681" s="263"/>
      <c r="Z681" s="263"/>
      <c r="AA681" s="263"/>
      <c r="AB681" s="263"/>
      <c r="AC681" s="263"/>
      <c r="AD681" s="263"/>
      <c r="AE681" s="263"/>
      <c r="AF681" s="263"/>
      <c r="AG681" s="263"/>
      <c r="AH681" s="263"/>
      <c r="AI681" s="263"/>
      <c r="AJ681" s="263"/>
      <c r="AK681" s="263"/>
    </row>
    <row r="682" spans="1:37" x14ac:dyDescent="0.45">
      <c r="A682" s="262"/>
      <c r="B682" s="263"/>
      <c r="C682" s="264"/>
      <c r="D682" s="263"/>
      <c r="E682" s="263"/>
      <c r="F682" s="263"/>
      <c r="G682" s="262"/>
      <c r="H682" s="263"/>
      <c r="I682" s="263"/>
      <c r="J682" s="263"/>
      <c r="K682" s="263"/>
      <c r="L682" s="263"/>
      <c r="M682" s="263"/>
      <c r="N682" s="266"/>
      <c r="O682" s="263"/>
      <c r="P682" s="263"/>
      <c r="Q682" s="263"/>
      <c r="R682" s="263"/>
      <c r="S682" s="263"/>
      <c r="T682" s="263"/>
      <c r="U682" s="263"/>
      <c r="V682" s="263"/>
      <c r="W682" s="263"/>
      <c r="X682" s="263"/>
      <c r="Y682" s="263"/>
      <c r="Z682" s="263"/>
      <c r="AA682" s="263"/>
      <c r="AB682" s="263"/>
      <c r="AC682" s="263"/>
      <c r="AD682" s="263"/>
      <c r="AE682" s="263"/>
      <c r="AF682" s="263"/>
      <c r="AG682" s="263"/>
      <c r="AH682" s="263"/>
      <c r="AI682" s="263"/>
      <c r="AJ682" s="263"/>
      <c r="AK682" s="263"/>
    </row>
    <row r="683" spans="1:37" x14ac:dyDescent="0.45">
      <c r="A683" s="262"/>
      <c r="B683" s="263"/>
      <c r="C683" s="264"/>
      <c r="D683" s="263"/>
      <c r="E683" s="263"/>
      <c r="F683" s="263"/>
      <c r="G683" s="262"/>
      <c r="H683" s="263"/>
      <c r="I683" s="263"/>
      <c r="J683" s="263"/>
      <c r="K683" s="263"/>
      <c r="L683" s="263"/>
      <c r="M683" s="263"/>
      <c r="N683" s="266"/>
      <c r="O683" s="263"/>
      <c r="P683" s="263"/>
      <c r="Q683" s="263"/>
      <c r="R683" s="263"/>
      <c r="S683" s="263"/>
      <c r="T683" s="263"/>
      <c r="U683" s="263"/>
      <c r="V683" s="263"/>
      <c r="W683" s="263"/>
      <c r="X683" s="263"/>
      <c r="Y683" s="263"/>
      <c r="Z683" s="263"/>
      <c r="AA683" s="263"/>
      <c r="AB683" s="263"/>
      <c r="AC683" s="263"/>
      <c r="AD683" s="263"/>
      <c r="AE683" s="263"/>
      <c r="AF683" s="263"/>
      <c r="AG683" s="263"/>
      <c r="AH683" s="263"/>
      <c r="AI683" s="263"/>
      <c r="AJ683" s="263"/>
      <c r="AK683" s="263"/>
    </row>
    <row r="684" spans="1:37" x14ac:dyDescent="0.45">
      <c r="A684" s="262"/>
      <c r="B684" s="263"/>
      <c r="C684" s="264"/>
      <c r="D684" s="263"/>
      <c r="E684" s="263"/>
      <c r="F684" s="263"/>
      <c r="G684" s="262"/>
      <c r="H684" s="263"/>
      <c r="I684" s="263"/>
      <c r="J684" s="263"/>
      <c r="K684" s="263"/>
      <c r="L684" s="263"/>
      <c r="M684" s="263"/>
      <c r="N684" s="266"/>
      <c r="O684" s="263"/>
      <c r="P684" s="263"/>
      <c r="Q684" s="263"/>
      <c r="R684" s="263"/>
      <c r="S684" s="263"/>
      <c r="T684" s="263"/>
      <c r="U684" s="263"/>
      <c r="V684" s="263"/>
      <c r="W684" s="263"/>
      <c r="X684" s="263"/>
      <c r="Y684" s="263"/>
      <c r="Z684" s="263"/>
      <c r="AA684" s="263"/>
      <c r="AB684" s="263"/>
      <c r="AC684" s="263"/>
      <c r="AD684" s="263"/>
      <c r="AE684" s="263"/>
      <c r="AF684" s="263"/>
      <c r="AG684" s="263"/>
      <c r="AH684" s="263"/>
      <c r="AI684" s="263"/>
      <c r="AJ684" s="263"/>
      <c r="AK684" s="263"/>
    </row>
    <row r="685" spans="1:37" x14ac:dyDescent="0.45">
      <c r="A685" s="262"/>
      <c r="B685" s="263"/>
      <c r="C685" s="264"/>
      <c r="D685" s="263"/>
      <c r="E685" s="263"/>
      <c r="F685" s="263"/>
      <c r="G685" s="262"/>
      <c r="H685" s="263"/>
      <c r="I685" s="263"/>
      <c r="J685" s="263"/>
      <c r="K685" s="263"/>
      <c r="L685" s="263"/>
      <c r="M685" s="263"/>
      <c r="N685" s="266"/>
      <c r="O685" s="263"/>
      <c r="P685" s="263"/>
      <c r="Q685" s="263"/>
      <c r="R685" s="263"/>
      <c r="S685" s="263"/>
      <c r="T685" s="263"/>
      <c r="U685" s="263"/>
      <c r="V685" s="263"/>
      <c r="W685" s="263"/>
      <c r="X685" s="263"/>
      <c r="Y685" s="263"/>
      <c r="Z685" s="263"/>
      <c r="AA685" s="263"/>
      <c r="AB685" s="263"/>
      <c r="AC685" s="263"/>
      <c r="AD685" s="263"/>
      <c r="AE685" s="263"/>
      <c r="AF685" s="263"/>
      <c r="AG685" s="263"/>
      <c r="AH685" s="263"/>
      <c r="AI685" s="263"/>
      <c r="AJ685" s="263"/>
      <c r="AK685" s="263"/>
    </row>
    <row r="686" spans="1:37" x14ac:dyDescent="0.45">
      <c r="A686" s="262"/>
      <c r="B686" s="263"/>
      <c r="C686" s="264"/>
      <c r="D686" s="263"/>
      <c r="E686" s="263"/>
      <c r="F686" s="263"/>
      <c r="G686" s="262"/>
      <c r="H686" s="263"/>
      <c r="I686" s="263"/>
      <c r="J686" s="263"/>
      <c r="K686" s="263"/>
      <c r="L686" s="263"/>
      <c r="M686" s="263"/>
      <c r="N686" s="266"/>
      <c r="O686" s="263"/>
      <c r="P686" s="263"/>
      <c r="Q686" s="263"/>
      <c r="R686" s="263"/>
      <c r="S686" s="263"/>
      <c r="T686" s="263"/>
      <c r="U686" s="263"/>
      <c r="V686" s="263"/>
      <c r="W686" s="263"/>
      <c r="X686" s="263"/>
      <c r="Y686" s="263"/>
      <c r="Z686" s="263"/>
      <c r="AA686" s="263"/>
      <c r="AB686" s="263"/>
      <c r="AC686" s="263"/>
      <c r="AD686" s="263"/>
      <c r="AE686" s="263"/>
      <c r="AF686" s="263"/>
      <c r="AG686" s="263"/>
      <c r="AH686" s="263"/>
      <c r="AI686" s="263"/>
      <c r="AJ686" s="263"/>
      <c r="AK686" s="263"/>
    </row>
    <row r="687" spans="1:37" x14ac:dyDescent="0.45">
      <c r="A687" s="262"/>
      <c r="B687" s="263"/>
      <c r="C687" s="264"/>
      <c r="D687" s="263"/>
      <c r="E687" s="263"/>
      <c r="F687" s="263"/>
      <c r="G687" s="262"/>
      <c r="H687" s="263"/>
      <c r="I687" s="263"/>
      <c r="J687" s="263"/>
      <c r="K687" s="263"/>
      <c r="L687" s="263"/>
      <c r="M687" s="263"/>
      <c r="N687" s="266"/>
      <c r="O687" s="263"/>
      <c r="P687" s="263"/>
      <c r="Q687" s="263"/>
      <c r="R687" s="263"/>
      <c r="S687" s="263"/>
      <c r="T687" s="263"/>
      <c r="U687" s="263"/>
      <c r="V687" s="263"/>
      <c r="W687" s="263"/>
      <c r="X687" s="263"/>
      <c r="Y687" s="263"/>
      <c r="Z687" s="263"/>
      <c r="AA687" s="263"/>
      <c r="AB687" s="263"/>
      <c r="AC687" s="263"/>
      <c r="AD687" s="263"/>
      <c r="AE687" s="263"/>
      <c r="AF687" s="263"/>
      <c r="AG687" s="263"/>
      <c r="AH687" s="263"/>
      <c r="AI687" s="263"/>
      <c r="AJ687" s="263"/>
      <c r="AK687" s="263"/>
    </row>
    <row r="688" spans="1:37" x14ac:dyDescent="0.45">
      <c r="A688" s="262"/>
      <c r="B688" s="263"/>
      <c r="C688" s="264"/>
      <c r="D688" s="263"/>
      <c r="E688" s="263"/>
      <c r="F688" s="263"/>
      <c r="G688" s="262"/>
      <c r="H688" s="263"/>
      <c r="I688" s="263"/>
      <c r="J688" s="263"/>
      <c r="K688" s="263"/>
      <c r="L688" s="263"/>
      <c r="M688" s="263"/>
      <c r="N688" s="266"/>
      <c r="O688" s="263"/>
      <c r="P688" s="263"/>
      <c r="Q688" s="263"/>
      <c r="R688" s="263"/>
      <c r="S688" s="263"/>
      <c r="T688" s="263"/>
      <c r="U688" s="263"/>
      <c r="V688" s="263"/>
      <c r="W688" s="263"/>
      <c r="X688" s="263"/>
      <c r="Y688" s="263"/>
      <c r="Z688" s="263"/>
      <c r="AA688" s="263"/>
      <c r="AB688" s="263"/>
      <c r="AC688" s="263"/>
      <c r="AD688" s="263"/>
      <c r="AE688" s="263"/>
      <c r="AF688" s="263"/>
      <c r="AG688" s="263"/>
      <c r="AH688" s="263"/>
      <c r="AI688" s="263"/>
      <c r="AJ688" s="263"/>
      <c r="AK688" s="263"/>
    </row>
    <row r="689" spans="1:37" x14ac:dyDescent="0.45">
      <c r="A689" s="262"/>
      <c r="B689" s="263"/>
      <c r="C689" s="264"/>
      <c r="D689" s="263"/>
      <c r="E689" s="263"/>
      <c r="F689" s="263"/>
      <c r="G689" s="262"/>
      <c r="H689" s="263"/>
      <c r="I689" s="263"/>
      <c r="J689" s="263"/>
      <c r="K689" s="263"/>
      <c r="L689" s="263"/>
      <c r="M689" s="263"/>
      <c r="N689" s="266"/>
      <c r="O689" s="263"/>
      <c r="P689" s="263"/>
      <c r="Q689" s="263"/>
      <c r="R689" s="263"/>
      <c r="S689" s="263"/>
      <c r="T689" s="263"/>
      <c r="U689" s="263"/>
      <c r="V689" s="263"/>
      <c r="W689" s="263"/>
      <c r="X689" s="263"/>
      <c r="Y689" s="263"/>
      <c r="Z689" s="263"/>
      <c r="AA689" s="263"/>
      <c r="AB689" s="263"/>
      <c r="AC689" s="263"/>
      <c r="AD689" s="263"/>
      <c r="AE689" s="263"/>
      <c r="AF689" s="263"/>
      <c r="AG689" s="263"/>
      <c r="AH689" s="263"/>
      <c r="AI689" s="263"/>
      <c r="AJ689" s="263"/>
      <c r="AK689" s="263"/>
    </row>
    <row r="690" spans="1:37" x14ac:dyDescent="0.45">
      <c r="A690" s="262"/>
      <c r="B690" s="263"/>
      <c r="C690" s="264"/>
      <c r="D690" s="263"/>
      <c r="E690" s="263"/>
      <c r="F690" s="263"/>
      <c r="G690" s="262"/>
      <c r="H690" s="263"/>
      <c r="I690" s="263"/>
      <c r="J690" s="263"/>
      <c r="K690" s="263"/>
      <c r="L690" s="263"/>
      <c r="M690" s="263"/>
      <c r="N690" s="266"/>
      <c r="O690" s="263"/>
      <c r="P690" s="263"/>
      <c r="Q690" s="263"/>
      <c r="R690" s="263"/>
      <c r="S690" s="263"/>
      <c r="T690" s="263"/>
      <c r="U690" s="263"/>
      <c r="V690" s="263"/>
      <c r="W690" s="263"/>
      <c r="X690" s="263"/>
      <c r="Y690" s="263"/>
      <c r="Z690" s="263"/>
      <c r="AA690" s="263"/>
      <c r="AB690" s="263"/>
      <c r="AC690" s="263"/>
      <c r="AD690" s="263"/>
      <c r="AE690" s="263"/>
      <c r="AF690" s="263"/>
      <c r="AG690" s="263"/>
      <c r="AH690" s="263"/>
      <c r="AI690" s="263"/>
      <c r="AJ690" s="263"/>
      <c r="AK690" s="263"/>
    </row>
    <row r="691" spans="1:37" x14ac:dyDescent="0.45">
      <c r="A691" s="262"/>
      <c r="B691" s="263"/>
      <c r="C691" s="264"/>
      <c r="D691" s="263"/>
      <c r="E691" s="263"/>
      <c r="F691" s="263"/>
      <c r="G691" s="262"/>
      <c r="H691" s="263"/>
      <c r="I691" s="263"/>
      <c r="J691" s="263"/>
      <c r="K691" s="263"/>
      <c r="L691" s="263"/>
      <c r="M691" s="263"/>
      <c r="N691" s="266"/>
      <c r="O691" s="263"/>
      <c r="P691" s="263"/>
      <c r="Q691" s="263"/>
      <c r="R691" s="263"/>
      <c r="S691" s="263"/>
      <c r="T691" s="263"/>
      <c r="U691" s="263"/>
      <c r="V691" s="263"/>
      <c r="W691" s="263"/>
      <c r="X691" s="263"/>
      <c r="Y691" s="263"/>
      <c r="Z691" s="263"/>
      <c r="AA691" s="263"/>
      <c r="AB691" s="263"/>
      <c r="AC691" s="263"/>
      <c r="AD691" s="263"/>
      <c r="AE691" s="263"/>
      <c r="AF691" s="263"/>
      <c r="AG691" s="263"/>
      <c r="AH691" s="263"/>
      <c r="AI691" s="263"/>
      <c r="AJ691" s="263"/>
      <c r="AK691" s="263"/>
    </row>
    <row r="692" spans="1:37" x14ac:dyDescent="0.45">
      <c r="A692" s="262"/>
      <c r="B692" s="263"/>
      <c r="C692" s="264"/>
      <c r="D692" s="263"/>
      <c r="E692" s="263"/>
      <c r="F692" s="263"/>
      <c r="G692" s="262"/>
      <c r="H692" s="263"/>
      <c r="I692" s="263"/>
      <c r="J692" s="263"/>
      <c r="K692" s="263"/>
      <c r="L692" s="263"/>
      <c r="M692" s="263"/>
      <c r="N692" s="266"/>
      <c r="O692" s="263"/>
      <c r="P692" s="263"/>
      <c r="Q692" s="263"/>
      <c r="R692" s="263"/>
      <c r="S692" s="263"/>
      <c r="T692" s="263"/>
      <c r="U692" s="263"/>
      <c r="V692" s="263"/>
      <c r="W692" s="263"/>
      <c r="X692" s="263"/>
      <c r="Y692" s="263"/>
      <c r="Z692" s="263"/>
      <c r="AA692" s="263"/>
      <c r="AB692" s="263"/>
      <c r="AC692" s="263"/>
      <c r="AD692" s="263"/>
      <c r="AE692" s="263"/>
      <c r="AF692" s="263"/>
      <c r="AG692" s="263"/>
      <c r="AH692" s="263"/>
      <c r="AI692" s="263"/>
      <c r="AJ692" s="263"/>
      <c r="AK692" s="263"/>
    </row>
    <row r="693" spans="1:37" x14ac:dyDescent="0.45">
      <c r="A693" s="262"/>
      <c r="B693" s="263"/>
      <c r="C693" s="264"/>
      <c r="D693" s="263"/>
      <c r="E693" s="263"/>
      <c r="F693" s="263"/>
      <c r="G693" s="262"/>
      <c r="H693" s="263"/>
      <c r="I693" s="263"/>
      <c r="J693" s="263"/>
      <c r="K693" s="263"/>
      <c r="L693" s="263"/>
      <c r="M693" s="263"/>
      <c r="N693" s="266"/>
      <c r="O693" s="263"/>
      <c r="P693" s="263"/>
      <c r="Q693" s="263"/>
      <c r="R693" s="263"/>
      <c r="S693" s="263"/>
      <c r="T693" s="263"/>
      <c r="U693" s="263"/>
      <c r="V693" s="263"/>
      <c r="W693" s="263"/>
      <c r="X693" s="263"/>
      <c r="Y693" s="263"/>
      <c r="Z693" s="263"/>
      <c r="AA693" s="263"/>
      <c r="AB693" s="263"/>
      <c r="AC693" s="263"/>
      <c r="AD693" s="263"/>
      <c r="AE693" s="263"/>
      <c r="AF693" s="263"/>
      <c r="AG693" s="263"/>
      <c r="AH693" s="263"/>
      <c r="AI693" s="263"/>
      <c r="AJ693" s="263"/>
      <c r="AK693" s="263"/>
    </row>
    <row r="694" spans="1:37" x14ac:dyDescent="0.45">
      <c r="A694" s="262"/>
      <c r="B694" s="263"/>
      <c r="C694" s="264"/>
      <c r="D694" s="263"/>
      <c r="E694" s="263"/>
      <c r="F694" s="263"/>
      <c r="G694" s="262"/>
      <c r="H694" s="263"/>
      <c r="I694" s="263"/>
      <c r="J694" s="263"/>
      <c r="K694" s="263"/>
      <c r="L694" s="263"/>
      <c r="M694" s="263"/>
      <c r="N694" s="266"/>
      <c r="O694" s="263"/>
      <c r="P694" s="263"/>
      <c r="Q694" s="263"/>
      <c r="R694" s="263"/>
      <c r="S694" s="263"/>
      <c r="T694" s="263"/>
      <c r="U694" s="263"/>
      <c r="V694" s="263"/>
      <c r="W694" s="263"/>
      <c r="X694" s="263"/>
      <c r="Y694" s="263"/>
      <c r="Z694" s="263"/>
      <c r="AA694" s="263"/>
      <c r="AB694" s="263"/>
      <c r="AC694" s="263"/>
      <c r="AD694" s="263"/>
      <c r="AE694" s="263"/>
      <c r="AF694" s="263"/>
      <c r="AG694" s="263"/>
      <c r="AH694" s="263"/>
      <c r="AI694" s="263"/>
      <c r="AJ694" s="263"/>
      <c r="AK694" s="263"/>
    </row>
    <row r="695" spans="1:37" x14ac:dyDescent="0.45">
      <c r="A695" s="262"/>
      <c r="B695" s="263"/>
      <c r="C695" s="264"/>
      <c r="D695" s="263"/>
      <c r="E695" s="263"/>
      <c r="F695" s="263"/>
      <c r="G695" s="262"/>
      <c r="H695" s="263"/>
      <c r="I695" s="263"/>
      <c r="J695" s="263"/>
      <c r="K695" s="263"/>
      <c r="L695" s="263"/>
      <c r="M695" s="263"/>
      <c r="N695" s="266"/>
      <c r="O695" s="263"/>
      <c r="P695" s="263"/>
      <c r="Q695" s="263"/>
      <c r="R695" s="263"/>
      <c r="S695" s="263"/>
      <c r="T695" s="263"/>
      <c r="U695" s="263"/>
      <c r="V695" s="263"/>
      <c r="W695" s="263"/>
      <c r="X695" s="263"/>
      <c r="Y695" s="263"/>
      <c r="Z695" s="263"/>
      <c r="AA695" s="263"/>
      <c r="AB695" s="263"/>
      <c r="AC695" s="263"/>
      <c r="AD695" s="263"/>
      <c r="AE695" s="263"/>
      <c r="AF695" s="263"/>
      <c r="AG695" s="263"/>
      <c r="AH695" s="263"/>
      <c r="AI695" s="263"/>
      <c r="AJ695" s="263"/>
      <c r="AK695" s="263"/>
    </row>
    <row r="696" spans="1:37" x14ac:dyDescent="0.45">
      <c r="A696" s="262"/>
      <c r="B696" s="263"/>
      <c r="C696" s="264"/>
      <c r="D696" s="263"/>
      <c r="E696" s="263"/>
      <c r="F696" s="263"/>
      <c r="G696" s="262"/>
      <c r="H696" s="263"/>
      <c r="I696" s="263"/>
      <c r="J696" s="263"/>
      <c r="K696" s="263"/>
      <c r="L696" s="263"/>
      <c r="M696" s="263"/>
      <c r="N696" s="266"/>
      <c r="O696" s="263"/>
      <c r="P696" s="263"/>
      <c r="Q696" s="263"/>
      <c r="R696" s="263"/>
      <c r="S696" s="263"/>
      <c r="T696" s="263"/>
      <c r="U696" s="263"/>
      <c r="V696" s="263"/>
      <c r="W696" s="263"/>
      <c r="X696" s="263"/>
      <c r="Y696" s="263"/>
      <c r="Z696" s="263"/>
      <c r="AA696" s="263"/>
      <c r="AB696" s="263"/>
      <c r="AC696" s="263"/>
      <c r="AD696" s="263"/>
      <c r="AE696" s="263"/>
      <c r="AF696" s="263"/>
      <c r="AG696" s="263"/>
      <c r="AH696" s="263"/>
      <c r="AI696" s="263"/>
      <c r="AJ696" s="263"/>
      <c r="AK696" s="263"/>
    </row>
    <row r="697" spans="1:37" x14ac:dyDescent="0.45">
      <c r="A697" s="262"/>
      <c r="B697" s="263"/>
      <c r="C697" s="264"/>
      <c r="D697" s="263"/>
      <c r="E697" s="263"/>
      <c r="F697" s="263"/>
      <c r="G697" s="262"/>
      <c r="H697" s="263"/>
      <c r="I697" s="263"/>
      <c r="J697" s="263"/>
      <c r="K697" s="263"/>
      <c r="L697" s="263"/>
      <c r="M697" s="263"/>
      <c r="N697" s="266"/>
      <c r="O697" s="263"/>
      <c r="P697" s="263"/>
      <c r="Q697" s="263"/>
      <c r="R697" s="263"/>
      <c r="S697" s="263"/>
      <c r="T697" s="263"/>
      <c r="U697" s="263"/>
      <c r="V697" s="263"/>
      <c r="W697" s="263"/>
      <c r="X697" s="263"/>
      <c r="Y697" s="263"/>
      <c r="Z697" s="263"/>
      <c r="AA697" s="263"/>
      <c r="AB697" s="263"/>
      <c r="AC697" s="263"/>
      <c r="AD697" s="263"/>
      <c r="AE697" s="263"/>
      <c r="AF697" s="263"/>
      <c r="AG697" s="263"/>
      <c r="AH697" s="263"/>
      <c r="AI697" s="263"/>
      <c r="AJ697" s="263"/>
      <c r="AK697" s="263"/>
    </row>
    <row r="698" spans="1:37" x14ac:dyDescent="0.45">
      <c r="A698" s="262"/>
      <c r="B698" s="263"/>
      <c r="C698" s="264"/>
      <c r="D698" s="263"/>
      <c r="E698" s="263"/>
      <c r="F698" s="263"/>
      <c r="G698" s="262"/>
      <c r="H698" s="263"/>
      <c r="I698" s="263"/>
      <c r="J698" s="263"/>
      <c r="K698" s="263"/>
      <c r="L698" s="263"/>
      <c r="M698" s="263"/>
      <c r="N698" s="266"/>
      <c r="O698" s="263"/>
      <c r="P698" s="263"/>
      <c r="Q698" s="263"/>
      <c r="R698" s="263"/>
      <c r="S698" s="263"/>
      <c r="T698" s="263"/>
      <c r="U698" s="263"/>
      <c r="V698" s="263"/>
      <c r="W698" s="263"/>
      <c r="X698" s="263"/>
      <c r="Y698" s="263"/>
      <c r="Z698" s="263"/>
      <c r="AA698" s="263"/>
      <c r="AB698" s="263"/>
      <c r="AC698" s="263"/>
      <c r="AD698" s="263"/>
      <c r="AE698" s="263"/>
      <c r="AF698" s="263"/>
      <c r="AG698" s="263"/>
      <c r="AH698" s="263"/>
      <c r="AI698" s="263"/>
      <c r="AJ698" s="263"/>
      <c r="AK698" s="263"/>
    </row>
    <row r="699" spans="1:37" x14ac:dyDescent="0.45">
      <c r="A699" s="262"/>
      <c r="B699" s="263"/>
      <c r="C699" s="264"/>
      <c r="D699" s="263"/>
      <c r="E699" s="263"/>
      <c r="F699" s="263"/>
      <c r="G699" s="262"/>
      <c r="H699" s="263"/>
      <c r="I699" s="263"/>
      <c r="J699" s="263"/>
      <c r="K699" s="263"/>
      <c r="L699" s="263"/>
      <c r="M699" s="263"/>
      <c r="N699" s="266"/>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row>
    <row r="700" spans="1:37" x14ac:dyDescent="0.45">
      <c r="A700" s="262"/>
      <c r="B700" s="263"/>
      <c r="C700" s="264"/>
      <c r="D700" s="263"/>
      <c r="E700" s="263"/>
      <c r="F700" s="263"/>
      <c r="G700" s="262"/>
      <c r="H700" s="263"/>
      <c r="I700" s="263"/>
      <c r="J700" s="263"/>
      <c r="K700" s="263"/>
      <c r="L700" s="263"/>
      <c r="M700" s="263"/>
      <c r="N700" s="266"/>
      <c r="O700" s="263"/>
      <c r="P700" s="263"/>
      <c r="Q700" s="263"/>
      <c r="R700" s="263"/>
      <c r="S700" s="263"/>
      <c r="T700" s="263"/>
      <c r="U700" s="263"/>
      <c r="V700" s="263"/>
      <c r="W700" s="263"/>
      <c r="X700" s="263"/>
      <c r="Y700" s="263"/>
      <c r="Z700" s="263"/>
      <c r="AA700" s="263"/>
      <c r="AB700" s="263"/>
      <c r="AC700" s="263"/>
      <c r="AD700" s="263"/>
      <c r="AE700" s="263"/>
      <c r="AF700" s="263"/>
      <c r="AG700" s="263"/>
      <c r="AH700" s="263"/>
      <c r="AI700" s="263"/>
      <c r="AJ700" s="263"/>
      <c r="AK700" s="263"/>
    </row>
    <row r="701" spans="1:37" x14ac:dyDescent="0.45">
      <c r="A701" s="262"/>
      <c r="B701" s="263"/>
      <c r="C701" s="264"/>
      <c r="D701" s="263"/>
      <c r="E701" s="263"/>
      <c r="F701" s="263"/>
      <c r="G701" s="262"/>
      <c r="H701" s="263"/>
      <c r="I701" s="263"/>
      <c r="J701" s="263"/>
      <c r="K701" s="263"/>
      <c r="L701" s="263"/>
      <c r="M701" s="263"/>
      <c r="N701" s="266"/>
      <c r="O701" s="263"/>
      <c r="P701" s="263"/>
      <c r="Q701" s="263"/>
      <c r="R701" s="263"/>
      <c r="S701" s="263"/>
      <c r="T701" s="263"/>
      <c r="U701" s="263"/>
      <c r="V701" s="263"/>
      <c r="W701" s="263"/>
      <c r="X701" s="263"/>
      <c r="Y701" s="263"/>
      <c r="Z701" s="263"/>
      <c r="AA701" s="263"/>
      <c r="AB701" s="263"/>
      <c r="AC701" s="263"/>
      <c r="AD701" s="263"/>
      <c r="AE701" s="263"/>
      <c r="AF701" s="263"/>
      <c r="AG701" s="263"/>
      <c r="AH701" s="263"/>
      <c r="AI701" s="263"/>
      <c r="AJ701" s="263"/>
      <c r="AK701" s="263"/>
    </row>
    <row r="702" spans="1:37" x14ac:dyDescent="0.45">
      <c r="A702" s="262"/>
      <c r="B702" s="263"/>
      <c r="C702" s="264"/>
      <c r="D702" s="263"/>
      <c r="E702" s="263"/>
      <c r="F702" s="263"/>
      <c r="G702" s="262"/>
      <c r="H702" s="263"/>
      <c r="I702" s="263"/>
      <c r="J702" s="263"/>
      <c r="K702" s="263"/>
      <c r="L702" s="263"/>
      <c r="M702" s="263"/>
      <c r="N702" s="266"/>
      <c r="O702" s="263"/>
      <c r="P702" s="263"/>
      <c r="Q702" s="263"/>
      <c r="R702" s="263"/>
      <c r="S702" s="263"/>
      <c r="T702" s="263"/>
      <c r="U702" s="263"/>
      <c r="V702" s="263"/>
      <c r="W702" s="263"/>
      <c r="X702" s="263"/>
      <c r="Y702" s="263"/>
      <c r="Z702" s="263"/>
      <c r="AA702" s="263"/>
      <c r="AB702" s="263"/>
      <c r="AC702" s="263"/>
      <c r="AD702" s="263"/>
      <c r="AE702" s="263"/>
      <c r="AF702" s="263"/>
      <c r="AG702" s="263"/>
      <c r="AH702" s="263"/>
      <c r="AI702" s="263"/>
      <c r="AJ702" s="263"/>
      <c r="AK702" s="263"/>
    </row>
    <row r="703" spans="1:37" x14ac:dyDescent="0.45">
      <c r="A703" s="262"/>
      <c r="B703" s="263"/>
      <c r="C703" s="264"/>
      <c r="D703" s="263"/>
      <c r="E703" s="263"/>
      <c r="F703" s="263"/>
      <c r="G703" s="262"/>
      <c r="H703" s="263"/>
      <c r="I703" s="263"/>
      <c r="J703" s="263"/>
      <c r="K703" s="263"/>
      <c r="L703" s="263"/>
      <c r="M703" s="263"/>
      <c r="N703" s="266"/>
      <c r="O703" s="263"/>
      <c r="P703" s="263"/>
      <c r="Q703" s="263"/>
      <c r="R703" s="263"/>
      <c r="S703" s="263"/>
      <c r="T703" s="263"/>
      <c r="U703" s="263"/>
      <c r="V703" s="263"/>
      <c r="W703" s="263"/>
      <c r="X703" s="263"/>
      <c r="Y703" s="263"/>
      <c r="Z703" s="263"/>
      <c r="AA703" s="263"/>
      <c r="AB703" s="263"/>
      <c r="AC703" s="263"/>
      <c r="AD703" s="263"/>
      <c r="AE703" s="263"/>
      <c r="AF703" s="263"/>
      <c r="AG703" s="263"/>
      <c r="AH703" s="263"/>
      <c r="AI703" s="263"/>
      <c r="AJ703" s="263"/>
      <c r="AK703" s="263"/>
    </row>
    <row r="704" spans="1:37" x14ac:dyDescent="0.45">
      <c r="A704" s="262"/>
      <c r="B704" s="263"/>
      <c r="C704" s="264"/>
      <c r="D704" s="263"/>
      <c r="E704" s="263"/>
      <c r="F704" s="263"/>
      <c r="G704" s="262"/>
      <c r="H704" s="263"/>
      <c r="I704" s="263"/>
      <c r="J704" s="263"/>
      <c r="K704" s="263"/>
      <c r="L704" s="263"/>
      <c r="M704" s="263"/>
      <c r="N704" s="266"/>
      <c r="O704" s="263"/>
      <c r="P704" s="263"/>
      <c r="Q704" s="263"/>
      <c r="R704" s="263"/>
      <c r="S704" s="263"/>
      <c r="T704" s="263"/>
      <c r="U704" s="263"/>
      <c r="V704" s="263"/>
      <c r="W704" s="263"/>
      <c r="X704" s="263"/>
      <c r="Y704" s="263"/>
      <c r="Z704" s="263"/>
      <c r="AA704" s="263"/>
      <c r="AB704" s="263"/>
      <c r="AC704" s="263"/>
      <c r="AD704" s="263"/>
      <c r="AE704" s="263"/>
      <c r="AF704" s="263"/>
      <c r="AG704" s="263"/>
      <c r="AH704" s="263"/>
      <c r="AI704" s="263"/>
      <c r="AJ704" s="263"/>
      <c r="AK704" s="263"/>
    </row>
    <row r="705" spans="1:37" x14ac:dyDescent="0.45">
      <c r="A705" s="262"/>
      <c r="B705" s="263"/>
      <c r="C705" s="264"/>
      <c r="D705" s="263"/>
      <c r="E705" s="263"/>
      <c r="F705" s="263"/>
      <c r="G705" s="262"/>
      <c r="H705" s="263"/>
      <c r="I705" s="263"/>
      <c r="J705" s="263"/>
      <c r="K705" s="263"/>
      <c r="L705" s="263"/>
      <c r="M705" s="263"/>
      <c r="N705" s="266"/>
      <c r="O705" s="263"/>
      <c r="P705" s="263"/>
      <c r="Q705" s="263"/>
      <c r="R705" s="263"/>
      <c r="S705" s="263"/>
      <c r="T705" s="263"/>
      <c r="U705" s="263"/>
      <c r="V705" s="263"/>
      <c r="W705" s="263"/>
      <c r="X705" s="263"/>
      <c r="Y705" s="263"/>
      <c r="Z705" s="263"/>
      <c r="AA705" s="263"/>
      <c r="AB705" s="263"/>
      <c r="AC705" s="263"/>
      <c r="AD705" s="263"/>
      <c r="AE705" s="263"/>
      <c r="AF705" s="263"/>
      <c r="AG705" s="263"/>
      <c r="AH705" s="263"/>
      <c r="AI705" s="263"/>
      <c r="AJ705" s="263"/>
      <c r="AK705" s="263"/>
    </row>
    <row r="706" spans="1:37" x14ac:dyDescent="0.45">
      <c r="A706" s="262"/>
      <c r="B706" s="263"/>
      <c r="C706" s="264"/>
      <c r="D706" s="263"/>
      <c r="E706" s="263"/>
      <c r="F706" s="263"/>
      <c r="G706" s="262"/>
      <c r="H706" s="263"/>
      <c r="I706" s="263"/>
      <c r="J706" s="263"/>
      <c r="K706" s="263"/>
      <c r="L706" s="263"/>
      <c r="M706" s="263"/>
      <c r="N706" s="266"/>
      <c r="O706" s="263"/>
      <c r="P706" s="263"/>
      <c r="Q706" s="263"/>
      <c r="R706" s="263"/>
      <c r="S706" s="263"/>
      <c r="T706" s="263"/>
      <c r="U706" s="263"/>
      <c r="V706" s="263"/>
      <c r="W706" s="263"/>
      <c r="X706" s="263"/>
      <c r="Y706" s="263"/>
      <c r="Z706" s="263"/>
      <c r="AA706" s="263"/>
      <c r="AB706" s="263"/>
      <c r="AC706" s="263"/>
      <c r="AD706" s="263"/>
      <c r="AE706" s="263"/>
      <c r="AF706" s="263"/>
      <c r="AG706" s="263"/>
      <c r="AH706" s="263"/>
      <c r="AI706" s="263"/>
      <c r="AJ706" s="263"/>
      <c r="AK706" s="263"/>
    </row>
    <row r="707" spans="1:37" x14ac:dyDescent="0.45">
      <c r="A707" s="262"/>
      <c r="B707" s="263"/>
      <c r="C707" s="264"/>
      <c r="D707" s="263"/>
      <c r="E707" s="263"/>
      <c r="F707" s="263"/>
      <c r="G707" s="262"/>
      <c r="H707" s="263"/>
      <c r="I707" s="263"/>
      <c r="J707" s="263"/>
      <c r="K707" s="263"/>
      <c r="L707" s="263"/>
      <c r="M707" s="263"/>
      <c r="N707" s="266"/>
      <c r="O707" s="263"/>
      <c r="P707" s="263"/>
      <c r="Q707" s="263"/>
      <c r="R707" s="263"/>
      <c r="S707" s="263"/>
      <c r="T707" s="263"/>
      <c r="U707" s="263"/>
      <c r="V707" s="263"/>
      <c r="W707" s="263"/>
      <c r="X707" s="263"/>
      <c r="Y707" s="263"/>
      <c r="Z707" s="263"/>
      <c r="AA707" s="263"/>
      <c r="AB707" s="263"/>
      <c r="AC707" s="263"/>
      <c r="AD707" s="263"/>
      <c r="AE707" s="263"/>
      <c r="AF707" s="263"/>
      <c r="AG707" s="263"/>
      <c r="AH707" s="263"/>
      <c r="AI707" s="263"/>
      <c r="AJ707" s="263"/>
      <c r="AK707" s="263"/>
    </row>
    <row r="708" spans="1:37" x14ac:dyDescent="0.45">
      <c r="A708" s="262"/>
      <c r="B708" s="263"/>
      <c r="C708" s="264"/>
      <c r="D708" s="263"/>
      <c r="E708" s="263"/>
      <c r="F708" s="263"/>
      <c r="G708" s="262"/>
      <c r="H708" s="263"/>
      <c r="I708" s="263"/>
      <c r="J708" s="263"/>
      <c r="K708" s="263"/>
      <c r="L708" s="263"/>
      <c r="M708" s="263"/>
      <c r="N708" s="266"/>
      <c r="O708" s="263"/>
      <c r="P708" s="263"/>
      <c r="Q708" s="263"/>
      <c r="R708" s="263"/>
      <c r="S708" s="263"/>
      <c r="T708" s="263"/>
      <c r="U708" s="263"/>
      <c r="V708" s="263"/>
      <c r="W708" s="263"/>
      <c r="X708" s="263"/>
      <c r="Y708" s="263"/>
      <c r="Z708" s="263"/>
      <c r="AA708" s="263"/>
      <c r="AB708" s="263"/>
      <c r="AC708" s="263"/>
      <c r="AD708" s="263"/>
      <c r="AE708" s="263"/>
      <c r="AF708" s="263"/>
      <c r="AG708" s="263"/>
      <c r="AH708" s="263"/>
      <c r="AI708" s="263"/>
      <c r="AJ708" s="263"/>
      <c r="AK708" s="263"/>
    </row>
    <row r="709" spans="1:37" x14ac:dyDescent="0.45">
      <c r="A709" s="262"/>
      <c r="B709" s="263"/>
      <c r="C709" s="264"/>
      <c r="D709" s="263"/>
      <c r="E709" s="263"/>
      <c r="F709" s="263"/>
      <c r="G709" s="262"/>
      <c r="H709" s="263"/>
      <c r="I709" s="263"/>
      <c r="J709" s="263"/>
      <c r="K709" s="263"/>
      <c r="L709" s="263"/>
      <c r="M709" s="263"/>
      <c r="N709" s="266"/>
      <c r="O709" s="263"/>
      <c r="P709" s="263"/>
      <c r="Q709" s="263"/>
      <c r="R709" s="263"/>
      <c r="S709" s="263"/>
      <c r="T709" s="263"/>
      <c r="U709" s="263"/>
      <c r="V709" s="263"/>
      <c r="W709" s="263"/>
      <c r="X709" s="263"/>
      <c r="Y709" s="263"/>
      <c r="Z709" s="263"/>
      <c r="AA709" s="263"/>
      <c r="AB709" s="263"/>
      <c r="AC709" s="263"/>
      <c r="AD709" s="263"/>
      <c r="AE709" s="263"/>
      <c r="AF709" s="263"/>
      <c r="AG709" s="263"/>
      <c r="AH709" s="263"/>
      <c r="AI709" s="263"/>
      <c r="AJ709" s="263"/>
      <c r="AK709" s="263"/>
    </row>
    <row r="710" spans="1:37" x14ac:dyDescent="0.45">
      <c r="A710" s="262"/>
      <c r="B710" s="263"/>
      <c r="C710" s="264"/>
      <c r="D710" s="263"/>
      <c r="E710" s="263"/>
      <c r="F710" s="263"/>
      <c r="G710" s="262"/>
      <c r="H710" s="263"/>
      <c r="I710" s="263"/>
      <c r="J710" s="263"/>
      <c r="K710" s="263"/>
      <c r="L710" s="263"/>
      <c r="M710" s="263"/>
      <c r="N710" s="266"/>
      <c r="O710" s="263"/>
      <c r="P710" s="263"/>
      <c r="Q710" s="263"/>
      <c r="R710" s="263"/>
      <c r="S710" s="263"/>
      <c r="T710" s="263"/>
      <c r="U710" s="263"/>
      <c r="V710" s="263"/>
      <c r="W710" s="263"/>
      <c r="X710" s="263"/>
      <c r="Y710" s="263"/>
      <c r="Z710" s="263"/>
      <c r="AA710" s="263"/>
      <c r="AB710" s="263"/>
      <c r="AC710" s="263"/>
      <c r="AD710" s="263"/>
      <c r="AE710" s="263"/>
      <c r="AF710" s="263"/>
      <c r="AG710" s="263"/>
      <c r="AH710" s="263"/>
      <c r="AI710" s="263"/>
      <c r="AJ710" s="263"/>
      <c r="AK710" s="263"/>
    </row>
    <row r="711" spans="1:37" x14ac:dyDescent="0.45">
      <c r="A711" s="262"/>
      <c r="B711" s="263"/>
      <c r="C711" s="264"/>
      <c r="D711" s="263"/>
      <c r="E711" s="263"/>
      <c r="F711" s="263"/>
      <c r="G711" s="262"/>
      <c r="H711" s="263"/>
      <c r="I711" s="263"/>
      <c r="J711" s="263"/>
      <c r="K711" s="263"/>
      <c r="L711" s="263"/>
      <c r="M711" s="263"/>
      <c r="N711" s="266"/>
      <c r="O711" s="263"/>
      <c r="P711" s="263"/>
      <c r="Q711" s="263"/>
      <c r="R711" s="263"/>
      <c r="S711" s="263"/>
      <c r="T711" s="263"/>
      <c r="U711" s="263"/>
      <c r="V711" s="263"/>
      <c r="W711" s="263"/>
      <c r="X711" s="263"/>
      <c r="Y711" s="263"/>
      <c r="Z711" s="263"/>
      <c r="AA711" s="263"/>
      <c r="AB711" s="263"/>
      <c r="AC711" s="263"/>
      <c r="AD711" s="263"/>
      <c r="AE711" s="263"/>
      <c r="AF711" s="263"/>
      <c r="AG711" s="263"/>
      <c r="AH711" s="263"/>
      <c r="AI711" s="263"/>
      <c r="AJ711" s="263"/>
      <c r="AK711" s="263"/>
    </row>
    <row r="712" spans="1:37" x14ac:dyDescent="0.45">
      <c r="A712" s="262"/>
      <c r="B712" s="263"/>
      <c r="C712" s="264"/>
      <c r="D712" s="263"/>
      <c r="E712" s="263"/>
      <c r="F712" s="263"/>
      <c r="G712" s="262"/>
      <c r="H712" s="263"/>
      <c r="I712" s="263"/>
      <c r="J712" s="263"/>
      <c r="K712" s="263"/>
      <c r="L712" s="263"/>
      <c r="M712" s="263"/>
      <c r="N712" s="266"/>
      <c r="O712" s="263"/>
      <c r="P712" s="263"/>
      <c r="Q712" s="263"/>
      <c r="R712" s="263"/>
      <c r="S712" s="263"/>
      <c r="T712" s="263"/>
      <c r="U712" s="263"/>
      <c r="V712" s="263"/>
      <c r="W712" s="263"/>
      <c r="X712" s="263"/>
      <c r="Y712" s="263"/>
      <c r="Z712" s="263"/>
      <c r="AA712" s="263"/>
      <c r="AB712" s="263"/>
      <c r="AC712" s="263"/>
      <c r="AD712" s="263"/>
      <c r="AE712" s="263"/>
      <c r="AF712" s="263"/>
      <c r="AG712" s="263"/>
      <c r="AH712" s="263"/>
      <c r="AI712" s="263"/>
      <c r="AJ712" s="263"/>
      <c r="AK712" s="263"/>
    </row>
    <row r="713" spans="1:37" x14ac:dyDescent="0.45">
      <c r="A713" s="262"/>
      <c r="B713" s="263"/>
      <c r="C713" s="264"/>
      <c r="D713" s="263"/>
      <c r="E713" s="263"/>
      <c r="F713" s="263"/>
      <c r="G713" s="262"/>
      <c r="H713" s="263"/>
      <c r="I713" s="263"/>
      <c r="J713" s="263"/>
      <c r="K713" s="263"/>
      <c r="L713" s="263"/>
      <c r="M713" s="263"/>
      <c r="N713" s="266"/>
      <c r="O713" s="263"/>
      <c r="P713" s="263"/>
      <c r="Q713" s="263"/>
      <c r="R713" s="263"/>
      <c r="S713" s="263"/>
      <c r="T713" s="263"/>
      <c r="U713" s="263"/>
      <c r="V713" s="263"/>
      <c r="W713" s="263"/>
      <c r="X713" s="263"/>
      <c r="Y713" s="263"/>
      <c r="Z713" s="263"/>
      <c r="AA713" s="263"/>
      <c r="AB713" s="263"/>
      <c r="AC713" s="263"/>
      <c r="AD713" s="263"/>
      <c r="AE713" s="263"/>
      <c r="AF713" s="263"/>
      <c r="AG713" s="263"/>
      <c r="AH713" s="263"/>
      <c r="AI713" s="263"/>
      <c r="AJ713" s="263"/>
      <c r="AK713" s="263"/>
    </row>
    <row r="714" spans="1:37" x14ac:dyDescent="0.45">
      <c r="A714" s="262"/>
      <c r="B714" s="263"/>
      <c r="C714" s="264"/>
      <c r="D714" s="263"/>
      <c r="E714" s="263"/>
      <c r="F714" s="263"/>
      <c r="G714" s="262"/>
      <c r="H714" s="263"/>
      <c r="I714" s="263"/>
      <c r="J714" s="263"/>
      <c r="K714" s="263"/>
      <c r="L714" s="263"/>
      <c r="M714" s="263"/>
      <c r="N714" s="266"/>
      <c r="O714" s="263"/>
      <c r="P714" s="263"/>
      <c r="Q714" s="263"/>
      <c r="R714" s="263"/>
      <c r="S714" s="263"/>
      <c r="T714" s="263"/>
      <c r="U714" s="263"/>
      <c r="V714" s="263"/>
      <c r="W714" s="263"/>
      <c r="X714" s="263"/>
      <c r="Y714" s="263"/>
      <c r="Z714" s="263"/>
      <c r="AA714" s="263"/>
      <c r="AB714" s="263"/>
      <c r="AC714" s="263"/>
      <c r="AD714" s="263"/>
      <c r="AE714" s="263"/>
      <c r="AF714" s="263"/>
      <c r="AG714" s="263"/>
      <c r="AH714" s="263"/>
      <c r="AI714" s="263"/>
      <c r="AJ714" s="263"/>
      <c r="AK714" s="263"/>
    </row>
    <row r="715" spans="1:37" x14ac:dyDescent="0.45">
      <c r="A715" s="262"/>
      <c r="B715" s="263"/>
      <c r="C715" s="264"/>
      <c r="D715" s="263"/>
      <c r="E715" s="263"/>
      <c r="F715" s="263"/>
      <c r="G715" s="262"/>
      <c r="H715" s="263"/>
      <c r="I715" s="263"/>
      <c r="J715" s="263"/>
      <c r="K715" s="263"/>
      <c r="L715" s="263"/>
      <c r="M715" s="263"/>
      <c r="N715" s="266"/>
      <c r="O715" s="263"/>
      <c r="P715" s="263"/>
      <c r="Q715" s="263"/>
      <c r="R715" s="263"/>
      <c r="S715" s="263"/>
      <c r="T715" s="263"/>
      <c r="U715" s="263"/>
      <c r="V715" s="263"/>
      <c r="W715" s="263"/>
      <c r="X715" s="263"/>
      <c r="Y715" s="263"/>
      <c r="Z715" s="263"/>
      <c r="AA715" s="263"/>
      <c r="AB715" s="263"/>
      <c r="AC715" s="263"/>
      <c r="AD715" s="263"/>
      <c r="AE715" s="263"/>
      <c r="AF715" s="263"/>
      <c r="AG715" s="263"/>
      <c r="AH715" s="263"/>
      <c r="AI715" s="263"/>
      <c r="AJ715" s="263"/>
      <c r="AK715" s="263"/>
    </row>
    <row r="716" spans="1:37" x14ac:dyDescent="0.45">
      <c r="A716" s="262"/>
      <c r="B716" s="263"/>
      <c r="C716" s="264"/>
      <c r="D716" s="263"/>
      <c r="E716" s="263"/>
      <c r="F716" s="263"/>
      <c r="G716" s="262"/>
      <c r="H716" s="263"/>
      <c r="I716" s="263"/>
      <c r="J716" s="263"/>
      <c r="K716" s="263"/>
      <c r="L716" s="263"/>
      <c r="M716" s="263"/>
      <c r="N716" s="266"/>
      <c r="O716" s="263"/>
      <c r="P716" s="263"/>
      <c r="Q716" s="263"/>
      <c r="R716" s="263"/>
      <c r="S716" s="263"/>
      <c r="T716" s="263"/>
      <c r="U716" s="263"/>
      <c r="V716" s="263"/>
      <c r="W716" s="263"/>
      <c r="X716" s="263"/>
      <c r="Y716" s="263"/>
      <c r="Z716" s="263"/>
      <c r="AA716" s="263"/>
      <c r="AB716" s="263"/>
      <c r="AC716" s="263"/>
      <c r="AD716" s="263"/>
      <c r="AE716" s="263"/>
      <c r="AF716" s="263"/>
      <c r="AG716" s="263"/>
      <c r="AH716" s="263"/>
      <c r="AI716" s="263"/>
      <c r="AJ716" s="263"/>
      <c r="AK716" s="263"/>
    </row>
    <row r="717" spans="1:37" x14ac:dyDescent="0.45">
      <c r="A717" s="262"/>
      <c r="B717" s="263"/>
      <c r="C717" s="264"/>
      <c r="D717" s="263"/>
      <c r="E717" s="263"/>
      <c r="F717" s="263"/>
      <c r="G717" s="262"/>
      <c r="H717" s="263"/>
      <c r="I717" s="263"/>
      <c r="J717" s="263"/>
      <c r="K717" s="263"/>
      <c r="L717" s="263"/>
      <c r="M717" s="263"/>
      <c r="N717" s="266"/>
      <c r="O717" s="263"/>
      <c r="P717" s="263"/>
      <c r="Q717" s="263"/>
      <c r="R717" s="263"/>
      <c r="S717" s="263"/>
      <c r="T717" s="263"/>
      <c r="U717" s="263"/>
      <c r="V717" s="263"/>
      <c r="W717" s="263"/>
      <c r="X717" s="263"/>
      <c r="Y717" s="263"/>
      <c r="Z717" s="263"/>
      <c r="AA717" s="263"/>
      <c r="AB717" s="263"/>
      <c r="AC717" s="263"/>
      <c r="AD717" s="263"/>
      <c r="AE717" s="263"/>
      <c r="AF717" s="263"/>
      <c r="AG717" s="263"/>
      <c r="AH717" s="263"/>
      <c r="AI717" s="263"/>
      <c r="AJ717" s="263"/>
      <c r="AK717" s="263"/>
    </row>
    <row r="718" spans="1:37" x14ac:dyDescent="0.45">
      <c r="A718" s="262"/>
      <c r="B718" s="263"/>
      <c r="C718" s="264"/>
      <c r="D718" s="263"/>
      <c r="E718" s="263"/>
      <c r="F718" s="263"/>
      <c r="G718" s="262"/>
      <c r="H718" s="263"/>
      <c r="I718" s="263"/>
      <c r="J718" s="263"/>
      <c r="K718" s="263"/>
      <c r="L718" s="263"/>
      <c r="M718" s="263"/>
      <c r="N718" s="266"/>
      <c r="O718" s="263"/>
      <c r="P718" s="263"/>
      <c r="Q718" s="263"/>
      <c r="R718" s="263"/>
      <c r="S718" s="263"/>
      <c r="T718" s="263"/>
      <c r="U718" s="263"/>
      <c r="V718" s="263"/>
      <c r="W718" s="263"/>
      <c r="X718" s="263"/>
      <c r="Y718" s="263"/>
      <c r="Z718" s="263"/>
      <c r="AA718" s="263"/>
      <c r="AB718" s="263"/>
      <c r="AC718" s="263"/>
      <c r="AD718" s="263"/>
      <c r="AE718" s="263"/>
      <c r="AF718" s="263"/>
      <c r="AG718" s="263"/>
      <c r="AH718" s="263"/>
      <c r="AI718" s="263"/>
      <c r="AJ718" s="263"/>
      <c r="AK718" s="263"/>
    </row>
    <row r="719" spans="1:37" x14ac:dyDescent="0.45">
      <c r="A719" s="262"/>
      <c r="B719" s="263"/>
      <c r="C719" s="264"/>
      <c r="D719" s="263"/>
      <c r="E719" s="263"/>
      <c r="F719" s="263"/>
      <c r="G719" s="262"/>
      <c r="H719" s="263"/>
      <c r="I719" s="263"/>
      <c r="J719" s="263"/>
      <c r="K719" s="263"/>
      <c r="L719" s="263"/>
      <c r="M719" s="263"/>
      <c r="N719" s="266"/>
      <c r="O719" s="263"/>
      <c r="P719" s="263"/>
      <c r="Q719" s="263"/>
      <c r="R719" s="263"/>
      <c r="S719" s="263"/>
      <c r="T719" s="263"/>
      <c r="U719" s="263"/>
      <c r="V719" s="263"/>
      <c r="W719" s="263"/>
      <c r="X719" s="263"/>
      <c r="Y719" s="263"/>
      <c r="Z719" s="263"/>
      <c r="AA719" s="263"/>
      <c r="AB719" s="263"/>
      <c r="AC719" s="263"/>
      <c r="AD719" s="263"/>
      <c r="AE719" s="263"/>
      <c r="AF719" s="263"/>
      <c r="AG719" s="263"/>
      <c r="AH719" s="263"/>
      <c r="AI719" s="263"/>
      <c r="AJ719" s="263"/>
      <c r="AK719" s="263"/>
    </row>
    <row r="720" spans="1:37" x14ac:dyDescent="0.45">
      <c r="A720" s="262"/>
      <c r="B720" s="263"/>
      <c r="C720" s="264"/>
      <c r="D720" s="263"/>
      <c r="E720" s="263"/>
      <c r="F720" s="263"/>
      <c r="G720" s="262"/>
      <c r="H720" s="263"/>
      <c r="I720" s="263"/>
      <c r="J720" s="263"/>
      <c r="K720" s="263"/>
      <c r="L720" s="263"/>
      <c r="M720" s="263"/>
      <c r="N720" s="266"/>
      <c r="O720" s="263"/>
      <c r="P720" s="263"/>
      <c r="Q720" s="263"/>
      <c r="R720" s="263"/>
      <c r="S720" s="263"/>
      <c r="T720" s="263"/>
      <c r="U720" s="263"/>
      <c r="V720" s="263"/>
      <c r="W720" s="263"/>
      <c r="X720" s="263"/>
      <c r="Y720" s="263"/>
      <c r="Z720" s="263"/>
      <c r="AA720" s="263"/>
      <c r="AB720" s="263"/>
      <c r="AC720" s="263"/>
      <c r="AD720" s="263"/>
      <c r="AE720" s="263"/>
      <c r="AF720" s="263"/>
      <c r="AG720" s="263"/>
      <c r="AH720" s="263"/>
      <c r="AI720" s="263"/>
      <c r="AJ720" s="263"/>
      <c r="AK720" s="263"/>
    </row>
    <row r="721" spans="1:37" x14ac:dyDescent="0.45">
      <c r="A721" s="262"/>
      <c r="B721" s="263"/>
      <c r="C721" s="264"/>
      <c r="D721" s="263"/>
      <c r="E721" s="263"/>
      <c r="F721" s="263"/>
      <c r="G721" s="262"/>
      <c r="H721" s="263"/>
      <c r="I721" s="263"/>
      <c r="J721" s="263"/>
      <c r="K721" s="263"/>
      <c r="L721" s="263"/>
      <c r="M721" s="263"/>
      <c r="N721" s="266"/>
      <c r="O721" s="263"/>
      <c r="P721" s="263"/>
      <c r="Q721" s="263"/>
      <c r="R721" s="263"/>
      <c r="S721" s="263"/>
      <c r="T721" s="263"/>
      <c r="U721" s="263"/>
      <c r="V721" s="263"/>
      <c r="W721" s="263"/>
      <c r="X721" s="263"/>
      <c r="Y721" s="263"/>
      <c r="Z721" s="263"/>
      <c r="AA721" s="263"/>
      <c r="AB721" s="263"/>
      <c r="AC721" s="263"/>
      <c r="AD721" s="263"/>
      <c r="AE721" s="263"/>
      <c r="AF721" s="263"/>
      <c r="AG721" s="263"/>
      <c r="AH721" s="263"/>
      <c r="AI721" s="263"/>
      <c r="AJ721" s="263"/>
      <c r="AK721" s="263"/>
    </row>
    <row r="722" spans="1:37" x14ac:dyDescent="0.45">
      <c r="A722" s="262"/>
      <c r="B722" s="263"/>
      <c r="C722" s="264"/>
      <c r="D722" s="263"/>
      <c r="E722" s="263"/>
      <c r="F722" s="263"/>
      <c r="G722" s="262"/>
      <c r="H722" s="263"/>
      <c r="I722" s="263"/>
      <c r="J722" s="263"/>
      <c r="K722" s="263"/>
      <c r="L722" s="263"/>
      <c r="M722" s="263"/>
      <c r="N722" s="266"/>
      <c r="O722" s="263"/>
      <c r="P722" s="263"/>
      <c r="Q722" s="263"/>
      <c r="R722" s="263"/>
      <c r="S722" s="263"/>
      <c r="T722" s="263"/>
      <c r="U722" s="263"/>
      <c r="V722" s="263"/>
      <c r="W722" s="263"/>
      <c r="X722" s="263"/>
      <c r="Y722" s="263"/>
      <c r="Z722" s="263"/>
      <c r="AA722" s="263"/>
      <c r="AB722" s="263"/>
      <c r="AC722" s="263"/>
      <c r="AD722" s="263"/>
      <c r="AE722" s="263"/>
      <c r="AF722" s="263"/>
      <c r="AG722" s="263"/>
      <c r="AH722" s="263"/>
      <c r="AI722" s="263"/>
      <c r="AJ722" s="263"/>
      <c r="AK722" s="263"/>
    </row>
    <row r="723" spans="1:37" x14ac:dyDescent="0.45">
      <c r="A723" s="262"/>
      <c r="B723" s="263"/>
      <c r="C723" s="264"/>
      <c r="D723" s="263"/>
      <c r="E723" s="263"/>
      <c r="F723" s="263"/>
      <c r="G723" s="262"/>
      <c r="H723" s="263"/>
      <c r="I723" s="263"/>
      <c r="J723" s="263"/>
      <c r="K723" s="263"/>
      <c r="L723" s="263"/>
      <c r="M723" s="263"/>
      <c r="N723" s="266"/>
      <c r="O723" s="263"/>
      <c r="P723" s="263"/>
      <c r="Q723" s="263"/>
      <c r="R723" s="263"/>
      <c r="S723" s="263"/>
      <c r="T723" s="263"/>
      <c r="U723" s="263"/>
      <c r="V723" s="263"/>
      <c r="W723" s="263"/>
      <c r="X723" s="263"/>
      <c r="Y723" s="263"/>
      <c r="Z723" s="263"/>
      <c r="AA723" s="263"/>
      <c r="AB723" s="263"/>
      <c r="AC723" s="263"/>
      <c r="AD723" s="263"/>
      <c r="AE723" s="263"/>
      <c r="AF723" s="263"/>
      <c r="AG723" s="263"/>
      <c r="AH723" s="263"/>
      <c r="AI723" s="263"/>
      <c r="AJ723" s="263"/>
      <c r="AK723" s="263"/>
    </row>
    <row r="724" spans="1:37" x14ac:dyDescent="0.45">
      <c r="A724" s="262"/>
      <c r="B724" s="263"/>
      <c r="C724" s="264"/>
      <c r="D724" s="263"/>
      <c r="E724" s="263"/>
      <c r="F724" s="263"/>
      <c r="G724" s="262"/>
      <c r="H724" s="263"/>
      <c r="I724" s="263"/>
      <c r="J724" s="263"/>
      <c r="K724" s="263"/>
      <c r="L724" s="263"/>
      <c r="M724" s="263"/>
      <c r="N724" s="266"/>
      <c r="O724" s="263"/>
      <c r="P724" s="263"/>
      <c r="Q724" s="263"/>
      <c r="R724" s="263"/>
      <c r="S724" s="263"/>
      <c r="T724" s="263"/>
      <c r="U724" s="263"/>
      <c r="V724" s="263"/>
      <c r="W724" s="263"/>
      <c r="X724" s="263"/>
      <c r="Y724" s="263"/>
      <c r="Z724" s="263"/>
      <c r="AA724" s="263"/>
      <c r="AB724" s="263"/>
      <c r="AC724" s="263"/>
      <c r="AD724" s="263"/>
      <c r="AE724" s="263"/>
      <c r="AF724" s="263"/>
      <c r="AG724" s="263"/>
      <c r="AH724" s="263"/>
      <c r="AI724" s="263"/>
      <c r="AJ724" s="263"/>
      <c r="AK724" s="263"/>
    </row>
    <row r="725" spans="1:37" x14ac:dyDescent="0.45">
      <c r="A725" s="262"/>
      <c r="B725" s="263"/>
      <c r="C725" s="264"/>
      <c r="D725" s="263"/>
      <c r="E725" s="263"/>
      <c r="F725" s="263"/>
      <c r="G725" s="262"/>
      <c r="H725" s="263"/>
      <c r="I725" s="263"/>
      <c r="J725" s="263"/>
      <c r="K725" s="263"/>
      <c r="L725" s="263"/>
      <c r="M725" s="263"/>
      <c r="N725" s="266"/>
      <c r="O725" s="263"/>
      <c r="P725" s="263"/>
      <c r="Q725" s="263"/>
      <c r="R725" s="263"/>
      <c r="S725" s="263"/>
      <c r="T725" s="263"/>
      <c r="U725" s="263"/>
      <c r="V725" s="263"/>
      <c r="W725" s="263"/>
      <c r="X725" s="263"/>
      <c r="Y725" s="263"/>
      <c r="Z725" s="263"/>
      <c r="AA725" s="263"/>
      <c r="AB725" s="263"/>
      <c r="AC725" s="263"/>
      <c r="AD725" s="263"/>
      <c r="AE725" s="263"/>
      <c r="AF725" s="263"/>
      <c r="AG725" s="263"/>
      <c r="AH725" s="263"/>
      <c r="AI725" s="263"/>
      <c r="AJ725" s="263"/>
      <c r="AK725" s="263"/>
    </row>
    <row r="726" spans="1:37" x14ac:dyDescent="0.45">
      <c r="A726" s="262"/>
      <c r="B726" s="263"/>
      <c r="C726" s="264"/>
      <c r="D726" s="263"/>
      <c r="E726" s="263"/>
      <c r="F726" s="263"/>
      <c r="G726" s="262"/>
      <c r="H726" s="263"/>
      <c r="I726" s="263"/>
      <c r="J726" s="263"/>
      <c r="K726" s="263"/>
      <c r="L726" s="263"/>
      <c r="M726" s="263"/>
      <c r="N726" s="266"/>
      <c r="O726" s="263"/>
      <c r="P726" s="263"/>
      <c r="Q726" s="263"/>
      <c r="R726" s="263"/>
      <c r="S726" s="263"/>
      <c r="T726" s="263"/>
      <c r="U726" s="263"/>
      <c r="V726" s="263"/>
      <c r="W726" s="263"/>
      <c r="X726" s="263"/>
      <c r="Y726" s="263"/>
      <c r="Z726" s="263"/>
      <c r="AA726" s="263"/>
      <c r="AB726" s="263"/>
      <c r="AC726" s="263"/>
      <c r="AD726" s="263"/>
      <c r="AE726" s="263"/>
      <c r="AF726" s="263"/>
      <c r="AG726" s="263"/>
      <c r="AH726" s="263"/>
      <c r="AI726" s="263"/>
      <c r="AJ726" s="263"/>
      <c r="AK726" s="263"/>
    </row>
    <row r="727" spans="1:37" x14ac:dyDescent="0.45">
      <c r="A727" s="262"/>
      <c r="B727" s="263"/>
      <c r="C727" s="264"/>
      <c r="D727" s="263"/>
      <c r="E727" s="263"/>
      <c r="F727" s="263"/>
      <c r="G727" s="262"/>
      <c r="H727" s="263"/>
      <c r="I727" s="263"/>
      <c r="J727" s="263"/>
      <c r="K727" s="263"/>
      <c r="L727" s="263"/>
      <c r="M727" s="263"/>
      <c r="N727" s="266"/>
      <c r="O727" s="263"/>
      <c r="P727" s="263"/>
      <c r="Q727" s="263"/>
      <c r="R727" s="263"/>
      <c r="S727" s="263"/>
      <c r="T727" s="263"/>
      <c r="U727" s="263"/>
      <c r="V727" s="263"/>
      <c r="W727" s="263"/>
      <c r="X727" s="263"/>
      <c r="Y727" s="263"/>
      <c r="Z727" s="263"/>
      <c r="AA727" s="263"/>
      <c r="AB727" s="263"/>
      <c r="AC727" s="263"/>
      <c r="AD727" s="263"/>
      <c r="AE727" s="263"/>
      <c r="AF727" s="263"/>
      <c r="AG727" s="263"/>
      <c r="AH727" s="263"/>
      <c r="AI727" s="263"/>
      <c r="AJ727" s="263"/>
      <c r="AK727" s="263"/>
    </row>
    <row r="728" spans="1:37" x14ac:dyDescent="0.45">
      <c r="A728" s="262"/>
      <c r="B728" s="263"/>
      <c r="C728" s="264"/>
      <c r="D728" s="263"/>
      <c r="E728" s="263"/>
      <c r="F728" s="263"/>
      <c r="G728" s="262"/>
      <c r="H728" s="263"/>
      <c r="I728" s="263"/>
      <c r="J728" s="263"/>
      <c r="K728" s="263"/>
      <c r="L728" s="263"/>
      <c r="M728" s="263"/>
      <c r="N728" s="266"/>
      <c r="O728" s="263"/>
      <c r="P728" s="263"/>
      <c r="Q728" s="263"/>
      <c r="R728" s="263"/>
      <c r="S728" s="263"/>
      <c r="T728" s="263"/>
      <c r="U728" s="263"/>
      <c r="V728" s="263"/>
      <c r="W728" s="263"/>
      <c r="X728" s="263"/>
      <c r="Y728" s="263"/>
      <c r="Z728" s="263"/>
      <c r="AA728" s="263"/>
      <c r="AB728" s="263"/>
      <c r="AC728" s="263"/>
      <c r="AD728" s="263"/>
      <c r="AE728" s="263"/>
      <c r="AF728" s="263"/>
      <c r="AG728" s="263"/>
      <c r="AH728" s="263"/>
      <c r="AI728" s="263"/>
      <c r="AJ728" s="263"/>
      <c r="AK728" s="263"/>
    </row>
    <row r="729" spans="1:37" x14ac:dyDescent="0.45">
      <c r="A729" s="262"/>
      <c r="B729" s="263"/>
      <c r="C729" s="264"/>
      <c r="D729" s="263"/>
      <c r="E729" s="263"/>
      <c r="F729" s="263"/>
      <c r="G729" s="262"/>
      <c r="H729" s="263"/>
      <c r="I729" s="263"/>
      <c r="J729" s="263"/>
      <c r="K729" s="263"/>
      <c r="L729" s="263"/>
      <c r="M729" s="263"/>
      <c r="N729" s="266"/>
      <c r="O729" s="263"/>
      <c r="P729" s="263"/>
      <c r="Q729" s="263"/>
      <c r="R729" s="263"/>
      <c r="S729" s="263"/>
      <c r="T729" s="263"/>
      <c r="U729" s="263"/>
      <c r="V729" s="263"/>
      <c r="W729" s="263"/>
      <c r="X729" s="263"/>
      <c r="Y729" s="263"/>
      <c r="Z729" s="263"/>
      <c r="AA729" s="263"/>
      <c r="AB729" s="263"/>
      <c r="AC729" s="263"/>
      <c r="AD729" s="263"/>
      <c r="AE729" s="263"/>
      <c r="AF729" s="263"/>
      <c r="AG729" s="263"/>
      <c r="AH729" s="263"/>
      <c r="AI729" s="263"/>
      <c r="AJ729" s="263"/>
      <c r="AK729" s="263"/>
    </row>
    <row r="730" spans="1:37" x14ac:dyDescent="0.45">
      <c r="A730" s="262"/>
      <c r="B730" s="263"/>
      <c r="C730" s="264"/>
      <c r="D730" s="263"/>
      <c r="E730" s="263"/>
      <c r="F730" s="263"/>
      <c r="G730" s="262"/>
      <c r="H730" s="263"/>
      <c r="I730" s="263"/>
      <c r="J730" s="263"/>
      <c r="K730" s="263"/>
      <c r="L730" s="263"/>
      <c r="M730" s="263"/>
      <c r="N730" s="266"/>
      <c r="O730" s="263"/>
      <c r="P730" s="263"/>
      <c r="Q730" s="263"/>
      <c r="R730" s="263"/>
      <c r="S730" s="263"/>
      <c r="T730" s="263"/>
      <c r="U730" s="263"/>
      <c r="V730" s="263"/>
      <c r="W730" s="263"/>
      <c r="X730" s="263"/>
      <c r="Y730" s="263"/>
      <c r="Z730" s="263"/>
      <c r="AA730" s="263"/>
      <c r="AB730" s="263"/>
      <c r="AC730" s="263"/>
      <c r="AD730" s="263"/>
      <c r="AE730" s="263"/>
      <c r="AF730" s="263"/>
      <c r="AG730" s="263"/>
      <c r="AH730" s="263"/>
      <c r="AI730" s="263"/>
      <c r="AJ730" s="263"/>
      <c r="AK730" s="263"/>
    </row>
    <row r="731" spans="1:37" x14ac:dyDescent="0.45">
      <c r="A731" s="262"/>
      <c r="B731" s="263"/>
      <c r="C731" s="264"/>
      <c r="D731" s="263"/>
      <c r="E731" s="263"/>
      <c r="F731" s="263"/>
      <c r="G731" s="262"/>
      <c r="H731" s="263"/>
      <c r="I731" s="263"/>
      <c r="J731" s="263"/>
      <c r="K731" s="263"/>
      <c r="L731" s="263"/>
      <c r="M731" s="263"/>
      <c r="N731" s="266"/>
      <c r="O731" s="263"/>
      <c r="P731" s="263"/>
      <c r="Q731" s="263"/>
      <c r="R731" s="263"/>
      <c r="S731" s="263"/>
      <c r="T731" s="263"/>
      <c r="U731" s="263"/>
      <c r="V731" s="263"/>
      <c r="W731" s="263"/>
      <c r="X731" s="263"/>
      <c r="Y731" s="263"/>
      <c r="Z731" s="263"/>
      <c r="AA731" s="263"/>
      <c r="AB731" s="263"/>
      <c r="AC731" s="263"/>
      <c r="AD731" s="263"/>
      <c r="AE731" s="263"/>
      <c r="AF731" s="263"/>
      <c r="AG731" s="263"/>
      <c r="AH731" s="263"/>
      <c r="AI731" s="263"/>
      <c r="AJ731" s="263"/>
      <c r="AK731" s="263"/>
    </row>
    <row r="732" spans="1:37" x14ac:dyDescent="0.45">
      <c r="A732" s="262"/>
      <c r="B732" s="263"/>
      <c r="C732" s="264"/>
      <c r="D732" s="263"/>
      <c r="E732" s="263"/>
      <c r="F732" s="263"/>
      <c r="G732" s="262"/>
      <c r="H732" s="263"/>
      <c r="I732" s="263"/>
      <c r="J732" s="263"/>
      <c r="K732" s="263"/>
      <c r="L732" s="263"/>
      <c r="M732" s="263"/>
      <c r="N732" s="266"/>
      <c r="O732" s="263"/>
      <c r="P732" s="263"/>
      <c r="Q732" s="263"/>
      <c r="R732" s="263"/>
      <c r="S732" s="263"/>
      <c r="T732" s="263"/>
      <c r="U732" s="263"/>
      <c r="V732" s="263"/>
      <c r="W732" s="263"/>
      <c r="X732" s="263"/>
      <c r="Y732" s="263"/>
      <c r="Z732" s="263"/>
      <c r="AA732" s="263"/>
      <c r="AB732" s="263"/>
      <c r="AC732" s="263"/>
      <c r="AD732" s="263"/>
      <c r="AE732" s="263"/>
      <c r="AF732" s="263"/>
      <c r="AG732" s="263"/>
      <c r="AH732" s="263"/>
      <c r="AI732" s="263"/>
      <c r="AJ732" s="263"/>
      <c r="AK732" s="263"/>
    </row>
    <row r="733" spans="1:37" x14ac:dyDescent="0.45">
      <c r="A733" s="262"/>
      <c r="B733" s="263"/>
      <c r="C733" s="264"/>
      <c r="D733" s="263"/>
      <c r="E733" s="263"/>
      <c r="F733" s="263"/>
      <c r="G733" s="262"/>
      <c r="H733" s="263"/>
      <c r="I733" s="263"/>
      <c r="J733" s="263"/>
      <c r="K733" s="263"/>
      <c r="L733" s="263"/>
      <c r="M733" s="263"/>
      <c r="N733" s="266"/>
      <c r="O733" s="263"/>
      <c r="P733" s="263"/>
      <c r="Q733" s="263"/>
      <c r="R733" s="263"/>
      <c r="S733" s="263"/>
      <c r="T733" s="263"/>
      <c r="U733" s="263"/>
      <c r="V733" s="263"/>
      <c r="W733" s="263"/>
      <c r="X733" s="263"/>
      <c r="Y733" s="263"/>
      <c r="Z733" s="263"/>
      <c r="AA733" s="263"/>
      <c r="AB733" s="263"/>
      <c r="AC733" s="263"/>
      <c r="AD733" s="263"/>
      <c r="AE733" s="263"/>
      <c r="AF733" s="263"/>
      <c r="AG733" s="263"/>
      <c r="AH733" s="263"/>
      <c r="AI733" s="263"/>
      <c r="AJ733" s="263"/>
      <c r="AK733" s="263"/>
    </row>
    <row r="734" spans="1:37" x14ac:dyDescent="0.45">
      <c r="A734" s="262"/>
      <c r="B734" s="263"/>
      <c r="C734" s="264"/>
      <c r="D734" s="263"/>
      <c r="E734" s="263"/>
      <c r="F734" s="263"/>
      <c r="G734" s="262"/>
      <c r="H734" s="263"/>
      <c r="I734" s="263"/>
      <c r="J734" s="263"/>
      <c r="K734" s="263"/>
      <c r="L734" s="263"/>
      <c r="M734" s="263"/>
      <c r="N734" s="266"/>
      <c r="O734" s="263"/>
      <c r="P734" s="263"/>
      <c r="Q734" s="263"/>
      <c r="R734" s="263"/>
      <c r="S734" s="263"/>
      <c r="T734" s="263"/>
      <c r="U734" s="263"/>
      <c r="V734" s="263"/>
      <c r="W734" s="263"/>
      <c r="X734" s="263"/>
      <c r="Y734" s="263"/>
      <c r="Z734" s="263"/>
      <c r="AA734" s="263"/>
      <c r="AB734" s="263"/>
      <c r="AC734" s="263"/>
      <c r="AD734" s="263"/>
      <c r="AE734" s="263"/>
      <c r="AF734" s="263"/>
      <c r="AG734" s="263"/>
      <c r="AH734" s="263"/>
      <c r="AI734" s="263"/>
      <c r="AJ734" s="263"/>
      <c r="AK734" s="263"/>
    </row>
    <row r="735" spans="1:37" x14ac:dyDescent="0.45">
      <c r="A735" s="262"/>
      <c r="B735" s="263"/>
      <c r="C735" s="264"/>
      <c r="D735" s="263"/>
      <c r="E735" s="263"/>
      <c r="F735" s="263"/>
      <c r="G735" s="262"/>
      <c r="H735" s="263"/>
      <c r="I735" s="263"/>
      <c r="J735" s="263"/>
      <c r="K735" s="263"/>
      <c r="L735" s="263"/>
      <c r="M735" s="263"/>
      <c r="N735" s="266"/>
      <c r="O735" s="263"/>
      <c r="P735" s="263"/>
      <c r="Q735" s="263"/>
      <c r="R735" s="263"/>
      <c r="S735" s="263"/>
      <c r="T735" s="263"/>
      <c r="U735" s="263"/>
      <c r="V735" s="263"/>
      <c r="W735" s="263"/>
      <c r="X735" s="263"/>
      <c r="Y735" s="263"/>
      <c r="Z735" s="263"/>
      <c r="AA735" s="263"/>
      <c r="AB735" s="263"/>
      <c r="AC735" s="263"/>
      <c r="AD735" s="263"/>
      <c r="AE735" s="263"/>
      <c r="AF735" s="263"/>
      <c r="AG735" s="263"/>
      <c r="AH735" s="263"/>
      <c r="AI735" s="263"/>
      <c r="AJ735" s="263"/>
      <c r="AK735" s="263"/>
    </row>
    <row r="736" spans="1:37" x14ac:dyDescent="0.45">
      <c r="A736" s="262"/>
      <c r="B736" s="263"/>
      <c r="C736" s="264"/>
      <c r="D736" s="263"/>
      <c r="E736" s="263"/>
      <c r="F736" s="263"/>
      <c r="G736" s="262"/>
      <c r="H736" s="263"/>
      <c r="I736" s="263"/>
      <c r="J736" s="263"/>
      <c r="K736" s="263"/>
      <c r="L736" s="263"/>
      <c r="M736" s="263"/>
      <c r="N736" s="266"/>
      <c r="O736" s="263"/>
      <c r="P736" s="263"/>
      <c r="Q736" s="263"/>
      <c r="R736" s="263"/>
      <c r="S736" s="263"/>
      <c r="T736" s="263"/>
      <c r="U736" s="263"/>
      <c r="V736" s="263"/>
      <c r="W736" s="263"/>
      <c r="X736" s="263"/>
      <c r="Y736" s="263"/>
      <c r="Z736" s="263"/>
      <c r="AA736" s="263"/>
      <c r="AB736" s="263"/>
      <c r="AC736" s="263"/>
      <c r="AD736" s="263"/>
      <c r="AE736" s="263"/>
      <c r="AF736" s="263"/>
      <c r="AG736" s="263"/>
      <c r="AH736" s="263"/>
      <c r="AI736" s="263"/>
      <c r="AJ736" s="263"/>
      <c r="AK736" s="263"/>
    </row>
    <row r="737" spans="1:37" x14ac:dyDescent="0.45">
      <c r="A737" s="262"/>
      <c r="B737" s="263"/>
      <c r="C737" s="264"/>
      <c r="D737" s="263"/>
      <c r="E737" s="263"/>
      <c r="F737" s="263"/>
      <c r="G737" s="262"/>
      <c r="H737" s="263"/>
      <c r="I737" s="263"/>
      <c r="J737" s="263"/>
      <c r="K737" s="263"/>
      <c r="L737" s="263"/>
      <c r="M737" s="263"/>
      <c r="N737" s="266"/>
      <c r="O737" s="263"/>
      <c r="P737" s="263"/>
      <c r="Q737" s="263"/>
      <c r="R737" s="263"/>
      <c r="S737" s="263"/>
      <c r="T737" s="263"/>
      <c r="U737" s="263"/>
      <c r="V737" s="263"/>
      <c r="W737" s="263"/>
      <c r="X737" s="263"/>
      <c r="Y737" s="263"/>
      <c r="Z737" s="263"/>
      <c r="AA737" s="263"/>
      <c r="AB737" s="263"/>
      <c r="AC737" s="263"/>
      <c r="AD737" s="263"/>
      <c r="AE737" s="263"/>
      <c r="AF737" s="263"/>
      <c r="AG737" s="263"/>
      <c r="AH737" s="263"/>
      <c r="AI737" s="263"/>
      <c r="AJ737" s="263"/>
      <c r="AK737" s="263"/>
    </row>
    <row r="738" spans="1:37" x14ac:dyDescent="0.45">
      <c r="A738" s="262"/>
      <c r="B738" s="263"/>
      <c r="C738" s="264"/>
      <c r="D738" s="263"/>
      <c r="E738" s="263"/>
      <c r="F738" s="263"/>
      <c r="G738" s="262"/>
      <c r="H738" s="263"/>
      <c r="I738" s="263"/>
      <c r="J738" s="263"/>
      <c r="K738" s="263"/>
      <c r="L738" s="263"/>
      <c r="M738" s="263"/>
      <c r="N738" s="266"/>
      <c r="O738" s="263"/>
      <c r="P738" s="263"/>
      <c r="Q738" s="263"/>
      <c r="R738" s="263"/>
      <c r="S738" s="263"/>
      <c r="T738" s="263"/>
      <c r="U738" s="263"/>
      <c r="V738" s="263"/>
      <c r="W738" s="263"/>
      <c r="X738" s="263"/>
      <c r="Y738" s="263"/>
      <c r="Z738" s="263"/>
      <c r="AA738" s="263"/>
      <c r="AB738" s="263"/>
      <c r="AC738" s="263"/>
      <c r="AD738" s="263"/>
      <c r="AE738" s="263"/>
      <c r="AF738" s="263"/>
      <c r="AG738" s="263"/>
      <c r="AH738" s="263"/>
      <c r="AI738" s="263"/>
      <c r="AJ738" s="263"/>
      <c r="AK738" s="263"/>
    </row>
    <row r="739" spans="1:37" x14ac:dyDescent="0.45">
      <c r="A739" s="262"/>
      <c r="B739" s="263"/>
      <c r="C739" s="264"/>
      <c r="D739" s="263"/>
      <c r="E739" s="263"/>
      <c r="F739" s="263"/>
      <c r="G739" s="262"/>
      <c r="H739" s="263"/>
      <c r="I739" s="263"/>
      <c r="J739" s="263"/>
      <c r="K739" s="263"/>
      <c r="L739" s="263"/>
      <c r="M739" s="263"/>
      <c r="N739" s="266"/>
      <c r="O739" s="263"/>
      <c r="P739" s="263"/>
      <c r="Q739" s="263"/>
      <c r="R739" s="263"/>
      <c r="S739" s="263"/>
      <c r="T739" s="263"/>
      <c r="U739" s="263"/>
      <c r="V739" s="263"/>
      <c r="W739" s="263"/>
      <c r="X739" s="263"/>
      <c r="Y739" s="263"/>
      <c r="Z739" s="263"/>
      <c r="AA739" s="263"/>
      <c r="AB739" s="263"/>
      <c r="AC739" s="263"/>
      <c r="AD739" s="263"/>
      <c r="AE739" s="263"/>
      <c r="AF739" s="263"/>
      <c r="AG739" s="263"/>
      <c r="AH739" s="263"/>
      <c r="AI739" s="263"/>
      <c r="AJ739" s="263"/>
      <c r="AK739" s="263"/>
    </row>
    <row r="740" spans="1:37" x14ac:dyDescent="0.45">
      <c r="A740" s="262"/>
      <c r="B740" s="263"/>
      <c r="C740" s="264"/>
      <c r="D740" s="263"/>
      <c r="E740" s="263"/>
      <c r="F740" s="263"/>
      <c r="G740" s="262"/>
      <c r="H740" s="263"/>
      <c r="I740" s="263"/>
      <c r="J740" s="263"/>
      <c r="K740" s="263"/>
      <c r="L740" s="263"/>
      <c r="M740" s="263"/>
      <c r="N740" s="266"/>
      <c r="O740" s="263"/>
      <c r="P740" s="263"/>
      <c r="Q740" s="263"/>
      <c r="R740" s="263"/>
      <c r="S740" s="263"/>
      <c r="T740" s="263"/>
      <c r="U740" s="263"/>
      <c r="V740" s="263"/>
      <c r="W740" s="263"/>
      <c r="X740" s="263"/>
      <c r="Y740" s="263"/>
      <c r="Z740" s="263"/>
      <c r="AA740" s="263"/>
      <c r="AB740" s="263"/>
      <c r="AC740" s="263"/>
      <c r="AD740" s="263"/>
      <c r="AE740" s="263"/>
      <c r="AF740" s="263"/>
      <c r="AG740" s="263"/>
      <c r="AH740" s="263"/>
      <c r="AI740" s="263"/>
      <c r="AJ740" s="263"/>
      <c r="AK740" s="263"/>
    </row>
    <row r="741" spans="1:37" x14ac:dyDescent="0.45">
      <c r="A741" s="262"/>
      <c r="B741" s="263"/>
      <c r="C741" s="264"/>
      <c r="D741" s="263"/>
      <c r="E741" s="263"/>
      <c r="F741" s="263"/>
      <c r="G741" s="262"/>
      <c r="H741" s="263"/>
      <c r="I741" s="263"/>
      <c r="J741" s="263"/>
      <c r="K741" s="263"/>
      <c r="L741" s="263"/>
      <c r="M741" s="263"/>
      <c r="N741" s="266"/>
      <c r="O741" s="263"/>
      <c r="P741" s="263"/>
      <c r="Q741" s="263"/>
      <c r="R741" s="263"/>
      <c r="S741" s="263"/>
      <c r="T741" s="263"/>
      <c r="U741" s="263"/>
      <c r="V741" s="263"/>
      <c r="W741" s="263"/>
      <c r="X741" s="263"/>
      <c r="Y741" s="263"/>
      <c r="Z741" s="263"/>
      <c r="AA741" s="263"/>
      <c r="AB741" s="263"/>
      <c r="AC741" s="263"/>
      <c r="AD741" s="263"/>
      <c r="AE741" s="263"/>
      <c r="AF741" s="263"/>
      <c r="AG741" s="263"/>
      <c r="AH741" s="263"/>
      <c r="AI741" s="263"/>
      <c r="AJ741" s="263"/>
      <c r="AK741" s="263"/>
    </row>
    <row r="742" spans="1:37" x14ac:dyDescent="0.45">
      <c r="A742" s="262"/>
      <c r="B742" s="263"/>
      <c r="C742" s="264"/>
      <c r="D742" s="263"/>
      <c r="E742" s="263"/>
      <c r="F742" s="263"/>
      <c r="G742" s="262"/>
      <c r="H742" s="263"/>
      <c r="I742" s="263"/>
      <c r="J742" s="263"/>
      <c r="K742" s="263"/>
      <c r="L742" s="263"/>
      <c r="M742" s="263"/>
      <c r="N742" s="266"/>
      <c r="O742" s="263"/>
      <c r="P742" s="263"/>
      <c r="Q742" s="263"/>
      <c r="R742" s="263"/>
      <c r="S742" s="263"/>
      <c r="T742" s="263"/>
      <c r="U742" s="263"/>
      <c r="V742" s="263"/>
      <c r="W742" s="263"/>
      <c r="X742" s="263"/>
      <c r="Y742" s="263"/>
      <c r="Z742" s="263"/>
      <c r="AA742" s="263"/>
      <c r="AB742" s="263"/>
      <c r="AC742" s="263"/>
      <c r="AD742" s="263"/>
      <c r="AE742" s="263"/>
      <c r="AF742" s="263"/>
      <c r="AG742" s="263"/>
      <c r="AH742" s="263"/>
      <c r="AI742" s="263"/>
      <c r="AJ742" s="263"/>
      <c r="AK742" s="263"/>
    </row>
    <row r="743" spans="1:37" x14ac:dyDescent="0.45">
      <c r="A743" s="262"/>
      <c r="B743" s="263"/>
      <c r="C743" s="264"/>
      <c r="D743" s="263"/>
      <c r="E743" s="263"/>
      <c r="F743" s="263"/>
      <c r="G743" s="262"/>
      <c r="H743" s="263"/>
      <c r="I743" s="263"/>
      <c r="J743" s="263"/>
      <c r="K743" s="263"/>
      <c r="L743" s="263"/>
      <c r="M743" s="263"/>
      <c r="N743" s="266"/>
      <c r="O743" s="263"/>
      <c r="P743" s="263"/>
      <c r="Q743" s="263"/>
      <c r="R743" s="263"/>
      <c r="S743" s="263"/>
      <c r="T743" s="263"/>
      <c r="U743" s="263"/>
      <c r="V743" s="263"/>
      <c r="W743" s="263"/>
      <c r="X743" s="263"/>
      <c r="Y743" s="263"/>
      <c r="Z743" s="263"/>
      <c r="AA743" s="263"/>
      <c r="AB743" s="263"/>
      <c r="AC743" s="263"/>
      <c r="AD743" s="263"/>
      <c r="AE743" s="263"/>
      <c r="AF743" s="263"/>
      <c r="AG743" s="263"/>
      <c r="AH743" s="263"/>
      <c r="AI743" s="263"/>
      <c r="AJ743" s="263"/>
      <c r="AK743" s="263"/>
    </row>
    <row r="744" spans="1:37" x14ac:dyDescent="0.45">
      <c r="A744" s="262"/>
      <c r="B744" s="263"/>
      <c r="C744" s="264"/>
      <c r="D744" s="263"/>
      <c r="E744" s="263"/>
      <c r="F744" s="263"/>
      <c r="G744" s="262"/>
      <c r="H744" s="263"/>
      <c r="I744" s="263"/>
      <c r="J744" s="263"/>
      <c r="K744" s="263"/>
      <c r="L744" s="263"/>
      <c r="M744" s="263"/>
      <c r="N744" s="266"/>
      <c r="O744" s="263"/>
      <c r="P744" s="263"/>
      <c r="Q744" s="263"/>
      <c r="R744" s="263"/>
      <c r="S744" s="263"/>
      <c r="T744" s="263"/>
      <c r="U744" s="263"/>
      <c r="V744" s="263"/>
      <c r="W744" s="263"/>
      <c r="X744" s="263"/>
      <c r="Y744" s="263"/>
      <c r="Z744" s="263"/>
      <c r="AA744" s="263"/>
      <c r="AB744" s="263"/>
      <c r="AC744" s="263"/>
      <c r="AD744" s="263"/>
      <c r="AE744" s="263"/>
      <c r="AF744" s="263"/>
      <c r="AG744" s="263"/>
      <c r="AH744" s="263"/>
      <c r="AI744" s="263"/>
      <c r="AJ744" s="263"/>
      <c r="AK744" s="263"/>
    </row>
    <row r="745" spans="1:37" x14ac:dyDescent="0.45">
      <c r="A745" s="262"/>
      <c r="B745" s="263"/>
      <c r="C745" s="264"/>
      <c r="D745" s="263"/>
      <c r="E745" s="263"/>
      <c r="F745" s="263"/>
      <c r="G745" s="262"/>
      <c r="H745" s="263"/>
      <c r="I745" s="263"/>
      <c r="J745" s="263"/>
      <c r="K745" s="263"/>
      <c r="L745" s="263"/>
      <c r="M745" s="263"/>
      <c r="N745" s="266"/>
      <c r="O745" s="263"/>
      <c r="P745" s="263"/>
      <c r="Q745" s="263"/>
      <c r="R745" s="263"/>
      <c r="S745" s="263"/>
      <c r="T745" s="263"/>
      <c r="U745" s="263"/>
      <c r="V745" s="263"/>
      <c r="W745" s="263"/>
      <c r="X745" s="263"/>
      <c r="Y745" s="263"/>
      <c r="Z745" s="263"/>
      <c r="AA745" s="263"/>
      <c r="AB745" s="263"/>
      <c r="AC745" s="263"/>
      <c r="AD745" s="263"/>
      <c r="AE745" s="263"/>
      <c r="AF745" s="263"/>
      <c r="AG745" s="263"/>
      <c r="AH745" s="263"/>
      <c r="AI745" s="263"/>
      <c r="AJ745" s="263"/>
      <c r="AK745" s="263"/>
    </row>
    <row r="746" spans="1:37" x14ac:dyDescent="0.45">
      <c r="A746" s="262"/>
      <c r="B746" s="263"/>
      <c r="C746" s="264"/>
      <c r="D746" s="263"/>
      <c r="E746" s="263"/>
      <c r="F746" s="263"/>
      <c r="G746" s="262"/>
      <c r="H746" s="263"/>
      <c r="I746" s="263"/>
      <c r="J746" s="263"/>
      <c r="K746" s="263"/>
      <c r="L746" s="263"/>
      <c r="M746" s="263"/>
      <c r="N746" s="266"/>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row>
    <row r="747" spans="1:37" x14ac:dyDescent="0.45">
      <c r="A747" s="262"/>
      <c r="B747" s="263"/>
      <c r="C747" s="264"/>
      <c r="D747" s="263"/>
      <c r="E747" s="263"/>
      <c r="F747" s="263"/>
      <c r="G747" s="262"/>
      <c r="H747" s="263"/>
      <c r="I747" s="263"/>
      <c r="J747" s="263"/>
      <c r="K747" s="263"/>
      <c r="L747" s="263"/>
      <c r="M747" s="263"/>
      <c r="N747" s="266"/>
      <c r="O747" s="263"/>
      <c r="P747" s="263"/>
      <c r="Q747" s="263"/>
      <c r="R747" s="263"/>
      <c r="S747" s="263"/>
      <c r="T747" s="263"/>
      <c r="U747" s="263"/>
      <c r="V747" s="263"/>
      <c r="W747" s="263"/>
      <c r="X747" s="263"/>
      <c r="Y747" s="263"/>
      <c r="Z747" s="263"/>
      <c r="AA747" s="263"/>
      <c r="AB747" s="263"/>
      <c r="AC747" s="263"/>
      <c r="AD747" s="263"/>
      <c r="AE747" s="263"/>
      <c r="AF747" s="263"/>
      <c r="AG747" s="263"/>
      <c r="AH747" s="263"/>
      <c r="AI747" s="263"/>
      <c r="AJ747" s="263"/>
      <c r="AK747" s="263"/>
    </row>
    <row r="748" spans="1:37" x14ac:dyDescent="0.45">
      <c r="A748" s="262"/>
      <c r="B748" s="263"/>
      <c r="C748" s="264"/>
      <c r="D748" s="263"/>
      <c r="E748" s="263"/>
      <c r="F748" s="263"/>
      <c r="G748" s="262"/>
      <c r="H748" s="263"/>
      <c r="I748" s="263"/>
      <c r="J748" s="263"/>
      <c r="K748" s="263"/>
      <c r="L748" s="263"/>
      <c r="M748" s="263"/>
      <c r="N748" s="266"/>
      <c r="O748" s="263"/>
      <c r="P748" s="263"/>
      <c r="Q748" s="263"/>
      <c r="R748" s="263"/>
      <c r="S748" s="263"/>
      <c r="T748" s="263"/>
      <c r="U748" s="263"/>
      <c r="V748" s="263"/>
      <c r="W748" s="263"/>
      <c r="X748" s="263"/>
      <c r="Y748" s="263"/>
      <c r="Z748" s="263"/>
      <c r="AA748" s="263"/>
      <c r="AB748" s="263"/>
      <c r="AC748" s="263"/>
      <c r="AD748" s="263"/>
      <c r="AE748" s="263"/>
      <c r="AF748" s="263"/>
      <c r="AG748" s="263"/>
      <c r="AH748" s="263"/>
      <c r="AI748" s="263"/>
      <c r="AJ748" s="263"/>
      <c r="AK748" s="263"/>
    </row>
    <row r="749" spans="1:37" x14ac:dyDescent="0.45">
      <c r="A749" s="262"/>
      <c r="B749" s="263"/>
      <c r="C749" s="264"/>
      <c r="D749" s="263"/>
      <c r="E749" s="263"/>
      <c r="F749" s="263"/>
      <c r="G749" s="262"/>
      <c r="H749" s="263"/>
      <c r="I749" s="263"/>
      <c r="J749" s="263"/>
      <c r="K749" s="263"/>
      <c r="L749" s="263"/>
      <c r="M749" s="263"/>
      <c r="N749" s="266"/>
      <c r="O749" s="263"/>
      <c r="P749" s="263"/>
      <c r="Q749" s="263"/>
      <c r="R749" s="263"/>
      <c r="S749" s="263"/>
      <c r="T749" s="263"/>
      <c r="U749" s="263"/>
      <c r="V749" s="263"/>
      <c r="W749" s="263"/>
      <c r="X749" s="263"/>
      <c r="Y749" s="263"/>
      <c r="Z749" s="263"/>
      <c r="AA749" s="263"/>
      <c r="AB749" s="263"/>
      <c r="AC749" s="263"/>
      <c r="AD749" s="263"/>
      <c r="AE749" s="263"/>
      <c r="AF749" s="263"/>
      <c r="AG749" s="263"/>
      <c r="AH749" s="263"/>
      <c r="AI749" s="263"/>
      <c r="AJ749" s="263"/>
      <c r="AK749" s="263"/>
    </row>
    <row r="750" spans="1:37" x14ac:dyDescent="0.45">
      <c r="A750" s="262"/>
      <c r="B750" s="263"/>
      <c r="C750" s="264"/>
      <c r="D750" s="263"/>
      <c r="E750" s="263"/>
      <c r="F750" s="263"/>
      <c r="G750" s="262"/>
      <c r="H750" s="263"/>
      <c r="I750" s="263"/>
      <c r="J750" s="263"/>
      <c r="K750" s="263"/>
      <c r="L750" s="263"/>
      <c r="M750" s="263"/>
      <c r="N750" s="266"/>
      <c r="O750" s="263"/>
      <c r="P750" s="263"/>
      <c r="Q750" s="263"/>
      <c r="R750" s="263"/>
      <c r="S750" s="263"/>
      <c r="T750" s="263"/>
      <c r="U750" s="263"/>
      <c r="V750" s="263"/>
      <c r="W750" s="263"/>
      <c r="X750" s="263"/>
      <c r="Y750" s="263"/>
      <c r="Z750" s="263"/>
      <c r="AA750" s="263"/>
      <c r="AB750" s="263"/>
      <c r="AC750" s="263"/>
      <c r="AD750" s="263"/>
      <c r="AE750" s="263"/>
      <c r="AF750" s="263"/>
      <c r="AG750" s="263"/>
      <c r="AH750" s="263"/>
      <c r="AI750" s="263"/>
      <c r="AJ750" s="263"/>
      <c r="AK750" s="263"/>
    </row>
    <row r="751" spans="1:37" x14ac:dyDescent="0.45">
      <c r="A751" s="262"/>
      <c r="B751" s="263"/>
      <c r="C751" s="264"/>
      <c r="D751" s="263"/>
      <c r="E751" s="263"/>
      <c r="F751" s="263"/>
      <c r="G751" s="262"/>
      <c r="H751" s="263"/>
      <c r="I751" s="263"/>
      <c r="J751" s="263"/>
      <c r="K751" s="263"/>
      <c r="L751" s="263"/>
      <c r="M751" s="263"/>
      <c r="N751" s="266"/>
      <c r="O751" s="263"/>
      <c r="P751" s="263"/>
      <c r="Q751" s="263"/>
      <c r="R751" s="263"/>
      <c r="S751" s="263"/>
      <c r="T751" s="263"/>
      <c r="U751" s="263"/>
      <c r="V751" s="263"/>
      <c r="W751" s="263"/>
      <c r="X751" s="263"/>
      <c r="Y751" s="263"/>
      <c r="Z751" s="263"/>
      <c r="AA751" s="263"/>
      <c r="AB751" s="263"/>
      <c r="AC751" s="263"/>
      <c r="AD751" s="263"/>
      <c r="AE751" s="263"/>
      <c r="AF751" s="263"/>
      <c r="AG751" s="263"/>
      <c r="AH751" s="263"/>
      <c r="AI751" s="263"/>
      <c r="AJ751" s="263"/>
      <c r="AK751" s="263"/>
    </row>
    <row r="752" spans="1:37" x14ac:dyDescent="0.45">
      <c r="A752" s="262"/>
      <c r="B752" s="263"/>
      <c r="C752" s="264"/>
      <c r="D752" s="263"/>
      <c r="E752" s="263"/>
      <c r="F752" s="263"/>
      <c r="G752" s="262"/>
      <c r="H752" s="263"/>
      <c r="I752" s="263"/>
      <c r="J752" s="263"/>
      <c r="K752" s="263"/>
      <c r="L752" s="263"/>
      <c r="M752" s="263"/>
      <c r="N752" s="266"/>
      <c r="O752" s="263"/>
      <c r="P752" s="263"/>
      <c r="Q752" s="263"/>
      <c r="R752" s="263"/>
      <c r="S752" s="263"/>
      <c r="T752" s="263"/>
      <c r="U752" s="263"/>
      <c r="V752" s="263"/>
      <c r="W752" s="263"/>
      <c r="X752" s="263"/>
      <c r="Y752" s="263"/>
      <c r="Z752" s="263"/>
      <c r="AA752" s="263"/>
      <c r="AB752" s="263"/>
      <c r="AC752" s="263"/>
      <c r="AD752" s="263"/>
      <c r="AE752" s="263"/>
      <c r="AF752" s="263"/>
      <c r="AG752" s="263"/>
      <c r="AH752" s="263"/>
      <c r="AI752" s="263"/>
      <c r="AJ752" s="263"/>
      <c r="AK752" s="263"/>
    </row>
    <row r="753" spans="1:37" x14ac:dyDescent="0.45">
      <c r="A753" s="262"/>
      <c r="B753" s="263"/>
      <c r="C753" s="264"/>
      <c r="D753" s="263"/>
      <c r="E753" s="263"/>
      <c r="F753" s="263"/>
      <c r="G753" s="262"/>
      <c r="H753" s="263"/>
      <c r="I753" s="263"/>
      <c r="J753" s="263"/>
      <c r="K753" s="263"/>
      <c r="L753" s="263"/>
      <c r="M753" s="263"/>
      <c r="N753" s="266"/>
      <c r="O753" s="263"/>
      <c r="P753" s="263"/>
      <c r="Q753" s="263"/>
      <c r="R753" s="263"/>
      <c r="S753" s="263"/>
      <c r="T753" s="263"/>
      <c r="U753" s="263"/>
      <c r="V753" s="263"/>
      <c r="W753" s="263"/>
      <c r="X753" s="263"/>
      <c r="Y753" s="263"/>
      <c r="Z753" s="263"/>
      <c r="AA753" s="263"/>
      <c r="AB753" s="263"/>
      <c r="AC753" s="263"/>
      <c r="AD753" s="263"/>
      <c r="AE753" s="263"/>
      <c r="AF753" s="263"/>
      <c r="AG753" s="263"/>
      <c r="AH753" s="263"/>
      <c r="AI753" s="263"/>
      <c r="AJ753" s="263"/>
      <c r="AK753" s="263"/>
    </row>
  </sheetData>
  <mergeCells count="27">
    <mergeCell ref="J13:J20"/>
    <mergeCell ref="B23:B29"/>
    <mergeCell ref="C23:C29"/>
    <mergeCell ref="E23:E29"/>
    <mergeCell ref="F23:F29"/>
    <mergeCell ref="G23:G29"/>
    <mergeCell ref="I23:I27"/>
    <mergeCell ref="J23:J27"/>
    <mergeCell ref="J28:J29"/>
    <mergeCell ref="C13:C20"/>
    <mergeCell ref="D13:D20"/>
    <mergeCell ref="E13:E20"/>
    <mergeCell ref="F13:F20"/>
    <mergeCell ref="G13:G20"/>
    <mergeCell ref="B13:B20"/>
    <mergeCell ref="G9:G12"/>
    <mergeCell ref="B6:B8"/>
    <mergeCell ref="C6:C8"/>
    <mergeCell ref="D6:D8"/>
    <mergeCell ref="E6:E8"/>
    <mergeCell ref="F6:F8"/>
    <mergeCell ref="G6:G8"/>
    <mergeCell ref="B9:B12"/>
    <mergeCell ref="C9:C12"/>
    <mergeCell ref="D9:D12"/>
    <mergeCell ref="E9:E12"/>
    <mergeCell ref="F9:F12"/>
  </mergeCells>
  <phoneticPr fontId="11" type="noConversion"/>
  <conditionalFormatting sqref="K6 K17:K19">
    <cfRule type="cellIs" dxfId="307" priority="34" operator="equal">
      <formula>#REF!</formula>
    </cfRule>
    <cfRule type="cellIs" dxfId="306" priority="35" operator="equal">
      <formula>#REF!</formula>
    </cfRule>
    <cfRule type="cellIs" dxfId="305" priority="36" operator="equal">
      <formula>#REF!</formula>
    </cfRule>
  </conditionalFormatting>
  <conditionalFormatting sqref="K13:K15">
    <cfRule type="cellIs" dxfId="304" priority="31" operator="equal">
      <formula>#REF!</formula>
    </cfRule>
    <cfRule type="cellIs" dxfId="303" priority="32" operator="equal">
      <formula>#REF!</formula>
    </cfRule>
    <cfRule type="cellIs" dxfId="302" priority="33" operator="equal">
      <formula>#REF!</formula>
    </cfRule>
  </conditionalFormatting>
  <conditionalFormatting sqref="K9">
    <cfRule type="cellIs" dxfId="301" priority="28" operator="equal">
      <formula>#REF!</formula>
    </cfRule>
    <cfRule type="cellIs" dxfId="300" priority="29" operator="equal">
      <formula>#REF!</formula>
    </cfRule>
    <cfRule type="cellIs" dxfId="299" priority="30" operator="equal">
      <formula>#REF!</formula>
    </cfRule>
  </conditionalFormatting>
  <conditionalFormatting sqref="K10">
    <cfRule type="cellIs" dxfId="298" priority="25" operator="equal">
      <formula>#REF!</formula>
    </cfRule>
    <cfRule type="cellIs" dxfId="297" priority="26" operator="equal">
      <formula>#REF!</formula>
    </cfRule>
    <cfRule type="cellIs" dxfId="296" priority="27" operator="equal">
      <formula>#REF!</formula>
    </cfRule>
  </conditionalFormatting>
  <conditionalFormatting sqref="K8">
    <cfRule type="cellIs" dxfId="295" priority="22" operator="equal">
      <formula>#REF!</formula>
    </cfRule>
    <cfRule type="cellIs" dxfId="294" priority="23" operator="equal">
      <formula>#REF!</formula>
    </cfRule>
    <cfRule type="cellIs" dxfId="293" priority="24" operator="equal">
      <formula>#REF!</formula>
    </cfRule>
  </conditionalFormatting>
  <conditionalFormatting sqref="K23:K25 K28:K30">
    <cfRule type="cellIs" dxfId="292" priority="19" operator="equal">
      <formula>#REF!</formula>
    </cfRule>
    <cfRule type="cellIs" dxfId="291" priority="20" operator="equal">
      <formula>#REF!</formula>
    </cfRule>
    <cfRule type="cellIs" dxfId="290" priority="21" operator="equal">
      <formula>#REF!</formula>
    </cfRule>
  </conditionalFormatting>
  <conditionalFormatting sqref="K7">
    <cfRule type="cellIs" dxfId="289" priority="16" operator="equal">
      <formula>#REF!</formula>
    </cfRule>
    <cfRule type="cellIs" dxfId="288" priority="17" operator="equal">
      <formula>#REF!</formula>
    </cfRule>
    <cfRule type="cellIs" dxfId="287" priority="18" operator="equal">
      <formula>#REF!</formula>
    </cfRule>
  </conditionalFormatting>
  <conditionalFormatting sqref="K16">
    <cfRule type="cellIs" dxfId="286" priority="10" operator="equal">
      <formula>#REF!</formula>
    </cfRule>
    <cfRule type="cellIs" dxfId="285" priority="11" operator="equal">
      <formula>#REF!</formula>
    </cfRule>
    <cfRule type="cellIs" dxfId="284" priority="12" operator="equal">
      <formula>#REF!</formula>
    </cfRule>
  </conditionalFormatting>
  <conditionalFormatting sqref="K20">
    <cfRule type="cellIs" dxfId="283" priority="7" operator="equal">
      <formula>#REF!</formula>
    </cfRule>
    <cfRule type="cellIs" dxfId="282" priority="8" operator="equal">
      <formula>#REF!</formula>
    </cfRule>
    <cfRule type="cellIs" dxfId="281" priority="9" operator="equal">
      <formula>#REF!</formula>
    </cfRule>
  </conditionalFormatting>
  <conditionalFormatting sqref="K11">
    <cfRule type="cellIs" dxfId="280" priority="4" operator="equal">
      <formula>#REF!</formula>
    </cfRule>
    <cfRule type="cellIs" dxfId="279" priority="5" operator="equal">
      <formula>#REF!</formula>
    </cfRule>
    <cfRule type="cellIs" dxfId="278" priority="6" operator="equal">
      <formula>#REF!</formula>
    </cfRule>
  </conditionalFormatting>
  <conditionalFormatting sqref="K26">
    <cfRule type="cellIs" dxfId="277" priority="1" operator="equal">
      <formula>#REF!</formula>
    </cfRule>
    <cfRule type="cellIs" dxfId="276" priority="2" operator="equal">
      <formula>#REF!</formula>
    </cfRule>
    <cfRule type="cellIs" dxfId="275" priority="3" operator="equal">
      <formula>#REF!</formula>
    </cfRule>
  </conditionalFormatting>
  <dataValidations count="2">
    <dataValidation type="list" allowBlank="1" showInputMessage="1" showErrorMessage="1" sqref="K23:K26 K28:K30 K13:K20 K6:K11" xr:uid="{DBEF00AB-E5D1-493D-9380-E92C6E91CD38}">
      <formula1>$K$35:$K$39</formula1>
    </dataValidation>
    <dataValidation type="textLength" operator="lessThan" allowBlank="1" showInputMessage="1" showErrorMessage="1" sqref="K12 K27" xr:uid="{594ADC87-3003-491E-BC01-DAED30F502CF}">
      <formula1>1</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BA653"/>
  <sheetViews>
    <sheetView zoomScale="80" zoomScaleNormal="80" workbookViewId="0">
      <pane ySplit="4" topLeftCell="A5" activePane="bottomLeft" state="frozen"/>
      <selection activeCell="K1" sqref="K1"/>
      <selection pane="bottomLeft" activeCell="K5" sqref="K5"/>
    </sheetView>
  </sheetViews>
  <sheetFormatPr defaultColWidth="9.1328125" defaultRowHeight="14.25" outlineLevelRow="1" x14ac:dyDescent="0.45"/>
  <cols>
    <col min="1" max="1" width="19.1328125" style="20" customWidth="1"/>
    <col min="2" max="2" width="13.1328125" style="6" customWidth="1"/>
    <col min="3" max="3" width="56.265625" style="19" customWidth="1"/>
    <col min="4" max="4" width="12.86328125" style="6" customWidth="1"/>
    <col min="5" max="6" width="10.1328125" style="6" customWidth="1"/>
    <col min="7" max="7" width="37.59765625" style="20" customWidth="1"/>
    <col min="8" max="8" width="39.86328125" style="6" customWidth="1"/>
    <col min="9" max="9" width="48" style="6" customWidth="1"/>
    <col min="10" max="10" width="38" style="6" customWidth="1"/>
    <col min="11" max="11" width="16.265625" style="6" customWidth="1"/>
    <col min="12" max="12" width="65.59765625" style="45" customWidth="1"/>
    <col min="13" max="13" width="62.265625" style="6" customWidth="1"/>
    <col min="14" max="14" width="6.59765625" style="30" customWidth="1"/>
    <col min="15" max="15" width="12.59765625" style="6" customWidth="1"/>
    <col min="16" max="16" width="9.1328125" style="6"/>
    <col min="17" max="17" width="12.3984375" style="6" customWidth="1"/>
    <col min="18" max="16384" width="9.1328125" style="6"/>
  </cols>
  <sheetData>
    <row r="1" spans="1:53" x14ac:dyDescent="0.45">
      <c r="A1" s="40"/>
      <c r="B1" s="32"/>
      <c r="C1" s="39" t="s">
        <v>256</v>
      </c>
      <c r="D1" s="40"/>
      <c r="E1" s="40"/>
      <c r="F1" s="40"/>
      <c r="G1" s="38"/>
      <c r="H1" s="2"/>
      <c r="I1" s="2"/>
      <c r="J1" s="2"/>
      <c r="K1" s="3"/>
      <c r="L1" s="4"/>
      <c r="M1" s="4"/>
      <c r="N1" s="5"/>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row>
    <row r="2" spans="1:53" ht="13.15" hidden="1" customHeight="1" outlineLevel="1" x14ac:dyDescent="0.45">
      <c r="A2" s="2"/>
      <c r="B2" s="2"/>
      <c r="C2" s="2"/>
      <c r="D2" s="2"/>
      <c r="E2" s="2"/>
      <c r="F2" s="2"/>
      <c r="G2" s="2"/>
      <c r="H2" s="2"/>
      <c r="I2" s="2"/>
      <c r="J2" s="2"/>
      <c r="K2" s="2"/>
      <c r="L2" s="2"/>
      <c r="M2" s="2"/>
      <c r="N2" s="5"/>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row>
    <row r="3" spans="1:53" ht="14.25" hidden="1" customHeight="1" outlineLevel="1" x14ac:dyDescent="0.45">
      <c r="A3" s="9"/>
      <c r="B3" s="7"/>
      <c r="C3" s="8"/>
      <c r="D3" s="9"/>
      <c r="E3" s="9"/>
      <c r="F3" s="9"/>
      <c r="G3" s="9"/>
      <c r="H3" s="9"/>
      <c r="I3" s="9"/>
      <c r="J3" s="9"/>
      <c r="K3" s="10"/>
      <c r="L3" s="11"/>
      <c r="M3" s="11"/>
      <c r="N3" s="5"/>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row>
    <row r="4" spans="1:53" ht="50.25" customHeight="1" collapsed="1" x14ac:dyDescent="0.45">
      <c r="A4" s="277" t="s">
        <v>357</v>
      </c>
      <c r="B4" s="41" t="s">
        <v>36</v>
      </c>
      <c r="C4" s="34" t="s">
        <v>4</v>
      </c>
      <c r="D4" s="35" t="s">
        <v>33</v>
      </c>
      <c r="E4" s="35" t="s">
        <v>1028</v>
      </c>
      <c r="F4" s="35" t="s">
        <v>1029</v>
      </c>
      <c r="G4" s="36" t="s">
        <v>24</v>
      </c>
      <c r="H4" s="41" t="s">
        <v>438</v>
      </c>
      <c r="I4" s="37" t="s">
        <v>5</v>
      </c>
      <c r="J4" s="37" t="s">
        <v>23</v>
      </c>
      <c r="K4" s="33" t="s">
        <v>6</v>
      </c>
      <c r="L4" s="33" t="s">
        <v>660</v>
      </c>
      <c r="M4" s="33" t="s">
        <v>7</v>
      </c>
      <c r="N4" s="12" t="s">
        <v>8</v>
      </c>
      <c r="O4" s="203" t="s">
        <v>698</v>
      </c>
      <c r="P4" s="521" t="s">
        <v>21</v>
      </c>
      <c r="Q4" s="521" t="s">
        <v>22</v>
      </c>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row>
    <row r="5" spans="1:53" ht="13.15" x14ac:dyDescent="0.45">
      <c r="A5" s="46" t="s">
        <v>49</v>
      </c>
      <c r="B5" s="13"/>
      <c r="C5" s="14"/>
      <c r="D5" s="15"/>
      <c r="E5" s="15"/>
      <c r="F5" s="15"/>
      <c r="G5" s="15"/>
      <c r="H5" s="15"/>
      <c r="I5" s="15"/>
      <c r="J5" s="15"/>
      <c r="K5" s="15"/>
      <c r="L5" s="48"/>
      <c r="M5" s="15"/>
      <c r="N5" s="16"/>
      <c r="O5" s="204"/>
      <c r="P5" s="204"/>
      <c r="Q5" s="204"/>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row>
    <row r="6" spans="1:53" ht="92.25" customHeight="1" x14ac:dyDescent="0.45">
      <c r="A6" s="73" t="s">
        <v>111</v>
      </c>
      <c r="B6" s="611" t="s">
        <v>50</v>
      </c>
      <c r="C6" s="600" t="s">
        <v>943</v>
      </c>
      <c r="D6" s="607" t="s">
        <v>9</v>
      </c>
      <c r="E6" s="609" t="s">
        <v>20</v>
      </c>
      <c r="F6" s="620" t="s">
        <v>25</v>
      </c>
      <c r="G6" s="410" t="s">
        <v>626</v>
      </c>
      <c r="H6" s="53" t="s">
        <v>849</v>
      </c>
      <c r="I6" s="53" t="s">
        <v>1074</v>
      </c>
      <c r="J6" s="53" t="s">
        <v>126</v>
      </c>
      <c r="K6" s="54" t="s">
        <v>10</v>
      </c>
      <c r="L6" s="415"/>
      <c r="M6" s="415"/>
      <c r="N6" s="55">
        <f>IF(K6="","0",IF(K6="Pass",1,IF(K6="Not Testable",1,IF(K6="Fail",0,IF(K6="TBD",0,IF(K6="N/A (Please provide reason)",1))))))</f>
        <v>0</v>
      </c>
      <c r="O6" s="205">
        <f>IF(AND(D6="M",K6="N/A (Please provide reason)"),1,0)</f>
        <v>0</v>
      </c>
      <c r="P6" s="519">
        <f>IF(E6 = "YES",1)</f>
        <v>1</v>
      </c>
      <c r="Q6" s="519">
        <f>IF(F6 = "YES",1,0)</f>
        <v>0</v>
      </c>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row>
    <row r="7" spans="1:53" s="45" customFormat="1" ht="114.75" customHeight="1" x14ac:dyDescent="0.45">
      <c r="A7" s="73" t="s">
        <v>112</v>
      </c>
      <c r="B7" s="612"/>
      <c r="C7" s="601"/>
      <c r="D7" s="608"/>
      <c r="E7" s="610"/>
      <c r="F7" s="621"/>
      <c r="G7" s="410" t="s">
        <v>1035</v>
      </c>
      <c r="H7" s="53" t="s">
        <v>849</v>
      </c>
      <c r="I7" s="53" t="s">
        <v>1075</v>
      </c>
      <c r="J7" s="53" t="s">
        <v>126</v>
      </c>
      <c r="K7" s="54" t="s">
        <v>10</v>
      </c>
      <c r="L7" s="415"/>
      <c r="M7" s="415"/>
      <c r="N7" s="55">
        <f t="shared" ref="N7" si="0">IF(K7="","0",IF(K7="Pass",1,IF(K7="Not Testable",1,IF(K7="Fail",0,IF(K7="TBD",0,IF(K7="N/A (Please provide reason)",1))))))</f>
        <v>0</v>
      </c>
      <c r="O7" s="205">
        <f>IF(AND(D6="M",K7="N/A (Please provide reason)"),1,0)</f>
        <v>0</v>
      </c>
      <c r="P7" s="519">
        <f>IF(E6 = "YES",1)</f>
        <v>1</v>
      </c>
      <c r="Q7" s="519">
        <f>IF(F6 = "YES",1,0)</f>
        <v>0</v>
      </c>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row>
    <row r="8" spans="1:53" ht="154.5" customHeight="1" x14ac:dyDescent="0.45">
      <c r="A8" s="73" t="s">
        <v>113</v>
      </c>
      <c r="B8" s="612"/>
      <c r="C8" s="601"/>
      <c r="D8" s="608"/>
      <c r="E8" s="610"/>
      <c r="F8" s="621"/>
      <c r="G8" s="410" t="s">
        <v>1036</v>
      </c>
      <c r="H8" s="53" t="s">
        <v>849</v>
      </c>
      <c r="I8" s="53" t="s">
        <v>846</v>
      </c>
      <c r="J8" s="53" t="s">
        <v>126</v>
      </c>
      <c r="K8" s="54" t="s">
        <v>10</v>
      </c>
      <c r="L8" s="415"/>
      <c r="M8" s="415"/>
      <c r="N8" s="55">
        <f t="shared" ref="N8:N13" si="1">IF(K8="","0",IF(K8="Pass",1,IF(K8="Not Testable",1,IF(K8="Fail",0,IF(K8="TBD",0,IF(K8="N/A (Please provide reason)",1))))))</f>
        <v>0</v>
      </c>
      <c r="O8" s="205">
        <f>IF(AND(D6="M",K8="N/A (Please provide reason)"),1,0)</f>
        <v>0</v>
      </c>
      <c r="P8" s="519">
        <f>IF(E6 = "YES",1)</f>
        <v>1</v>
      </c>
      <c r="Q8" s="519">
        <f>IF(F6 = "YES",1,0)</f>
        <v>0</v>
      </c>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row>
    <row r="9" spans="1:53" s="45" customFormat="1" ht="150.75" customHeight="1" x14ac:dyDescent="0.45">
      <c r="A9" s="73" t="s">
        <v>114</v>
      </c>
      <c r="B9" s="612"/>
      <c r="C9" s="601"/>
      <c r="D9" s="608"/>
      <c r="E9" s="610"/>
      <c r="F9" s="621"/>
      <c r="G9" s="410" t="s">
        <v>1037</v>
      </c>
      <c r="H9" s="53" t="s">
        <v>849</v>
      </c>
      <c r="I9" s="53" t="s">
        <v>847</v>
      </c>
      <c r="J9" s="53" t="s">
        <v>126</v>
      </c>
      <c r="K9" s="54" t="s">
        <v>10</v>
      </c>
      <c r="L9" s="415"/>
      <c r="M9" s="415"/>
      <c r="N9" s="55">
        <f t="shared" ref="N9" si="2">IF(K9="","0",IF(K9="Pass",1,IF(K9="Not Testable",1,IF(K9="Fail",0,IF(K9="TBD",0,IF(K9="N/A (Please provide reason)",1))))))</f>
        <v>0</v>
      </c>
      <c r="O9" s="205">
        <f>IF(AND(D6="M",K9="N/A (Please provide reason)"),1,0)</f>
        <v>0</v>
      </c>
      <c r="P9" s="519">
        <f>IF(E6 = "YES",1)</f>
        <v>1</v>
      </c>
      <c r="Q9" s="519">
        <f>IF(F6 = "YES",1,0)</f>
        <v>0</v>
      </c>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row>
    <row r="10" spans="1:53" s="45" customFormat="1" ht="123" customHeight="1" x14ac:dyDescent="0.45">
      <c r="A10" s="73" t="s">
        <v>802</v>
      </c>
      <c r="B10" s="612"/>
      <c r="C10" s="601"/>
      <c r="D10" s="608"/>
      <c r="E10" s="610"/>
      <c r="F10" s="621"/>
      <c r="G10" s="410" t="s">
        <v>1038</v>
      </c>
      <c r="H10" s="53" t="s">
        <v>849</v>
      </c>
      <c r="I10" s="53" t="s">
        <v>848</v>
      </c>
      <c r="J10" s="53" t="s">
        <v>126</v>
      </c>
      <c r="K10" s="54" t="s">
        <v>10</v>
      </c>
      <c r="L10" s="415"/>
      <c r="M10" s="415"/>
      <c r="N10" s="55">
        <f t="shared" ref="N10" si="3">IF(K10="","0",IF(K10="Pass",1,IF(K10="Not Testable",1,IF(K10="Fail",0,IF(K10="TBD",0,IF(K10="N/A (Please provide reason)",1))))))</f>
        <v>0</v>
      </c>
      <c r="O10" s="205">
        <f>IF(AND(D6="M",K10="N/A (Please provide reason)"),1,0)</f>
        <v>0</v>
      </c>
      <c r="P10" s="519">
        <f>IF(E6 = "YES",1)</f>
        <v>1</v>
      </c>
      <c r="Q10" s="519">
        <f>IF(F6 = "YES",1,0)</f>
        <v>0</v>
      </c>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row>
    <row r="11" spans="1:53" ht="77.25" customHeight="1" x14ac:dyDescent="0.45">
      <c r="A11" s="73" t="s">
        <v>803</v>
      </c>
      <c r="B11" s="611" t="s">
        <v>51</v>
      </c>
      <c r="C11" s="600" t="s">
        <v>944</v>
      </c>
      <c r="D11" s="607" t="s">
        <v>9</v>
      </c>
      <c r="E11" s="609" t="s">
        <v>20</v>
      </c>
      <c r="F11" s="620" t="s">
        <v>25</v>
      </c>
      <c r="G11" s="410" t="s">
        <v>626</v>
      </c>
      <c r="H11" s="420" t="s">
        <v>799</v>
      </c>
      <c r="I11" s="53" t="s">
        <v>800</v>
      </c>
      <c r="J11" s="600" t="s">
        <v>1039</v>
      </c>
      <c r="K11" s="54" t="s">
        <v>10</v>
      </c>
      <c r="L11" s="415"/>
      <c r="M11" s="415"/>
      <c r="N11" s="55">
        <f t="shared" si="1"/>
        <v>0</v>
      </c>
      <c r="O11" s="205">
        <f t="shared" ref="O11:O13" si="4">IF(AND(D11="M",K11="N/A (Please provide reason)"),1,0)</f>
        <v>0</v>
      </c>
      <c r="P11" s="519">
        <f t="shared" ref="P11:P13" si="5">IF(E11 = "YES",1)</f>
        <v>1</v>
      </c>
      <c r="Q11" s="520">
        <f t="shared" ref="Q11:Q13" si="6">IF(F11 = "YES",1,0)</f>
        <v>0</v>
      </c>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row>
    <row r="12" spans="1:53" s="45" customFormat="1" ht="99.75" customHeight="1" x14ac:dyDescent="0.45">
      <c r="A12" s="73" t="s">
        <v>853</v>
      </c>
      <c r="B12" s="612"/>
      <c r="C12" s="601"/>
      <c r="D12" s="608"/>
      <c r="E12" s="610"/>
      <c r="F12" s="621"/>
      <c r="G12" s="410" t="s">
        <v>626</v>
      </c>
      <c r="H12" s="283" t="s">
        <v>801</v>
      </c>
      <c r="I12" s="53" t="s">
        <v>945</v>
      </c>
      <c r="J12" s="601"/>
      <c r="K12" s="54" t="s">
        <v>10</v>
      </c>
      <c r="L12" s="415"/>
      <c r="M12" s="415"/>
      <c r="N12" s="55">
        <f>IF(K12="","0",IF(K12="Pass",1,IF(K12="Not Testable",1,IF(K12="Fail",0,IF(K12="TBD",0,IF(K12="N/A (Please provide reason)",1))))))</f>
        <v>0</v>
      </c>
      <c r="O12" s="205">
        <f>IF(AND(D11="M",K12="N/A (Please provide reason)"),1,0)</f>
        <v>0</v>
      </c>
      <c r="P12" s="519">
        <f>IF(E11= "YES",1)</f>
        <v>1</v>
      </c>
      <c r="Q12" s="520">
        <f>IF(F11 = "YES",1,0)</f>
        <v>0</v>
      </c>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row>
    <row r="13" spans="1:53" ht="125.25" customHeight="1" x14ac:dyDescent="0.45">
      <c r="A13" s="73" t="s">
        <v>854</v>
      </c>
      <c r="B13" s="74" t="s">
        <v>52</v>
      </c>
      <c r="C13" s="53" t="s">
        <v>971</v>
      </c>
      <c r="D13" s="412" t="s">
        <v>9</v>
      </c>
      <c r="E13" s="56" t="s">
        <v>20</v>
      </c>
      <c r="F13" s="417" t="s">
        <v>25</v>
      </c>
      <c r="G13" s="410" t="s">
        <v>627</v>
      </c>
      <c r="H13" s="53" t="s">
        <v>1076</v>
      </c>
      <c r="I13" s="53" t="s">
        <v>714</v>
      </c>
      <c r="J13" s="53" t="s">
        <v>412</v>
      </c>
      <c r="K13" s="54" t="s">
        <v>10</v>
      </c>
      <c r="L13" s="415"/>
      <c r="M13" s="415"/>
      <c r="N13" s="55">
        <f t="shared" si="1"/>
        <v>0</v>
      </c>
      <c r="O13" s="205">
        <f t="shared" si="4"/>
        <v>0</v>
      </c>
      <c r="P13" s="519">
        <f t="shared" si="5"/>
        <v>1</v>
      </c>
      <c r="Q13" s="520">
        <f t="shared" si="6"/>
        <v>0</v>
      </c>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row>
    <row r="14" spans="1:53" ht="13.15" x14ac:dyDescent="0.45">
      <c r="A14" s="474" t="s">
        <v>53</v>
      </c>
      <c r="B14" s="421"/>
      <c r="C14" s="48"/>
      <c r="D14" s="48"/>
      <c r="E14" s="48"/>
      <c r="F14" s="48"/>
      <c r="G14" s="48"/>
      <c r="H14" s="48"/>
      <c r="I14" s="48"/>
      <c r="J14" s="48"/>
      <c r="K14" s="49"/>
      <c r="L14" s="17"/>
      <c r="M14" s="17"/>
      <c r="N14" s="49"/>
      <c r="O14" s="49"/>
      <c r="P14" s="49"/>
      <c r="Q14" s="49"/>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row>
    <row r="15" spans="1:53" ht="13.15" x14ac:dyDescent="0.45">
      <c r="A15" s="474" t="s">
        <v>34</v>
      </c>
      <c r="B15" s="421"/>
      <c r="C15" s="47"/>
      <c r="D15" s="48"/>
      <c r="E15" s="48"/>
      <c r="F15" s="48"/>
      <c r="G15" s="48"/>
      <c r="H15" s="48"/>
      <c r="I15" s="48"/>
      <c r="J15" s="48"/>
      <c r="K15" s="48"/>
      <c r="L15" s="48"/>
      <c r="M15" s="48"/>
      <c r="N15" s="49"/>
      <c r="O15" s="49"/>
      <c r="P15" s="49"/>
      <c r="Q15" s="49"/>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row>
    <row r="16" spans="1:53" ht="145.5" customHeight="1" x14ac:dyDescent="0.45">
      <c r="A16" s="73" t="s">
        <v>56</v>
      </c>
      <c r="B16" s="416" t="s">
        <v>60</v>
      </c>
      <c r="C16" s="410" t="s">
        <v>946</v>
      </c>
      <c r="D16" s="412" t="s">
        <v>9</v>
      </c>
      <c r="E16" s="497" t="s">
        <v>20</v>
      </c>
      <c r="F16" s="497" t="s">
        <v>20</v>
      </c>
      <c r="G16" s="57" t="s">
        <v>458</v>
      </c>
      <c r="H16" s="53" t="s">
        <v>1077</v>
      </c>
      <c r="I16" s="53" t="s">
        <v>1217</v>
      </c>
      <c r="J16" s="53" t="s">
        <v>761</v>
      </c>
      <c r="K16" s="54" t="s">
        <v>10</v>
      </c>
      <c r="L16" s="415"/>
      <c r="M16" s="415"/>
      <c r="N16" s="55">
        <f t="shared" ref="N16:N34" si="7">IF(K16="","0",IF(K16="Pass",1,IF(K16="Not Testable",1,IF(K16="Fail",0,IF(K16="TBD",0,IF(K16="N/A (Please provide reason)",1))))))</f>
        <v>0</v>
      </c>
      <c r="O16" s="205">
        <f t="shared" ref="O16" si="8">IF(AND(D16="M",K16="N/A (Please provide reason)"),1,0)</f>
        <v>0</v>
      </c>
      <c r="P16" s="519">
        <f t="shared" ref="P16" si="9">IF(E16 = "YES",1)</f>
        <v>1</v>
      </c>
      <c r="Q16" s="520">
        <f t="shared" ref="Q16" si="10">IF(F16 = "YES",1,0)</f>
        <v>1</v>
      </c>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row>
    <row r="17" spans="1:53" ht="125.25" customHeight="1" x14ac:dyDescent="0.45">
      <c r="A17" s="73" t="s">
        <v>115</v>
      </c>
      <c r="B17" s="611" t="s">
        <v>61</v>
      </c>
      <c r="C17" s="600" t="s">
        <v>1067</v>
      </c>
      <c r="D17" s="473" t="s">
        <v>9</v>
      </c>
      <c r="E17" s="497" t="s">
        <v>20</v>
      </c>
      <c r="F17" s="497" t="s">
        <v>20</v>
      </c>
      <c r="G17" s="57" t="s">
        <v>458</v>
      </c>
      <c r="H17" s="53" t="s">
        <v>830</v>
      </c>
      <c r="I17" s="53" t="s">
        <v>831</v>
      </c>
      <c r="J17" s="600" t="s">
        <v>563</v>
      </c>
      <c r="K17" s="54" t="s">
        <v>10</v>
      </c>
      <c r="L17" s="415"/>
      <c r="M17" s="415"/>
      <c r="N17" s="55">
        <f t="shared" si="7"/>
        <v>0</v>
      </c>
      <c r="O17" s="205">
        <f t="shared" ref="O17:O24" si="11">IF(AND(D17="M",K17="N/A (Please provide reason)"),1,0)</f>
        <v>0</v>
      </c>
      <c r="P17" s="519">
        <f t="shared" ref="P17:P41" si="12">IF(E17 = "YES",1)</f>
        <v>1</v>
      </c>
      <c r="Q17" s="520">
        <f t="shared" ref="Q17:Q41" si="13">IF(F17 = "YES",1,0)</f>
        <v>1</v>
      </c>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row>
    <row r="18" spans="1:53" s="45" customFormat="1" ht="136.5" customHeight="1" x14ac:dyDescent="0.45">
      <c r="A18" s="73" t="s">
        <v>58</v>
      </c>
      <c r="B18" s="612"/>
      <c r="C18" s="601"/>
      <c r="D18" s="473" t="s">
        <v>9</v>
      </c>
      <c r="E18" s="497" t="s">
        <v>20</v>
      </c>
      <c r="F18" s="497" t="s">
        <v>20</v>
      </c>
      <c r="G18" s="57" t="s">
        <v>832</v>
      </c>
      <c r="H18" s="53" t="s">
        <v>833</v>
      </c>
      <c r="I18" s="53" t="s">
        <v>992</v>
      </c>
      <c r="J18" s="601"/>
      <c r="K18" s="54" t="s">
        <v>10</v>
      </c>
      <c r="L18" s="415"/>
      <c r="M18" s="415"/>
      <c r="N18" s="55">
        <f t="shared" ref="N18" si="14">IF(K18="","0",IF(K18="Pass",1,IF(K18="Not Testable",1,IF(K18="Fail",0,IF(K18="TBD",0,IF(K18="N/A (Please provide reason)",1))))))</f>
        <v>0</v>
      </c>
      <c r="O18" s="205">
        <f t="shared" si="11"/>
        <v>0</v>
      </c>
      <c r="P18" s="519">
        <f t="shared" si="12"/>
        <v>1</v>
      </c>
      <c r="Q18" s="520">
        <f t="shared" si="13"/>
        <v>1</v>
      </c>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row>
    <row r="19" spans="1:53" s="45" customFormat="1" ht="158.25" customHeight="1" x14ac:dyDescent="0.45">
      <c r="A19" s="73" t="s">
        <v>59</v>
      </c>
      <c r="B19" s="612"/>
      <c r="C19" s="601"/>
      <c r="D19" s="501" t="s">
        <v>746</v>
      </c>
      <c r="E19" s="497" t="s">
        <v>20</v>
      </c>
      <c r="F19" s="497" t="s">
        <v>20</v>
      </c>
      <c r="G19" s="57" t="s">
        <v>826</v>
      </c>
      <c r="H19" s="53" t="s">
        <v>1188</v>
      </c>
      <c r="I19" s="53" t="s">
        <v>1078</v>
      </c>
      <c r="J19" s="601"/>
      <c r="K19" s="54" t="s">
        <v>10</v>
      </c>
      <c r="L19" s="415"/>
      <c r="M19" s="415"/>
      <c r="N19" s="55">
        <f t="shared" ref="N19:N21" si="15">IF(K19="","0",IF(K19="Pass",1,IF(K19="Not Testable",1,IF(K19="Fail",0,IF(K19="TBD",0,IF(K19="N/A (Please provide reason)",1))))))</f>
        <v>0</v>
      </c>
      <c r="O19" s="205">
        <f t="shared" si="11"/>
        <v>0</v>
      </c>
      <c r="P19" s="519">
        <f t="shared" si="12"/>
        <v>1</v>
      </c>
      <c r="Q19" s="520">
        <f t="shared" si="13"/>
        <v>1</v>
      </c>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row>
    <row r="20" spans="1:53" s="45" customFormat="1" ht="126" customHeight="1" x14ac:dyDescent="0.45">
      <c r="A20" s="73" t="s">
        <v>65</v>
      </c>
      <c r="B20" s="612"/>
      <c r="C20" s="601"/>
      <c r="D20" s="501" t="s">
        <v>746</v>
      </c>
      <c r="E20" s="497" t="s">
        <v>20</v>
      </c>
      <c r="F20" s="497" t="s">
        <v>20</v>
      </c>
      <c r="G20" s="57" t="s">
        <v>825</v>
      </c>
      <c r="H20" s="53" t="s">
        <v>1189</v>
      </c>
      <c r="I20" s="53" t="s">
        <v>827</v>
      </c>
      <c r="J20" s="601"/>
      <c r="K20" s="54" t="s">
        <v>10</v>
      </c>
      <c r="L20" s="415"/>
      <c r="M20" s="415"/>
      <c r="N20" s="55">
        <f t="shared" si="15"/>
        <v>0</v>
      </c>
      <c r="O20" s="205">
        <f t="shared" si="11"/>
        <v>0</v>
      </c>
      <c r="P20" s="519">
        <f t="shared" si="12"/>
        <v>1</v>
      </c>
      <c r="Q20" s="520">
        <f t="shared" si="13"/>
        <v>1</v>
      </c>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row>
    <row r="21" spans="1:53" s="45" customFormat="1" ht="143.25" customHeight="1" x14ac:dyDescent="0.45">
      <c r="A21" s="73" t="s">
        <v>67</v>
      </c>
      <c r="B21" s="612"/>
      <c r="C21" s="601"/>
      <c r="D21" s="501" t="s">
        <v>746</v>
      </c>
      <c r="E21" s="497" t="s">
        <v>20</v>
      </c>
      <c r="F21" s="497" t="s">
        <v>20</v>
      </c>
      <c r="G21" s="57" t="s">
        <v>1040</v>
      </c>
      <c r="H21" s="53" t="s">
        <v>1190</v>
      </c>
      <c r="I21" s="53" t="s">
        <v>1041</v>
      </c>
      <c r="J21" s="601"/>
      <c r="K21" s="54" t="s">
        <v>10</v>
      </c>
      <c r="L21" s="415"/>
      <c r="M21" s="415"/>
      <c r="N21" s="55">
        <f t="shared" si="15"/>
        <v>0</v>
      </c>
      <c r="O21" s="205">
        <f t="shared" si="11"/>
        <v>0</v>
      </c>
      <c r="P21" s="519">
        <f t="shared" si="12"/>
        <v>1</v>
      </c>
      <c r="Q21" s="520">
        <f t="shared" si="13"/>
        <v>1</v>
      </c>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row>
    <row r="22" spans="1:53" s="45" customFormat="1" ht="123" customHeight="1" x14ac:dyDescent="0.45">
      <c r="A22" s="73" t="s">
        <v>72</v>
      </c>
      <c r="B22" s="612"/>
      <c r="C22" s="601"/>
      <c r="D22" s="501" t="s">
        <v>746</v>
      </c>
      <c r="E22" s="497" t="s">
        <v>20</v>
      </c>
      <c r="F22" s="497" t="s">
        <v>20</v>
      </c>
      <c r="G22" s="57" t="s">
        <v>1042</v>
      </c>
      <c r="H22" s="53" t="s">
        <v>1191</v>
      </c>
      <c r="I22" s="53" t="s">
        <v>1043</v>
      </c>
      <c r="J22" s="601"/>
      <c r="K22" s="54" t="s">
        <v>10</v>
      </c>
      <c r="L22" s="441"/>
      <c r="M22" s="441"/>
      <c r="N22" s="55">
        <f t="shared" ref="N22" si="16">IF(K22="","0",IF(K22="Pass",1,IF(K22="Not Testable",1,IF(K22="Fail",0,IF(K22="TBD",0,IF(K22="N/A (Please provide reason)",1))))))</f>
        <v>0</v>
      </c>
      <c r="O22" s="205">
        <f t="shared" si="11"/>
        <v>0</v>
      </c>
      <c r="P22" s="519">
        <f t="shared" si="12"/>
        <v>1</v>
      </c>
      <c r="Q22" s="520">
        <f t="shared" si="13"/>
        <v>1</v>
      </c>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row>
    <row r="23" spans="1:53" s="45" customFormat="1" ht="114" customHeight="1" x14ac:dyDescent="0.45">
      <c r="A23" s="73" t="s">
        <v>73</v>
      </c>
      <c r="B23" s="613"/>
      <c r="C23" s="602"/>
      <c r="D23" s="501" t="s">
        <v>746</v>
      </c>
      <c r="E23" s="497" t="s">
        <v>20</v>
      </c>
      <c r="F23" s="497" t="s">
        <v>20</v>
      </c>
      <c r="G23" s="57" t="s">
        <v>828</v>
      </c>
      <c r="H23" s="53" t="s">
        <v>1192</v>
      </c>
      <c r="I23" s="53" t="s">
        <v>829</v>
      </c>
      <c r="J23" s="602"/>
      <c r="K23" s="54" t="s">
        <v>10</v>
      </c>
      <c r="L23" s="415"/>
      <c r="M23" s="415"/>
      <c r="N23" s="55">
        <f t="shared" ref="N23" si="17">IF(K23="","0",IF(K23="Pass",1,IF(K23="Not Testable",1,IF(K23="Fail",0,IF(K23="TBD",0,IF(K23="N/A (Please provide reason)",1))))))</f>
        <v>0</v>
      </c>
      <c r="O23" s="205">
        <f t="shared" si="11"/>
        <v>0</v>
      </c>
      <c r="P23" s="519">
        <f t="shared" si="12"/>
        <v>1</v>
      </c>
      <c r="Q23" s="520">
        <f t="shared" si="13"/>
        <v>1</v>
      </c>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row>
    <row r="24" spans="1:53" ht="87.75" customHeight="1" x14ac:dyDescent="0.45">
      <c r="A24" s="73" t="s">
        <v>76</v>
      </c>
      <c r="B24" s="74" t="s">
        <v>62</v>
      </c>
      <c r="C24" s="415" t="s">
        <v>947</v>
      </c>
      <c r="D24" s="437" t="s">
        <v>9</v>
      </c>
      <c r="E24" s="56" t="s">
        <v>20</v>
      </c>
      <c r="F24" s="58" t="s">
        <v>25</v>
      </c>
      <c r="G24" s="57" t="s">
        <v>458</v>
      </c>
      <c r="H24" s="53" t="s">
        <v>562</v>
      </c>
      <c r="I24" s="53" t="s">
        <v>528</v>
      </c>
      <c r="J24" s="53" t="s">
        <v>563</v>
      </c>
      <c r="K24" s="54" t="s">
        <v>10</v>
      </c>
      <c r="L24" s="415"/>
      <c r="M24" s="415"/>
      <c r="N24" s="55">
        <f t="shared" si="7"/>
        <v>0</v>
      </c>
      <c r="O24" s="205">
        <f t="shared" si="11"/>
        <v>0</v>
      </c>
      <c r="P24" s="519">
        <f t="shared" si="12"/>
        <v>1</v>
      </c>
      <c r="Q24" s="520">
        <f t="shared" si="13"/>
        <v>0</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row>
    <row r="25" spans="1:53" ht="66.75" customHeight="1" x14ac:dyDescent="0.45">
      <c r="A25" s="73" t="s">
        <v>77</v>
      </c>
      <c r="B25" s="74" t="s">
        <v>63</v>
      </c>
      <c r="C25" s="443" t="s">
        <v>948</v>
      </c>
      <c r="D25" s="142" t="s">
        <v>9</v>
      </c>
      <c r="E25" s="58" t="s">
        <v>25</v>
      </c>
      <c r="F25" s="442" t="s">
        <v>20</v>
      </c>
      <c r="G25" s="57" t="s">
        <v>458</v>
      </c>
      <c r="H25" s="53" t="s">
        <v>562</v>
      </c>
      <c r="I25" s="53" t="s">
        <v>413</v>
      </c>
      <c r="J25" s="53" t="s">
        <v>563</v>
      </c>
      <c r="K25" s="54" t="s">
        <v>10</v>
      </c>
      <c r="L25" s="443"/>
      <c r="M25" s="443"/>
      <c r="N25" s="55">
        <f t="shared" ref="N25" si="18">IF(K25="","0",IF(K25="Pass",1,IF(K25="Not Testable",1,IF(K25="Fail",0,IF(K25="TBD",0,IF(K25="N/A (Please provide reason)",1))))))</f>
        <v>0</v>
      </c>
      <c r="O25" s="205">
        <f t="shared" ref="O25" si="19">IF(AND(D25="M",K25="N/A (Please provide reason)"),1,0)</f>
        <v>0</v>
      </c>
      <c r="P25" s="519">
        <f>IF(E25 = "YES",1,0)</f>
        <v>0</v>
      </c>
      <c r="Q25" s="520">
        <f t="shared" si="13"/>
        <v>1</v>
      </c>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row>
    <row r="26" spans="1:53" ht="150" customHeight="1" x14ac:dyDescent="0.45">
      <c r="A26" s="73" t="s">
        <v>78</v>
      </c>
      <c r="B26" s="611" t="s">
        <v>64</v>
      </c>
      <c r="C26" s="600" t="s">
        <v>949</v>
      </c>
      <c r="D26" s="607" t="s">
        <v>9</v>
      </c>
      <c r="E26" s="609" t="s">
        <v>20</v>
      </c>
      <c r="F26" s="609" t="s">
        <v>20</v>
      </c>
      <c r="G26" s="57" t="s">
        <v>66</v>
      </c>
      <c r="H26" s="53" t="s">
        <v>441</v>
      </c>
      <c r="I26" s="53" t="s">
        <v>647</v>
      </c>
      <c r="J26" s="53" t="s">
        <v>564</v>
      </c>
      <c r="K26" s="54" t="s">
        <v>10</v>
      </c>
      <c r="L26" s="415"/>
      <c r="M26" s="415"/>
      <c r="N26" s="55">
        <f t="shared" si="7"/>
        <v>0</v>
      </c>
      <c r="O26" s="205">
        <f t="shared" ref="O26" si="20">IF(AND(D26="M",K26="N/A (Please provide reason)"),1,0)</f>
        <v>0</v>
      </c>
      <c r="P26" s="519">
        <f t="shared" si="12"/>
        <v>1</v>
      </c>
      <c r="Q26" s="520">
        <f t="shared" si="13"/>
        <v>1</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row>
    <row r="27" spans="1:53" s="45" customFormat="1" ht="150" customHeight="1" x14ac:dyDescent="0.45">
      <c r="A27" s="73" t="s">
        <v>79</v>
      </c>
      <c r="B27" s="613"/>
      <c r="C27" s="602"/>
      <c r="D27" s="616"/>
      <c r="E27" s="617"/>
      <c r="F27" s="617"/>
      <c r="G27" s="57" t="s">
        <v>1044</v>
      </c>
      <c r="H27" s="53" t="s">
        <v>441</v>
      </c>
      <c r="I27" s="53" t="s">
        <v>1045</v>
      </c>
      <c r="J27" s="53" t="s">
        <v>564</v>
      </c>
      <c r="K27" s="54" t="s">
        <v>10</v>
      </c>
      <c r="L27" s="441"/>
      <c r="M27" s="441"/>
      <c r="N27" s="55">
        <f t="shared" ref="N27" si="21">IF(K27="","0",IF(K27="Pass",1,IF(K27="Not Testable",1,IF(K27="Fail",0,IF(K27="TBD",0,IF(K27="N/A (Please provide reason)",1))))))</f>
        <v>0</v>
      </c>
      <c r="O27" s="205">
        <f>IF(AND(D26="M",K27="N/A (Please provide reason)"),1,0)</f>
        <v>0</v>
      </c>
      <c r="P27" s="519">
        <f>IF(E26 = "YES",1)</f>
        <v>1</v>
      </c>
      <c r="Q27" s="520">
        <f>IF(F26 = "YES",1,0)</f>
        <v>1</v>
      </c>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row>
    <row r="28" spans="1:53" ht="171" customHeight="1" x14ac:dyDescent="0.45">
      <c r="A28" s="73" t="s">
        <v>85</v>
      </c>
      <c r="B28" s="611" t="s">
        <v>68</v>
      </c>
      <c r="C28" s="600" t="s">
        <v>950</v>
      </c>
      <c r="D28" s="607" t="s">
        <v>9</v>
      </c>
      <c r="E28" s="609" t="s">
        <v>20</v>
      </c>
      <c r="F28" s="609" t="s">
        <v>20</v>
      </c>
      <c r="G28" s="57" t="s">
        <v>826</v>
      </c>
      <c r="H28" s="53" t="s">
        <v>820</v>
      </c>
      <c r="I28" s="53" t="s">
        <v>814</v>
      </c>
      <c r="J28" s="600" t="s">
        <v>564</v>
      </c>
      <c r="K28" s="54" t="s">
        <v>10</v>
      </c>
      <c r="L28" s="415"/>
      <c r="M28" s="415"/>
      <c r="N28" s="55">
        <f t="shared" si="7"/>
        <v>0</v>
      </c>
      <c r="O28" s="205">
        <f t="shared" ref="O28:O34" si="22">IF(AND(D28="M",K28="N/A (Please provide reason)"),1,0)</f>
        <v>0</v>
      </c>
      <c r="P28" s="519">
        <f t="shared" si="12"/>
        <v>1</v>
      </c>
      <c r="Q28" s="520">
        <f t="shared" si="13"/>
        <v>1</v>
      </c>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row>
    <row r="29" spans="1:53" s="45" customFormat="1" ht="210" customHeight="1" x14ac:dyDescent="0.45">
      <c r="A29" s="73" t="s">
        <v>86</v>
      </c>
      <c r="B29" s="612"/>
      <c r="C29" s="601"/>
      <c r="D29" s="608"/>
      <c r="E29" s="610"/>
      <c r="F29" s="610"/>
      <c r="G29" s="57" t="s">
        <v>825</v>
      </c>
      <c r="H29" s="53" t="s">
        <v>844</v>
      </c>
      <c r="I29" s="53" t="s">
        <v>843</v>
      </c>
      <c r="J29" s="601"/>
      <c r="K29" s="54" t="s">
        <v>10</v>
      </c>
      <c r="L29" s="415"/>
      <c r="M29" s="415"/>
      <c r="N29" s="55">
        <f t="shared" ref="N29" si="23">IF(K29="","0",IF(K29="Pass",1,IF(K29="Not Testable",1,IF(K29="Fail",0,IF(K29="TBD",0,IF(K29="N/A (Please provide reason)",1))))))</f>
        <v>0</v>
      </c>
      <c r="O29" s="205">
        <f>IF(AND(D28="M",K29="N/A (Please provide reason)"),1,0)</f>
        <v>0</v>
      </c>
      <c r="P29" s="519">
        <f>IF(E28 = "YES",1)</f>
        <v>1</v>
      </c>
      <c r="Q29" s="520">
        <f>IF(F28 = "YES",1,0)</f>
        <v>1</v>
      </c>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row>
    <row r="30" spans="1:53" s="45" customFormat="1" ht="199.5" customHeight="1" x14ac:dyDescent="0.45">
      <c r="A30" s="73" t="s">
        <v>87</v>
      </c>
      <c r="B30" s="612"/>
      <c r="C30" s="601"/>
      <c r="D30" s="608"/>
      <c r="E30" s="610"/>
      <c r="F30" s="610"/>
      <c r="G30" s="57" t="s">
        <v>1047</v>
      </c>
      <c r="H30" s="53" t="s">
        <v>1046</v>
      </c>
      <c r="I30" s="53" t="s">
        <v>1048</v>
      </c>
      <c r="J30" s="601"/>
      <c r="K30" s="54" t="s">
        <v>10</v>
      </c>
      <c r="L30" s="415"/>
      <c r="M30" s="415"/>
      <c r="N30" s="55">
        <f t="shared" ref="N30" si="24">IF(K30="","0",IF(K30="Pass",1,IF(K30="Not Testable",1,IF(K30="Fail",0,IF(K30="TBD",0,IF(K30="N/A (Please provide reason)",1))))))</f>
        <v>0</v>
      </c>
      <c r="O30" s="205">
        <f>IF(AND(D28="M",K30="N/A (Please provide reason)"),1,0)</f>
        <v>0</v>
      </c>
      <c r="P30" s="519">
        <f>IF(E28 = "YES",1)</f>
        <v>1</v>
      </c>
      <c r="Q30" s="520">
        <f>IF(F28 = "YES",1,0)</f>
        <v>1</v>
      </c>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row>
    <row r="31" spans="1:53" s="45" customFormat="1" ht="199.5" customHeight="1" x14ac:dyDescent="0.45">
      <c r="A31" s="73" t="s">
        <v>422</v>
      </c>
      <c r="B31" s="613"/>
      <c r="C31" s="602"/>
      <c r="D31" s="616"/>
      <c r="E31" s="617"/>
      <c r="F31" s="617"/>
      <c r="G31" s="57" t="s">
        <v>1042</v>
      </c>
      <c r="H31" s="53" t="s">
        <v>820</v>
      </c>
      <c r="I31" s="53" t="s">
        <v>1049</v>
      </c>
      <c r="J31" s="602"/>
      <c r="K31" s="54" t="s">
        <v>10</v>
      </c>
      <c r="L31" s="441"/>
      <c r="M31" s="441"/>
      <c r="N31" s="55">
        <f t="shared" ref="N31" si="25">IF(K31="","0",IF(K31="Pass",1,IF(K31="Not Testable",1,IF(K31="Fail",0,IF(K31="TBD",0,IF(K31="N/A (Please provide reason)",1))))))</f>
        <v>0</v>
      </c>
      <c r="O31" s="205">
        <f>IF(AND(D28="M",K31="N/A (Please provide reason)"),1,0)</f>
        <v>0</v>
      </c>
      <c r="P31" s="519">
        <f>IF(E28 = "YES",1)</f>
        <v>1</v>
      </c>
      <c r="Q31" s="520">
        <f>IF(F28 = "YES",1,0)</f>
        <v>1</v>
      </c>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row>
    <row r="32" spans="1:53" ht="93.75" customHeight="1" x14ac:dyDescent="0.45">
      <c r="A32" s="73" t="s">
        <v>423</v>
      </c>
      <c r="B32" s="74" t="s">
        <v>69</v>
      </c>
      <c r="C32" s="415" t="s">
        <v>951</v>
      </c>
      <c r="D32" s="143" t="s">
        <v>12</v>
      </c>
      <c r="E32" s="56" t="s">
        <v>20</v>
      </c>
      <c r="F32" s="58" t="s">
        <v>25</v>
      </c>
      <c r="G32" s="57" t="s">
        <v>458</v>
      </c>
      <c r="H32" s="53" t="s">
        <v>821</v>
      </c>
      <c r="I32" s="53" t="s">
        <v>555</v>
      </c>
      <c r="J32" s="53" t="s">
        <v>565</v>
      </c>
      <c r="K32" s="54" t="s">
        <v>10</v>
      </c>
      <c r="L32" s="415"/>
      <c r="M32" s="415"/>
      <c r="N32" s="55">
        <f t="shared" si="7"/>
        <v>0</v>
      </c>
      <c r="O32" s="205">
        <f>IF(AND(D32="M",K32="N/A (Please provide reason)"),1,0)</f>
        <v>0</v>
      </c>
      <c r="P32" s="519">
        <f t="shared" si="12"/>
        <v>1</v>
      </c>
      <c r="Q32" s="520">
        <f t="shared" si="13"/>
        <v>0</v>
      </c>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row>
    <row r="33" spans="1:53" ht="221.25" customHeight="1" x14ac:dyDescent="0.45">
      <c r="A33" s="73" t="s">
        <v>429</v>
      </c>
      <c r="B33" s="611" t="s">
        <v>70</v>
      </c>
      <c r="C33" s="600" t="s">
        <v>952</v>
      </c>
      <c r="D33" s="142" t="s">
        <v>9</v>
      </c>
      <c r="E33" s="56" t="s">
        <v>20</v>
      </c>
      <c r="F33" s="58" t="s">
        <v>25</v>
      </c>
      <c r="G33" s="410" t="s">
        <v>628</v>
      </c>
      <c r="H33" s="53" t="s">
        <v>566</v>
      </c>
      <c r="I33" s="53" t="s">
        <v>1079</v>
      </c>
      <c r="J33" s="53" t="s">
        <v>568</v>
      </c>
      <c r="K33" s="54" t="s">
        <v>10</v>
      </c>
      <c r="L33" s="415"/>
      <c r="M33" s="415"/>
      <c r="N33" s="55">
        <f t="shared" si="7"/>
        <v>0</v>
      </c>
      <c r="O33" s="205">
        <f t="shared" si="22"/>
        <v>0</v>
      </c>
      <c r="P33" s="519">
        <f t="shared" si="12"/>
        <v>1</v>
      </c>
      <c r="Q33" s="520">
        <f t="shared" si="13"/>
        <v>0</v>
      </c>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row>
    <row r="34" spans="1:53" s="45" customFormat="1" ht="172.5" customHeight="1" x14ac:dyDescent="0.45">
      <c r="A34" s="73" t="s">
        <v>430</v>
      </c>
      <c r="B34" s="612"/>
      <c r="C34" s="601"/>
      <c r="D34" s="252" t="s">
        <v>746</v>
      </c>
      <c r="E34" s="56" t="s">
        <v>20</v>
      </c>
      <c r="F34" s="58" t="s">
        <v>25</v>
      </c>
      <c r="G34" s="410" t="s">
        <v>857</v>
      </c>
      <c r="H34" s="53" t="s">
        <v>1193</v>
      </c>
      <c r="I34" s="53" t="s">
        <v>953</v>
      </c>
      <c r="J34" s="53" t="s">
        <v>568</v>
      </c>
      <c r="K34" s="54" t="s">
        <v>10</v>
      </c>
      <c r="L34" s="415"/>
      <c r="M34" s="415"/>
      <c r="N34" s="55">
        <f t="shared" si="7"/>
        <v>0</v>
      </c>
      <c r="O34" s="205">
        <f t="shared" si="22"/>
        <v>0</v>
      </c>
      <c r="P34" s="519">
        <f>IF(E34 = "YES",1)</f>
        <v>1</v>
      </c>
      <c r="Q34" s="520">
        <f>IF(F34 = "YES",1,0)</f>
        <v>0</v>
      </c>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row>
    <row r="35" spans="1:53" s="45" customFormat="1" ht="63" customHeight="1" x14ac:dyDescent="0.45">
      <c r="A35" s="73" t="s">
        <v>807</v>
      </c>
      <c r="B35" s="319" t="s">
        <v>71</v>
      </c>
      <c r="C35" s="57" t="s">
        <v>954</v>
      </c>
      <c r="D35" s="142" t="s">
        <v>9</v>
      </c>
      <c r="E35" s="56" t="s">
        <v>20</v>
      </c>
      <c r="F35" s="58" t="s">
        <v>25</v>
      </c>
      <c r="G35" s="410" t="s">
        <v>629</v>
      </c>
      <c r="H35" s="53" t="s">
        <v>566</v>
      </c>
      <c r="I35" s="53" t="s">
        <v>452</v>
      </c>
      <c r="J35" s="53" t="s">
        <v>567</v>
      </c>
      <c r="K35" s="54" t="s">
        <v>10</v>
      </c>
      <c r="L35" s="415"/>
      <c r="M35" s="415"/>
      <c r="N35" s="55">
        <f t="shared" ref="N35" si="26">IF(K35="","0",IF(K35="Pass",1,IF(K35="Fail",0,IF(K35="TBD",0,IF(K35="N/A (Please provide reason)",1)))))</f>
        <v>0</v>
      </c>
      <c r="O35" s="205">
        <f t="shared" ref="O35" si="27">IF(AND(D35="M",K35="N/A (Please provide reason)"),1,0)</f>
        <v>0</v>
      </c>
      <c r="P35" s="519">
        <f t="shared" si="12"/>
        <v>1</v>
      </c>
      <c r="Q35" s="520">
        <f t="shared" si="13"/>
        <v>0</v>
      </c>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row>
    <row r="36" spans="1:53" s="45" customFormat="1" ht="119.65" customHeight="1" x14ac:dyDescent="0.45">
      <c r="A36" s="73" t="s">
        <v>808</v>
      </c>
      <c r="B36" s="74" t="s">
        <v>74</v>
      </c>
      <c r="C36" s="470" t="s">
        <v>998</v>
      </c>
      <c r="D36" s="142" t="s">
        <v>9</v>
      </c>
      <c r="E36" s="56" t="s">
        <v>20</v>
      </c>
      <c r="F36" s="58" t="s">
        <v>25</v>
      </c>
      <c r="G36" s="410" t="s">
        <v>630</v>
      </c>
      <c r="H36" s="53" t="s">
        <v>1050</v>
      </c>
      <c r="I36" s="53" t="s">
        <v>637</v>
      </c>
      <c r="J36" s="53" t="s">
        <v>569</v>
      </c>
      <c r="K36" s="54" t="s">
        <v>10</v>
      </c>
      <c r="L36" s="415"/>
      <c r="M36" s="415"/>
      <c r="N36" s="55">
        <f t="shared" ref="N36" si="28">IF(K36="","0",IF(K36="Pass",1,IF(K36="Fail",0,IF(K36="TBD",0,IF(K36="N/A (Please provide reason)",1)))))</f>
        <v>0</v>
      </c>
      <c r="O36" s="205">
        <f t="shared" ref="O36" si="29">IF(AND(D36="M",K36="N/A (Please provide reason)"),1,0)</f>
        <v>0</v>
      </c>
      <c r="P36" s="519">
        <f t="shared" si="12"/>
        <v>1</v>
      </c>
      <c r="Q36" s="520">
        <f t="shared" si="13"/>
        <v>0</v>
      </c>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row>
    <row r="37" spans="1:53" s="45" customFormat="1" ht="124.15" customHeight="1" x14ac:dyDescent="0.45">
      <c r="A37" s="73" t="s">
        <v>809</v>
      </c>
      <c r="B37" s="74" t="s">
        <v>75</v>
      </c>
      <c r="C37" s="415" t="s">
        <v>955</v>
      </c>
      <c r="D37" s="142" t="s">
        <v>9</v>
      </c>
      <c r="E37" s="56" t="s">
        <v>20</v>
      </c>
      <c r="F37" s="58" t="s">
        <v>25</v>
      </c>
      <c r="G37" s="410" t="s">
        <v>630</v>
      </c>
      <c r="H37" s="53" t="s">
        <v>1051</v>
      </c>
      <c r="I37" s="53" t="s">
        <v>638</v>
      </c>
      <c r="J37" s="53" t="s">
        <v>570</v>
      </c>
      <c r="K37" s="54" t="s">
        <v>10</v>
      </c>
      <c r="L37" s="415"/>
      <c r="M37" s="415"/>
      <c r="N37" s="55">
        <f t="shared" ref="N37" si="30">IF(K37="","0",IF(K37="Pass",1,IF(K37="Fail",0,IF(K37="TBD",0,IF(K37="N/A (Please provide reason)",1)))))</f>
        <v>0</v>
      </c>
      <c r="O37" s="205">
        <f t="shared" ref="O37" si="31">IF(AND(D37="M",K37="N/A (Please provide reason)"),1,0)</f>
        <v>0</v>
      </c>
      <c r="P37" s="519">
        <f t="shared" si="12"/>
        <v>1</v>
      </c>
      <c r="Q37" s="520">
        <f t="shared" si="13"/>
        <v>0</v>
      </c>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row>
    <row r="38" spans="1:53" s="45" customFormat="1" ht="204" customHeight="1" x14ac:dyDescent="0.45">
      <c r="A38" s="73" t="s">
        <v>817</v>
      </c>
      <c r="B38" s="74" t="s">
        <v>80</v>
      </c>
      <c r="C38" s="415" t="s">
        <v>956</v>
      </c>
      <c r="D38" s="142" t="s">
        <v>9</v>
      </c>
      <c r="E38" s="56" t="s">
        <v>20</v>
      </c>
      <c r="F38" s="58" t="s">
        <v>25</v>
      </c>
      <c r="G38" s="57" t="s">
        <v>631</v>
      </c>
      <c r="H38" s="53" t="s">
        <v>572</v>
      </c>
      <c r="I38" s="53" t="s">
        <v>957</v>
      </c>
      <c r="J38" s="53" t="s">
        <v>571</v>
      </c>
      <c r="K38" s="54" t="s">
        <v>10</v>
      </c>
      <c r="L38" s="415"/>
      <c r="M38" s="415"/>
      <c r="N38" s="55">
        <f t="shared" ref="N38" si="32">IF(K38="","0",IF(K38="Pass",1,IF(K38="Fail",0,IF(K38="TBD",0,IF(K38="N/A (Please provide reason)",1)))))</f>
        <v>0</v>
      </c>
      <c r="O38" s="205">
        <f t="shared" ref="O38" si="33">IF(AND(D38="M",K38="N/A (Please provide reason)"),1,0)</f>
        <v>0</v>
      </c>
      <c r="P38" s="519">
        <f t="shared" si="12"/>
        <v>1</v>
      </c>
      <c r="Q38" s="520">
        <f t="shared" si="13"/>
        <v>0</v>
      </c>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row>
    <row r="39" spans="1:53" s="45" customFormat="1" ht="215.25" customHeight="1" x14ac:dyDescent="0.45">
      <c r="A39" s="73" t="s">
        <v>818</v>
      </c>
      <c r="B39" s="467" t="s">
        <v>81</v>
      </c>
      <c r="C39" s="466" t="s">
        <v>958</v>
      </c>
      <c r="D39" s="468" t="s">
        <v>9</v>
      </c>
      <c r="E39" s="469" t="s">
        <v>20</v>
      </c>
      <c r="F39" s="472" t="s">
        <v>25</v>
      </c>
      <c r="G39" s="410" t="s">
        <v>632</v>
      </c>
      <c r="H39" s="53" t="s">
        <v>859</v>
      </c>
      <c r="I39" s="53" t="s">
        <v>810</v>
      </c>
      <c r="J39" s="53" t="s">
        <v>845</v>
      </c>
      <c r="K39" s="54" t="s">
        <v>10</v>
      </c>
      <c r="L39" s="415" t="s">
        <v>11</v>
      </c>
      <c r="M39" s="415" t="s">
        <v>11</v>
      </c>
      <c r="N39" s="55">
        <f t="shared" ref="N39" si="34">IF(K39="","0",IF(K39="Pass",1,IF(K39="Fail",0,IF(K39="TBD",0,IF(K39="N/A (Please provide reason)",1)))))</f>
        <v>0</v>
      </c>
      <c r="O39" s="205">
        <f t="shared" ref="O39" si="35">IF(AND(D39="M",K39="N/A (Please provide reason)"),1,0)</f>
        <v>0</v>
      </c>
      <c r="P39" s="519">
        <f t="shared" si="12"/>
        <v>1</v>
      </c>
      <c r="Q39" s="520">
        <f t="shared" si="13"/>
        <v>0</v>
      </c>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row>
    <row r="40" spans="1:53" s="45" customFormat="1" ht="130.5" customHeight="1" x14ac:dyDescent="0.45">
      <c r="A40" s="73" t="s">
        <v>838</v>
      </c>
      <c r="B40" s="74" t="s">
        <v>82</v>
      </c>
      <c r="C40" s="415" t="s">
        <v>959</v>
      </c>
      <c r="D40" s="142" t="s">
        <v>9</v>
      </c>
      <c r="E40" s="56" t="s">
        <v>20</v>
      </c>
      <c r="F40" s="58" t="s">
        <v>25</v>
      </c>
      <c r="G40" s="57" t="s">
        <v>648</v>
      </c>
      <c r="H40" s="53" t="s">
        <v>860</v>
      </c>
      <c r="I40" s="53" t="s">
        <v>639</v>
      </c>
      <c r="J40" s="53" t="s">
        <v>573</v>
      </c>
      <c r="K40" s="54" t="s">
        <v>10</v>
      </c>
      <c r="L40" s="415"/>
      <c r="M40" s="415"/>
      <c r="N40" s="55">
        <f t="shared" ref="N40" si="36">IF(K40="","0",IF(K40="Pass",1,IF(K40="Fail",0,IF(K40="TBD",0,IF(K40="N/A (Please provide reason)",1)))))</f>
        <v>0</v>
      </c>
      <c r="O40" s="205">
        <f t="shared" ref="O40:O41" si="37">IF(AND(D40="M",K40="N/A (Please provide reason)"),1,0)</f>
        <v>0</v>
      </c>
      <c r="P40" s="519">
        <f t="shared" si="12"/>
        <v>1</v>
      </c>
      <c r="Q40" s="520">
        <f t="shared" si="13"/>
        <v>0</v>
      </c>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row>
    <row r="41" spans="1:53" ht="73.5" customHeight="1" x14ac:dyDescent="0.45">
      <c r="A41" s="73" t="s">
        <v>839</v>
      </c>
      <c r="B41" s="611" t="s">
        <v>83</v>
      </c>
      <c r="C41" s="600" t="s">
        <v>960</v>
      </c>
      <c r="D41" s="607" t="s">
        <v>9</v>
      </c>
      <c r="E41" s="609" t="s">
        <v>20</v>
      </c>
      <c r="F41" s="628" t="s">
        <v>25</v>
      </c>
      <c r="G41" s="618" t="s">
        <v>806</v>
      </c>
      <c r="H41" s="53" t="s">
        <v>805</v>
      </c>
      <c r="I41" s="53" t="s">
        <v>815</v>
      </c>
      <c r="J41" s="53" t="s">
        <v>530</v>
      </c>
      <c r="K41" s="54" t="s">
        <v>10</v>
      </c>
      <c r="L41" s="415"/>
      <c r="M41" s="415"/>
      <c r="N41" s="55">
        <f t="shared" ref="N41" si="38">IF(K41="","0",IF(K41="Pass",1,IF(K41="Not Testable",1,IF(K41="Fail",0,IF(K41="TBD",0,IF(K41="N/A (Please provide reason)",1))))))</f>
        <v>0</v>
      </c>
      <c r="O41" s="205">
        <f t="shared" si="37"/>
        <v>0</v>
      </c>
      <c r="P41" s="519">
        <f t="shared" si="12"/>
        <v>1</v>
      </c>
      <c r="Q41" s="520">
        <f t="shared" si="13"/>
        <v>0</v>
      </c>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row>
    <row r="42" spans="1:53" s="45" customFormat="1" ht="106.5" customHeight="1" x14ac:dyDescent="0.45">
      <c r="A42" s="73" t="s">
        <v>840</v>
      </c>
      <c r="B42" s="612"/>
      <c r="C42" s="601"/>
      <c r="D42" s="608"/>
      <c r="E42" s="610"/>
      <c r="F42" s="629"/>
      <c r="G42" s="618"/>
      <c r="H42" s="53" t="s">
        <v>804</v>
      </c>
      <c r="I42" s="53" t="s">
        <v>961</v>
      </c>
      <c r="J42" s="53" t="s">
        <v>530</v>
      </c>
      <c r="K42" s="54" t="s">
        <v>10</v>
      </c>
      <c r="L42" s="415"/>
      <c r="M42" s="415"/>
      <c r="N42" s="55">
        <f t="shared" ref="N42" si="39">IF(K42="","0",IF(K42="Pass",1,IF(K42="Not Testable",1,IF(K42="Fail",0,IF(K42="TBD",0,IF(K42="N/A (Please provide reason)",1))))))</f>
        <v>0</v>
      </c>
      <c r="O42" s="205">
        <f>IF(AND(D41="M",K42="N/A (Please provide reason)"),1,0)</f>
        <v>0</v>
      </c>
      <c r="P42" s="519">
        <f>IF(E41 = "YES",1)</f>
        <v>1</v>
      </c>
      <c r="Q42" s="520">
        <f>IF(F41 = "YES",1,0)</f>
        <v>0</v>
      </c>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row>
    <row r="43" spans="1:53" s="45" customFormat="1" ht="126.75" customHeight="1" x14ac:dyDescent="0.45">
      <c r="A43" s="195" t="s">
        <v>841</v>
      </c>
      <c r="B43" s="208" t="s">
        <v>414</v>
      </c>
      <c r="C43" s="200" t="s">
        <v>962</v>
      </c>
      <c r="D43" s="58" t="s">
        <v>9</v>
      </c>
      <c r="E43" s="58" t="s">
        <v>20</v>
      </c>
      <c r="F43" s="58" t="s">
        <v>25</v>
      </c>
      <c r="G43" s="199" t="s">
        <v>649</v>
      </c>
      <c r="H43" s="197" t="s">
        <v>529</v>
      </c>
      <c r="I43" s="197" t="s">
        <v>553</v>
      </c>
      <c r="J43" s="197" t="s">
        <v>427</v>
      </c>
      <c r="K43" s="200"/>
      <c r="L43" s="200"/>
      <c r="M43" s="200"/>
      <c r="N43" s="201"/>
      <c r="O43" s="206"/>
      <c r="P43" s="201"/>
      <c r="Q43" s="206"/>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row>
    <row r="44" spans="1:53" s="45" customFormat="1" ht="109.5" customHeight="1" x14ac:dyDescent="0.45">
      <c r="A44" s="195" t="s">
        <v>855</v>
      </c>
      <c r="B44" s="622" t="s">
        <v>415</v>
      </c>
      <c r="C44" s="625" t="s">
        <v>963</v>
      </c>
      <c r="D44" s="628" t="s">
        <v>9</v>
      </c>
      <c r="E44" s="628" t="s">
        <v>20</v>
      </c>
      <c r="F44" s="628" t="s">
        <v>25</v>
      </c>
      <c r="G44" s="199" t="s">
        <v>650</v>
      </c>
      <c r="H44" s="197" t="s">
        <v>548</v>
      </c>
      <c r="I44" s="197" t="s">
        <v>552</v>
      </c>
      <c r="J44" s="197" t="s">
        <v>427</v>
      </c>
      <c r="K44" s="200"/>
      <c r="L44" s="200"/>
      <c r="M44" s="200"/>
      <c r="N44" s="201"/>
      <c r="O44" s="206"/>
      <c r="P44" s="201"/>
      <c r="Q44" s="206"/>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row>
    <row r="45" spans="1:53" s="45" customFormat="1" ht="96.75" customHeight="1" x14ac:dyDescent="0.45">
      <c r="A45" s="195" t="s">
        <v>856</v>
      </c>
      <c r="B45" s="623"/>
      <c r="C45" s="626"/>
      <c r="D45" s="629"/>
      <c r="E45" s="629"/>
      <c r="F45" s="629"/>
      <c r="G45" s="199" t="s">
        <v>651</v>
      </c>
      <c r="H45" s="197" t="s">
        <v>640</v>
      </c>
      <c r="I45" s="197" t="s">
        <v>550</v>
      </c>
      <c r="J45" s="197" t="s">
        <v>427</v>
      </c>
      <c r="K45" s="200"/>
      <c r="L45" s="200"/>
      <c r="M45" s="200"/>
      <c r="N45" s="201"/>
      <c r="O45" s="206"/>
      <c r="P45" s="201"/>
      <c r="Q45" s="206"/>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row>
    <row r="46" spans="1:53" s="45" customFormat="1" ht="93.75" customHeight="1" x14ac:dyDescent="0.45">
      <c r="A46" s="195" t="s">
        <v>1086</v>
      </c>
      <c r="B46" s="624"/>
      <c r="C46" s="627"/>
      <c r="D46" s="630"/>
      <c r="E46" s="630"/>
      <c r="F46" s="630"/>
      <c r="G46" s="199" t="s">
        <v>650</v>
      </c>
      <c r="H46" s="197" t="s">
        <v>549</v>
      </c>
      <c r="I46" s="197" t="s">
        <v>551</v>
      </c>
      <c r="J46" s="197" t="s">
        <v>428</v>
      </c>
      <c r="K46" s="200"/>
      <c r="L46" s="200"/>
      <c r="M46" s="200"/>
      <c r="N46" s="201"/>
      <c r="O46" s="206"/>
      <c r="P46" s="201"/>
      <c r="Q46" s="206"/>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row>
    <row r="47" spans="1:53" ht="13.15" x14ac:dyDescent="0.45">
      <c r="A47" s="474" t="s">
        <v>35</v>
      </c>
      <c r="B47" s="421"/>
      <c r="C47" s="47"/>
      <c r="D47" s="48"/>
      <c r="E47" s="48"/>
      <c r="F47" s="48"/>
      <c r="G47" s="48"/>
      <c r="H47" s="48"/>
      <c r="I47" s="48"/>
      <c r="J47" s="48"/>
      <c r="K47" s="48"/>
      <c r="L47" s="48"/>
      <c r="M47" s="48"/>
      <c r="N47" s="48"/>
      <c r="O47" s="48"/>
      <c r="P47" s="48"/>
      <c r="Q47" s="48"/>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row>
    <row r="48" spans="1:53" ht="13.15" customHeight="1" x14ac:dyDescent="0.45">
      <c r="A48" s="474" t="s">
        <v>84</v>
      </c>
      <c r="B48" s="421"/>
      <c r="C48" s="47"/>
      <c r="D48" s="48"/>
      <c r="E48" s="48"/>
      <c r="F48" s="48"/>
      <c r="G48" s="48"/>
      <c r="H48" s="48"/>
      <c r="I48" s="48"/>
      <c r="J48" s="48"/>
      <c r="K48" s="48"/>
      <c r="L48" s="48"/>
      <c r="M48" s="48"/>
      <c r="N48" s="48"/>
      <c r="O48" s="48"/>
      <c r="P48" s="48"/>
      <c r="Q48" s="48"/>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row>
    <row r="49" spans="1:53" ht="90" customHeight="1" x14ac:dyDescent="0.45">
      <c r="A49" s="73" t="s">
        <v>88</v>
      </c>
      <c r="B49" s="611" t="s">
        <v>89</v>
      </c>
      <c r="C49" s="600" t="s">
        <v>964</v>
      </c>
      <c r="D49" s="607" t="s">
        <v>9</v>
      </c>
      <c r="E49" s="609" t="s">
        <v>20</v>
      </c>
      <c r="F49" s="620" t="s">
        <v>25</v>
      </c>
      <c r="G49" s="600" t="s">
        <v>772</v>
      </c>
      <c r="H49" s="53" t="s">
        <v>779</v>
      </c>
      <c r="I49" s="53" t="s">
        <v>765</v>
      </c>
      <c r="J49" s="600" t="s">
        <v>771</v>
      </c>
      <c r="K49" s="54" t="s">
        <v>10</v>
      </c>
      <c r="L49" s="415" t="s">
        <v>11</v>
      </c>
      <c r="M49" s="415"/>
      <c r="N49" s="55">
        <f t="shared" ref="N49" si="40">IF(K49="","0",IF(K49="Pass",1,IF(K49="Not Testable",1,IF(K49="Fail",0,IF(K49="TBD",0,IF(K49="N/A (Please provide reason)",1))))))</f>
        <v>0</v>
      </c>
      <c r="O49" s="205">
        <f t="shared" ref="O49" si="41">IF(AND(D49="M",K49="N/A (Please provide reason)"),1,0)</f>
        <v>0</v>
      </c>
      <c r="P49" s="519">
        <f>IF(E49 = "YES",1)</f>
        <v>1</v>
      </c>
      <c r="Q49" s="520">
        <f>IF(F49 = "YES",1,0)</f>
        <v>0</v>
      </c>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row>
    <row r="50" spans="1:53" s="45" customFormat="1" ht="110.25" customHeight="1" x14ac:dyDescent="0.45">
      <c r="A50" s="73" t="s">
        <v>92</v>
      </c>
      <c r="B50" s="612"/>
      <c r="C50" s="601"/>
      <c r="D50" s="608"/>
      <c r="E50" s="610"/>
      <c r="F50" s="621"/>
      <c r="G50" s="601"/>
      <c r="H50" s="53" t="s">
        <v>780</v>
      </c>
      <c r="I50" s="53" t="s">
        <v>766</v>
      </c>
      <c r="J50" s="601"/>
      <c r="K50" s="54" t="s">
        <v>10</v>
      </c>
      <c r="L50" s="415"/>
      <c r="M50" s="415"/>
      <c r="N50" s="55">
        <f t="shared" ref="N50:N52" si="42">IF(K50="","0",IF(K50="Pass",1,IF(K50="Not Testable",1,IF(K50="Fail",0,IF(K50="TBD",0,IF(K50="N/A (Please provide reason)",1))))))</f>
        <v>0</v>
      </c>
      <c r="O50" s="205">
        <f>IF(AND(D49="M",K50="N/A (Please provide reason)"),1,0)</f>
        <v>0</v>
      </c>
      <c r="P50" s="519">
        <f>IF(E49 = "YES",1)</f>
        <v>1</v>
      </c>
      <c r="Q50" s="520">
        <f>IF(F49 = "YES",1,0)</f>
        <v>0</v>
      </c>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row>
    <row r="51" spans="1:53" s="45" customFormat="1" ht="129" customHeight="1" x14ac:dyDescent="0.45">
      <c r="A51" s="73" t="s">
        <v>94</v>
      </c>
      <c r="B51" s="612"/>
      <c r="C51" s="601"/>
      <c r="D51" s="608"/>
      <c r="E51" s="610"/>
      <c r="F51" s="621"/>
      <c r="G51" s="601"/>
      <c r="H51" s="53" t="s">
        <v>781</v>
      </c>
      <c r="I51" s="53" t="s">
        <v>784</v>
      </c>
      <c r="J51" s="601"/>
      <c r="K51" s="54" t="s">
        <v>10</v>
      </c>
      <c r="L51" s="415"/>
      <c r="M51" s="415"/>
      <c r="N51" s="55">
        <f t="shared" si="42"/>
        <v>0</v>
      </c>
      <c r="O51" s="205">
        <f>IF(AND(D49="M",K51="N/A (Please provide reason)"),1,0)</f>
        <v>0</v>
      </c>
      <c r="P51" s="519">
        <f>IF(E49 = "YES",1)</f>
        <v>1</v>
      </c>
      <c r="Q51" s="520">
        <f>IF(F49 = "YES",1,0)</f>
        <v>0</v>
      </c>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row>
    <row r="52" spans="1:53" s="45" customFormat="1" ht="123.75" customHeight="1" x14ac:dyDescent="0.45">
      <c r="A52" s="73" t="s">
        <v>95</v>
      </c>
      <c r="B52" s="613"/>
      <c r="C52" s="602"/>
      <c r="D52" s="616"/>
      <c r="E52" s="617"/>
      <c r="F52" s="634"/>
      <c r="G52" s="602"/>
      <c r="H52" s="53" t="s">
        <v>782</v>
      </c>
      <c r="I52" s="53" t="s">
        <v>783</v>
      </c>
      <c r="J52" s="602"/>
      <c r="K52" s="54" t="s">
        <v>10</v>
      </c>
      <c r="L52" s="415"/>
      <c r="M52" s="415"/>
      <c r="N52" s="55">
        <f t="shared" si="42"/>
        <v>0</v>
      </c>
      <c r="O52" s="205">
        <f>IF(AND(D49="M",K52="N/A (Please provide reason)"),1,0)</f>
        <v>0</v>
      </c>
      <c r="P52" s="519">
        <f>IF(E49 = "YES",1)</f>
        <v>1</v>
      </c>
      <c r="Q52" s="520">
        <f>IF(F49 = "YES",1,0)</f>
        <v>0</v>
      </c>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row>
    <row r="53" spans="1:53" ht="141.75" customHeight="1" x14ac:dyDescent="0.45">
      <c r="A53" s="73" t="s">
        <v>96</v>
      </c>
      <c r="B53" s="467" t="s">
        <v>90</v>
      </c>
      <c r="C53" s="466" t="s">
        <v>965</v>
      </c>
      <c r="D53" s="143" t="s">
        <v>12</v>
      </c>
      <c r="E53" s="471" t="s">
        <v>25</v>
      </c>
      <c r="F53" s="469" t="s">
        <v>20</v>
      </c>
      <c r="G53" s="57" t="s">
        <v>424</v>
      </c>
      <c r="H53" s="53" t="s">
        <v>1080</v>
      </c>
      <c r="I53" s="53" t="s">
        <v>1082</v>
      </c>
      <c r="J53" s="53" t="s">
        <v>1081</v>
      </c>
      <c r="K53" s="54" t="s">
        <v>10</v>
      </c>
      <c r="L53" s="470"/>
      <c r="M53" s="470"/>
      <c r="N53" s="55">
        <f t="shared" ref="N53" si="43">IF(K53="","0",IF(K53="Pass",1,IF(K53="Not Testable",1,IF(K53="Fail",0,IF(K53="TBD",0,IF(K53="N/A (Please provide reason)",1))))))</f>
        <v>0</v>
      </c>
      <c r="O53" s="205">
        <f>IF(AND(D53="M",K53="N/A (Please provide reason)"),1,0)</f>
        <v>0</v>
      </c>
      <c r="P53" s="519">
        <f>IF(E53 = "YES",1,0)</f>
        <v>0</v>
      </c>
      <c r="Q53" s="520">
        <f>IF(F53 = "YES",1,0)</f>
        <v>1</v>
      </c>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row>
    <row r="54" spans="1:53" ht="215.25" customHeight="1" x14ac:dyDescent="0.45">
      <c r="A54" s="195" t="s">
        <v>97</v>
      </c>
      <c r="B54" s="419" t="s">
        <v>93</v>
      </c>
      <c r="C54" s="202" t="s">
        <v>966</v>
      </c>
      <c r="D54" s="414" t="s">
        <v>9</v>
      </c>
      <c r="E54" s="414" t="s">
        <v>20</v>
      </c>
      <c r="F54" s="417" t="s">
        <v>25</v>
      </c>
      <c r="G54" s="199" t="s">
        <v>633</v>
      </c>
      <c r="H54" s="197" t="s">
        <v>762</v>
      </c>
      <c r="I54" s="197" t="s">
        <v>646</v>
      </c>
      <c r="J54" s="197" t="s">
        <v>554</v>
      </c>
      <c r="K54" s="200"/>
      <c r="L54" s="200"/>
      <c r="M54" s="200"/>
      <c r="N54" s="201"/>
      <c r="O54" s="205"/>
      <c r="P54" s="201"/>
      <c r="Q54" s="201"/>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row>
    <row r="55" spans="1:53" ht="139.5" customHeight="1" x14ac:dyDescent="0.45">
      <c r="A55" s="195" t="s">
        <v>768</v>
      </c>
      <c r="B55" s="196" t="s">
        <v>91</v>
      </c>
      <c r="C55" s="200" t="s">
        <v>967</v>
      </c>
      <c r="D55" s="58" t="s">
        <v>9</v>
      </c>
      <c r="E55" s="58" t="s">
        <v>20</v>
      </c>
      <c r="F55" s="198" t="s">
        <v>25</v>
      </c>
      <c r="G55" s="199" t="s">
        <v>424</v>
      </c>
      <c r="H55" s="197" t="s">
        <v>777</v>
      </c>
      <c r="I55" s="197" t="s">
        <v>576</v>
      </c>
      <c r="J55" s="197" t="s">
        <v>532</v>
      </c>
      <c r="K55" s="200"/>
      <c r="L55" s="200"/>
      <c r="M55" s="200"/>
      <c r="N55" s="201"/>
      <c r="O55" s="205"/>
      <c r="P55" s="201"/>
      <c r="Q55" s="201"/>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row>
    <row r="56" spans="1:53" ht="93" customHeight="1" x14ac:dyDescent="0.45">
      <c r="A56" s="195" t="s">
        <v>769</v>
      </c>
      <c r="B56" s="196" t="s">
        <v>98</v>
      </c>
      <c r="C56" s="200" t="s">
        <v>968</v>
      </c>
      <c r="D56" s="58" t="s">
        <v>9</v>
      </c>
      <c r="E56" s="58" t="s">
        <v>20</v>
      </c>
      <c r="F56" s="198" t="s">
        <v>25</v>
      </c>
      <c r="G56" s="199" t="s">
        <v>425</v>
      </c>
      <c r="H56" s="197" t="s">
        <v>764</v>
      </c>
      <c r="I56" s="197" t="s">
        <v>763</v>
      </c>
      <c r="J56" s="197" t="s">
        <v>574</v>
      </c>
      <c r="K56" s="200"/>
      <c r="L56" s="200"/>
      <c r="M56" s="200"/>
      <c r="N56" s="201"/>
      <c r="O56" s="205"/>
      <c r="P56" s="201"/>
      <c r="Q56" s="201"/>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row>
    <row r="57" spans="1:53" ht="218.25" customHeight="1" x14ac:dyDescent="0.45">
      <c r="A57" s="195" t="s">
        <v>767</v>
      </c>
      <c r="B57" s="196" t="s">
        <v>99</v>
      </c>
      <c r="C57" s="200" t="s">
        <v>969</v>
      </c>
      <c r="D57" s="58" t="s">
        <v>9</v>
      </c>
      <c r="E57" s="58" t="s">
        <v>20</v>
      </c>
      <c r="F57" s="198" t="s">
        <v>25</v>
      </c>
      <c r="G57" s="199" t="s">
        <v>425</v>
      </c>
      <c r="H57" s="197" t="s">
        <v>778</v>
      </c>
      <c r="I57" s="197" t="s">
        <v>716</v>
      </c>
      <c r="J57" s="197" t="s">
        <v>575</v>
      </c>
      <c r="K57" s="200"/>
      <c r="L57" s="200"/>
      <c r="M57" s="200"/>
      <c r="N57" s="201"/>
      <c r="O57" s="205"/>
      <c r="P57" s="201"/>
      <c r="Q57" s="201"/>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row>
    <row r="58" spans="1:53" ht="13.15" x14ac:dyDescent="0.45">
      <c r="A58" s="474" t="s">
        <v>100</v>
      </c>
      <c r="B58" s="421"/>
      <c r="C58" s="47"/>
      <c r="D58" s="48"/>
      <c r="E58" s="48"/>
      <c r="F58" s="48"/>
      <c r="G58" s="48"/>
      <c r="H58" s="48"/>
      <c r="I58" s="48"/>
      <c r="J58" s="48"/>
      <c r="K58" s="48"/>
      <c r="L58" s="48"/>
      <c r="M58" s="48"/>
      <c r="N58" s="49"/>
      <c r="O58" s="49"/>
      <c r="P58" s="49"/>
      <c r="Q58" s="49"/>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row>
    <row r="59" spans="1:53" ht="13.15" x14ac:dyDescent="0.45">
      <c r="A59" s="474" t="s">
        <v>102</v>
      </c>
      <c r="B59" s="421"/>
      <c r="C59" s="47"/>
      <c r="D59" s="48"/>
      <c r="E59" s="48"/>
      <c r="F59" s="48"/>
      <c r="G59" s="48"/>
      <c r="H59" s="48"/>
      <c r="I59" s="48"/>
      <c r="J59" s="48"/>
      <c r="K59" s="48"/>
      <c r="L59" s="48"/>
      <c r="M59" s="48"/>
      <c r="N59" s="49"/>
      <c r="O59" s="49"/>
      <c r="P59" s="49"/>
      <c r="Q59" s="49"/>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row>
    <row r="60" spans="1:53" ht="133.5" customHeight="1" x14ac:dyDescent="0.45">
      <c r="A60" s="73" t="s">
        <v>108</v>
      </c>
      <c r="B60" s="411" t="s">
        <v>107</v>
      </c>
      <c r="C60" s="418" t="s">
        <v>970</v>
      </c>
      <c r="D60" s="412" t="s">
        <v>9</v>
      </c>
      <c r="E60" s="413" t="s">
        <v>20</v>
      </c>
      <c r="F60" s="440" t="s">
        <v>20</v>
      </c>
      <c r="G60" s="57" t="s">
        <v>424</v>
      </c>
      <c r="H60" s="53" t="s">
        <v>759</v>
      </c>
      <c r="I60" s="53" t="s">
        <v>561</v>
      </c>
      <c r="J60" s="53" t="s">
        <v>421</v>
      </c>
      <c r="K60" s="54" t="s">
        <v>10</v>
      </c>
      <c r="L60" s="415"/>
      <c r="M60" s="415"/>
      <c r="N60" s="55">
        <f t="shared" ref="N60" si="44">IF(K60="","0",IF(K60="Pass",1,IF(K60="Not Testable",1,IF(K60="Fail",0,IF(K60="TBD",0,IF(K60="N/A (Please provide reason)",1))))))</f>
        <v>0</v>
      </c>
      <c r="O60" s="205">
        <f t="shared" ref="O60" si="45">IF(AND(D60="M",K60="N/A (Please provide reason)"),1,0)</f>
        <v>0</v>
      </c>
      <c r="P60" s="519">
        <f>IF(E60 = "YES",1,0)</f>
        <v>1</v>
      </c>
      <c r="Q60" s="520">
        <f>IF(F60 = "YES",1,0)</f>
        <v>1</v>
      </c>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row>
    <row r="61" spans="1:53" ht="13.15" x14ac:dyDescent="0.45">
      <c r="A61" s="474" t="s">
        <v>103</v>
      </c>
      <c r="B61" s="421"/>
      <c r="C61" s="47"/>
      <c r="D61" s="48"/>
      <c r="E61" s="48"/>
      <c r="F61" s="48"/>
      <c r="G61" s="48"/>
      <c r="H61" s="48"/>
      <c r="I61" s="48"/>
      <c r="J61" s="48"/>
      <c r="K61" s="48"/>
      <c r="L61" s="48"/>
      <c r="M61" s="48"/>
      <c r="N61" s="49"/>
      <c r="O61" s="49"/>
      <c r="P61" s="49"/>
      <c r="Q61" s="49"/>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row>
    <row r="62" spans="1:53" ht="13.15" x14ac:dyDescent="0.45">
      <c r="A62" s="474" t="s">
        <v>101</v>
      </c>
      <c r="B62" s="421"/>
      <c r="C62" s="47"/>
      <c r="D62" s="48"/>
      <c r="E62" s="48"/>
      <c r="F62" s="48"/>
      <c r="G62" s="48"/>
      <c r="H62" s="48"/>
      <c r="I62" s="48"/>
      <c r="J62" s="48"/>
      <c r="K62" s="48"/>
      <c r="L62" s="48"/>
      <c r="M62" s="48"/>
      <c r="N62" s="49"/>
      <c r="O62" s="49"/>
      <c r="P62" s="49"/>
      <c r="Q62" s="49"/>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row>
    <row r="63" spans="1:53" ht="120.4" customHeight="1" x14ac:dyDescent="0.45">
      <c r="A63" s="73" t="s">
        <v>386</v>
      </c>
      <c r="B63" s="611" t="s">
        <v>109</v>
      </c>
      <c r="C63" s="631" t="s">
        <v>385</v>
      </c>
      <c r="D63" s="607" t="s">
        <v>9</v>
      </c>
      <c r="E63" s="609" t="s">
        <v>20</v>
      </c>
      <c r="F63" s="609" t="s">
        <v>20</v>
      </c>
      <c r="G63" s="410" t="s">
        <v>560</v>
      </c>
      <c r="H63" s="53" t="s">
        <v>1083</v>
      </c>
      <c r="I63" s="600" t="s">
        <v>1155</v>
      </c>
      <c r="J63" s="53" t="s">
        <v>420</v>
      </c>
      <c r="K63" s="54" t="s">
        <v>10</v>
      </c>
      <c r="L63" s="415" t="s">
        <v>11</v>
      </c>
      <c r="M63" s="415" t="s">
        <v>11</v>
      </c>
      <c r="N63" s="55">
        <f t="shared" ref="N63:N65" si="46">IF(K63="","0",IF(K63="Pass",1,IF(K63="Not Testable",1,IF(K63="Fail",0,IF(K63="TBD",0,IF(K63="N/A (Please provide reason)",1))))))</f>
        <v>0</v>
      </c>
      <c r="O63" s="205">
        <f t="shared" ref="O63" si="47">IF(AND(D63="M",K63="N/A (Please provide reason)"),1,0)</f>
        <v>0</v>
      </c>
      <c r="P63" s="519">
        <f>IF(E63 = "YES",1,0)</f>
        <v>1</v>
      </c>
      <c r="Q63" s="520">
        <f>IF(F63 = "YES",1,0)</f>
        <v>1</v>
      </c>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row>
    <row r="64" spans="1:53" s="45" customFormat="1" ht="169.5" customHeight="1" x14ac:dyDescent="0.45">
      <c r="A64" s="73" t="s">
        <v>387</v>
      </c>
      <c r="B64" s="612"/>
      <c r="C64" s="632"/>
      <c r="D64" s="608"/>
      <c r="E64" s="610"/>
      <c r="F64" s="610"/>
      <c r="G64" s="410" t="s">
        <v>652</v>
      </c>
      <c r="H64" s="53" t="s">
        <v>760</v>
      </c>
      <c r="I64" s="601"/>
      <c r="J64" s="53" t="s">
        <v>419</v>
      </c>
      <c r="K64" s="54" t="s">
        <v>10</v>
      </c>
      <c r="L64" s="415" t="s">
        <v>11</v>
      </c>
      <c r="M64" s="415"/>
      <c r="N64" s="55">
        <f t="shared" si="46"/>
        <v>0</v>
      </c>
      <c r="O64" s="205">
        <f>IF(AND(D63="M",K64="N/A (Please provide reason)"),1,0)</f>
        <v>0</v>
      </c>
      <c r="P64" s="519">
        <f>IF(E63= "YES",1,0)</f>
        <v>1</v>
      </c>
      <c r="Q64" s="520">
        <f>IF(F63 = "YES",1,0)</f>
        <v>1</v>
      </c>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row>
    <row r="65" spans="1:53" s="45" customFormat="1" ht="95.25" customHeight="1" x14ac:dyDescent="0.45">
      <c r="A65" s="73" t="s">
        <v>416</v>
      </c>
      <c r="B65" s="612"/>
      <c r="C65" s="632"/>
      <c r="D65" s="608"/>
      <c r="E65" s="610"/>
      <c r="F65" s="610"/>
      <c r="G65" s="410" t="s">
        <v>426</v>
      </c>
      <c r="H65" s="53" t="s">
        <v>641</v>
      </c>
      <c r="I65" s="601"/>
      <c r="J65" s="53" t="s">
        <v>418</v>
      </c>
      <c r="K65" s="54" t="s">
        <v>10</v>
      </c>
      <c r="L65" s="415"/>
      <c r="M65" s="415"/>
      <c r="N65" s="55">
        <f t="shared" si="46"/>
        <v>0</v>
      </c>
      <c r="O65" s="205">
        <f>IF(AND(D63="M",K65="N/A (Please provide reason)"),1,0)</f>
        <v>0</v>
      </c>
      <c r="P65" s="519">
        <f>IF(E63 = "YES",1,0)</f>
        <v>1</v>
      </c>
      <c r="Q65" s="520">
        <f>IF(F63 = "YES",1,0)</f>
        <v>1</v>
      </c>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row>
    <row r="66" spans="1:53" s="45" customFormat="1" ht="83.25" customHeight="1" x14ac:dyDescent="0.45">
      <c r="A66" s="73" t="s">
        <v>417</v>
      </c>
      <c r="B66" s="612"/>
      <c r="C66" s="632"/>
      <c r="D66" s="608"/>
      <c r="E66" s="610"/>
      <c r="F66" s="610"/>
      <c r="G66" s="439" t="s">
        <v>653</v>
      </c>
      <c r="H66" s="53" t="s">
        <v>1057</v>
      </c>
      <c r="I66" s="601"/>
      <c r="J66" s="53" t="s">
        <v>557</v>
      </c>
      <c r="K66" s="54" t="s">
        <v>10</v>
      </c>
      <c r="L66" s="441"/>
      <c r="M66" s="441"/>
      <c r="N66" s="55">
        <f t="shared" ref="N66" si="48">IF(K66="","0",IF(K66="Pass",1,IF(K66="Not Testable",1,IF(K66="Fail",0,IF(K66="TBD",0,IF(K66="N/A (Please provide reason)",1))))))</f>
        <v>0</v>
      </c>
      <c r="O66" s="205">
        <f>IF(AND(D63="M",K66="N/A (Please provide reason)"),1,0)</f>
        <v>0</v>
      </c>
      <c r="P66" s="519">
        <f>IF(E63 = "YES",1,0)</f>
        <v>1</v>
      </c>
      <c r="Q66" s="520">
        <f>IF(F63 = "YES",1,0)</f>
        <v>1</v>
      </c>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row>
    <row r="67" spans="1:53" s="45" customFormat="1" ht="78" customHeight="1" x14ac:dyDescent="0.45">
      <c r="A67" s="195" t="s">
        <v>558</v>
      </c>
      <c r="B67" s="613"/>
      <c r="C67" s="633"/>
      <c r="D67" s="616"/>
      <c r="E67" s="617"/>
      <c r="F67" s="617"/>
      <c r="G67" s="202" t="s">
        <v>654</v>
      </c>
      <c r="H67" s="197" t="s">
        <v>642</v>
      </c>
      <c r="I67" s="602"/>
      <c r="J67" s="197" t="s">
        <v>556</v>
      </c>
      <c r="K67" s="200"/>
      <c r="L67" s="200"/>
      <c r="M67" s="200"/>
      <c r="N67" s="201"/>
      <c r="O67" s="205"/>
      <c r="P67" s="201"/>
      <c r="Q67" s="201"/>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row>
    <row r="68" spans="1:53" ht="362.25" customHeight="1" x14ac:dyDescent="0.45">
      <c r="A68" s="73" t="s">
        <v>559</v>
      </c>
      <c r="B68" s="74" t="s">
        <v>110</v>
      </c>
      <c r="C68" s="470" t="s">
        <v>999</v>
      </c>
      <c r="D68" s="142" t="s">
        <v>9</v>
      </c>
      <c r="E68" s="56" t="s">
        <v>20</v>
      </c>
      <c r="F68" s="56" t="s">
        <v>20</v>
      </c>
      <c r="G68" s="410" t="s">
        <v>1186</v>
      </c>
      <c r="H68" s="53" t="s">
        <v>813</v>
      </c>
      <c r="I68" s="53" t="s">
        <v>861</v>
      </c>
      <c r="J68" s="53" t="s">
        <v>1052</v>
      </c>
      <c r="K68" s="54" t="s">
        <v>10</v>
      </c>
      <c r="L68" s="415"/>
      <c r="M68" s="415"/>
      <c r="N68" s="55">
        <f t="shared" ref="N68" si="49">IF(K68="","0",IF(K68="Pass",1,IF(K68="Not Testable",1,IF(K68="Fail",0,IF(K68="TBD",0,IF(K68="N/A (Please provide reason)",1))))))</f>
        <v>0</v>
      </c>
      <c r="O68" s="205">
        <f>IF(AND(D68="M",K68="N/A (Please provide reason)"),1,0)</f>
        <v>0</v>
      </c>
      <c r="P68" s="519">
        <f>IF(E68 = "YES",1,0)</f>
        <v>1</v>
      </c>
      <c r="Q68" s="520">
        <f>IF(F68 = "YES",1,0)</f>
        <v>1</v>
      </c>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row>
    <row r="69" spans="1:53" s="45" customFormat="1" ht="98.25" customHeight="1" x14ac:dyDescent="0.45">
      <c r="A69" s="73" t="s">
        <v>1002</v>
      </c>
      <c r="B69" s="611" t="s">
        <v>1001</v>
      </c>
      <c r="C69" s="600" t="s">
        <v>1000</v>
      </c>
      <c r="D69" s="607" t="s">
        <v>9</v>
      </c>
      <c r="E69" s="609" t="s">
        <v>20</v>
      </c>
      <c r="F69" s="609" t="s">
        <v>20</v>
      </c>
      <c r="G69" s="600" t="s">
        <v>1012</v>
      </c>
      <c r="H69" s="53" t="s">
        <v>1005</v>
      </c>
      <c r="I69" s="53" t="s">
        <v>1009</v>
      </c>
      <c r="J69" s="600" t="s">
        <v>1013</v>
      </c>
      <c r="K69" s="54" t="s">
        <v>10</v>
      </c>
      <c r="L69" s="438"/>
      <c r="M69" s="438"/>
      <c r="N69" s="55">
        <f t="shared" ref="N69" si="50">IF(K69="","0",IF(K69="Pass",1,IF(K69="Not Testable",1,IF(K69="Fail",0,IF(K69="TBD",0,IF(K69="N/A (Please provide reason)",1))))))</f>
        <v>0</v>
      </c>
      <c r="O69" s="205">
        <f>IF(AND(D69="M",K69="N/A (Please provide reason)"),1,0)</f>
        <v>0</v>
      </c>
      <c r="P69" s="519">
        <f>IF(E69 = "YES",1,0)</f>
        <v>1</v>
      </c>
      <c r="Q69" s="520">
        <f>IF(F69 = "YES",1,0)</f>
        <v>1</v>
      </c>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row>
    <row r="70" spans="1:53" s="45" customFormat="1" ht="72" customHeight="1" x14ac:dyDescent="0.45">
      <c r="A70" s="73" t="s">
        <v>1006</v>
      </c>
      <c r="B70" s="612"/>
      <c r="C70" s="601"/>
      <c r="D70" s="608"/>
      <c r="E70" s="610"/>
      <c r="F70" s="610"/>
      <c r="G70" s="601"/>
      <c r="H70" s="53" t="s">
        <v>1004</v>
      </c>
      <c r="I70" s="53" t="s">
        <v>1009</v>
      </c>
      <c r="J70" s="601"/>
      <c r="K70" s="54" t="s">
        <v>10</v>
      </c>
      <c r="L70" s="438"/>
      <c r="M70" s="438"/>
      <c r="N70" s="55">
        <f t="shared" ref="N70:N72" si="51">IF(K70="","0",IF(K70="Pass",1,IF(K70="Not Testable",1,IF(K70="Fail",0,IF(K70="TBD",0,IF(K70="N/A (Please provide reason)",1))))))</f>
        <v>0</v>
      </c>
      <c r="O70" s="205">
        <f>IF(AND(D69="M",K70="N/A (Please provide reason)"),1,0)</f>
        <v>0</v>
      </c>
      <c r="P70" s="519">
        <f>IF(E69 = "YES",1,0)</f>
        <v>1</v>
      </c>
      <c r="Q70" s="520">
        <f>IF(F69 = "YES",1,0)</f>
        <v>1</v>
      </c>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row>
    <row r="71" spans="1:53" s="45" customFormat="1" ht="72" customHeight="1" x14ac:dyDescent="0.45">
      <c r="A71" s="73" t="s">
        <v>1007</v>
      </c>
      <c r="B71" s="612"/>
      <c r="C71" s="601"/>
      <c r="D71" s="608"/>
      <c r="E71" s="610"/>
      <c r="F71" s="610"/>
      <c r="G71" s="601"/>
      <c r="H71" s="53" t="s">
        <v>1011</v>
      </c>
      <c r="I71" s="53" t="s">
        <v>1009</v>
      </c>
      <c r="J71" s="601"/>
      <c r="K71" s="54" t="s">
        <v>10</v>
      </c>
      <c r="L71" s="438"/>
      <c r="M71" s="438"/>
      <c r="N71" s="55">
        <f t="shared" si="51"/>
        <v>0</v>
      </c>
      <c r="O71" s="205">
        <f>IF(AND(D69="M",K71="N/A (Please provide reason)"),1,0)</f>
        <v>0</v>
      </c>
      <c r="P71" s="519">
        <f>IF(E69 = "YES",1,0)</f>
        <v>1</v>
      </c>
      <c r="Q71" s="520">
        <f>IF(F69 = "YES",1,0)</f>
        <v>1</v>
      </c>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row>
    <row r="72" spans="1:53" s="45" customFormat="1" ht="72" customHeight="1" x14ac:dyDescent="0.45">
      <c r="A72" s="73" t="s">
        <v>1008</v>
      </c>
      <c r="B72" s="613"/>
      <c r="C72" s="602"/>
      <c r="D72" s="616"/>
      <c r="E72" s="617"/>
      <c r="F72" s="617"/>
      <c r="G72" s="602"/>
      <c r="H72" s="53" t="s">
        <v>1003</v>
      </c>
      <c r="I72" s="53" t="s">
        <v>1010</v>
      </c>
      <c r="J72" s="602"/>
      <c r="K72" s="54" t="s">
        <v>10</v>
      </c>
      <c r="L72" s="438"/>
      <c r="M72" s="438"/>
      <c r="N72" s="55">
        <f t="shared" si="51"/>
        <v>0</v>
      </c>
      <c r="O72" s="205">
        <f>IF(AND(D69="M",K72="N/A (Please provide reason)"),1,0)</f>
        <v>0</v>
      </c>
      <c r="P72" s="519">
        <f>IF(E69 = "YES",1,0)</f>
        <v>1</v>
      </c>
      <c r="Q72" s="520">
        <f>IF(F69 = "YES",1,0)</f>
        <v>1</v>
      </c>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row>
    <row r="73" spans="1:53" s="45" customFormat="1" ht="177.75" customHeight="1" x14ac:dyDescent="0.45">
      <c r="A73" s="73" t="s">
        <v>1088</v>
      </c>
      <c r="B73" s="611" t="s">
        <v>1090</v>
      </c>
      <c r="C73" s="631" t="s">
        <v>1095</v>
      </c>
      <c r="D73" s="607" t="s">
        <v>9</v>
      </c>
      <c r="E73" s="56" t="s">
        <v>20</v>
      </c>
      <c r="F73" s="56" t="s">
        <v>20</v>
      </c>
      <c r="G73" s="466" t="s">
        <v>560</v>
      </c>
      <c r="H73" s="53" t="s">
        <v>1083</v>
      </c>
      <c r="I73" s="53" t="s">
        <v>1097</v>
      </c>
      <c r="J73" s="53" t="s">
        <v>420</v>
      </c>
      <c r="K73" s="54" t="s">
        <v>10</v>
      </c>
      <c r="L73" s="470" t="s">
        <v>11</v>
      </c>
      <c r="M73" s="470" t="s">
        <v>11</v>
      </c>
      <c r="N73" s="55">
        <f t="shared" ref="N73" si="52">IF(K73="","0",IF(K73="Pass",1,IF(K73="Not Testable",1,IF(K73="Fail",0,IF(K73="TBD",0,IF(K73="N/A (Please provide reason)",1))))))</f>
        <v>0</v>
      </c>
      <c r="O73" s="205">
        <f t="shared" ref="O73" si="53">IF(AND(D73="M",K73="N/A (Please provide reason)"),1,0)</f>
        <v>0</v>
      </c>
      <c r="P73" s="519">
        <f t="shared" ref="P73:Q80" si="54">IF(E73 = "YES",1,0)</f>
        <v>1</v>
      </c>
      <c r="Q73" s="520">
        <f t="shared" si="54"/>
        <v>1</v>
      </c>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row>
    <row r="74" spans="1:53" s="45" customFormat="1" ht="169.5" customHeight="1" x14ac:dyDescent="0.45">
      <c r="A74" s="73" t="s">
        <v>1089</v>
      </c>
      <c r="B74" s="612"/>
      <c r="C74" s="632"/>
      <c r="D74" s="608"/>
      <c r="E74" s="56" t="s">
        <v>20</v>
      </c>
      <c r="F74" s="56" t="s">
        <v>20</v>
      </c>
      <c r="G74" s="466" t="s">
        <v>652</v>
      </c>
      <c r="H74" s="53" t="s">
        <v>760</v>
      </c>
      <c r="I74" s="53" t="s">
        <v>1097</v>
      </c>
      <c r="J74" s="53" t="s">
        <v>419</v>
      </c>
      <c r="K74" s="54" t="s">
        <v>10</v>
      </c>
      <c r="L74" s="470" t="s">
        <v>11</v>
      </c>
      <c r="M74" s="470"/>
      <c r="N74" s="55">
        <f t="shared" ref="N74:N75" si="55">IF(K74="","0",IF(K74="Pass",1,IF(K74="Not Testable",1,IF(K74="Fail",0,IF(K74="TBD",0,IF(K74="N/A (Please provide reason)",1))))))</f>
        <v>0</v>
      </c>
      <c r="O74" s="205">
        <f>IF(AND(D73="M",K74="N/A (Please provide reason)"),1,0)</f>
        <v>0</v>
      </c>
      <c r="P74" s="519">
        <f t="shared" si="54"/>
        <v>1</v>
      </c>
      <c r="Q74" s="520">
        <f t="shared" si="54"/>
        <v>1</v>
      </c>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row>
    <row r="75" spans="1:53" s="45" customFormat="1" ht="95.25" customHeight="1" x14ac:dyDescent="0.45">
      <c r="A75" s="73" t="s">
        <v>1093</v>
      </c>
      <c r="B75" s="612"/>
      <c r="C75" s="632"/>
      <c r="D75" s="608"/>
      <c r="E75" s="56" t="s">
        <v>20</v>
      </c>
      <c r="F75" s="56" t="s">
        <v>20</v>
      </c>
      <c r="G75" s="466" t="s">
        <v>426</v>
      </c>
      <c r="H75" s="53" t="s">
        <v>641</v>
      </c>
      <c r="I75" s="53" t="s">
        <v>1097</v>
      </c>
      <c r="J75" s="53" t="s">
        <v>418</v>
      </c>
      <c r="K75" s="54" t="s">
        <v>10</v>
      </c>
      <c r="L75" s="470"/>
      <c r="M75" s="470"/>
      <c r="N75" s="55">
        <f t="shared" si="55"/>
        <v>0</v>
      </c>
      <c r="O75" s="205">
        <f>IF(AND(D73="M",K75="N/A (Please provide reason)"),1,0)</f>
        <v>0</v>
      </c>
      <c r="P75" s="519">
        <f t="shared" si="54"/>
        <v>1</v>
      </c>
      <c r="Q75" s="520">
        <f t="shared" si="54"/>
        <v>1</v>
      </c>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row>
    <row r="76" spans="1:53" s="45" customFormat="1" ht="83.25" customHeight="1" x14ac:dyDescent="0.45">
      <c r="A76" s="73" t="s">
        <v>1094</v>
      </c>
      <c r="B76" s="613"/>
      <c r="C76" s="633"/>
      <c r="D76" s="616"/>
      <c r="E76" s="56" t="s">
        <v>20</v>
      </c>
      <c r="F76" s="58" t="s">
        <v>25</v>
      </c>
      <c r="G76" s="466" t="s">
        <v>653</v>
      </c>
      <c r="H76" s="53" t="s">
        <v>1187</v>
      </c>
      <c r="I76" s="53" t="s">
        <v>1097</v>
      </c>
      <c r="J76" s="53" t="s">
        <v>557</v>
      </c>
      <c r="K76" s="54" t="s">
        <v>10</v>
      </c>
      <c r="L76" s="470"/>
      <c r="M76" s="470"/>
      <c r="N76" s="55">
        <f t="shared" ref="N76" si="56">IF(K76="","0",IF(K76="Pass",1,IF(K76="Not Testable",1,IF(K76="Fail",0,IF(K76="TBD",0,IF(K76="N/A (Please provide reason)",1))))))</f>
        <v>0</v>
      </c>
      <c r="O76" s="205">
        <f>IF(AND(D73="M",K76="N/A (Please provide reason)"),1,0)</f>
        <v>0</v>
      </c>
      <c r="P76" s="519">
        <f t="shared" si="54"/>
        <v>1</v>
      </c>
      <c r="Q76" s="520">
        <f t="shared" si="54"/>
        <v>0</v>
      </c>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row>
    <row r="77" spans="1:53" s="45" customFormat="1" ht="158.65" customHeight="1" x14ac:dyDescent="0.45">
      <c r="A77" s="73" t="s">
        <v>1096</v>
      </c>
      <c r="B77" s="611" t="s">
        <v>1091</v>
      </c>
      <c r="C77" s="631" t="s">
        <v>1092</v>
      </c>
      <c r="D77" s="607" t="s">
        <v>9</v>
      </c>
      <c r="E77" s="56" t="s">
        <v>20</v>
      </c>
      <c r="F77" s="56" t="s">
        <v>20</v>
      </c>
      <c r="G77" s="466" t="s">
        <v>560</v>
      </c>
      <c r="H77" s="53" t="s">
        <v>1083</v>
      </c>
      <c r="I77" s="53" t="s">
        <v>1101</v>
      </c>
      <c r="J77" s="53" t="s">
        <v>420</v>
      </c>
      <c r="K77" s="54" t="s">
        <v>10</v>
      </c>
      <c r="L77" s="470"/>
      <c r="M77" s="54"/>
      <c r="N77" s="55">
        <f t="shared" ref="N77:N80" si="57">IF(K77="","0",IF(K77="Pass",1,IF(K77="Not Testable",1,IF(K77="Fail",0,IF(K77="TBD",0,IF(K77="N/A (Please provide reason)",1))))))</f>
        <v>0</v>
      </c>
      <c r="O77" s="205">
        <f>IF(AND(D77="M",K77="N/A (Please provide reason)"),1,0)</f>
        <v>0</v>
      </c>
      <c r="P77" s="519">
        <f t="shared" si="54"/>
        <v>1</v>
      </c>
      <c r="Q77" s="520">
        <f t="shared" si="54"/>
        <v>1</v>
      </c>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row>
    <row r="78" spans="1:53" s="45" customFormat="1" ht="169.5" customHeight="1" x14ac:dyDescent="0.45">
      <c r="A78" s="73" t="s">
        <v>1098</v>
      </c>
      <c r="B78" s="612"/>
      <c r="C78" s="632"/>
      <c r="D78" s="608"/>
      <c r="E78" s="56" t="s">
        <v>20</v>
      </c>
      <c r="F78" s="56" t="s">
        <v>20</v>
      </c>
      <c r="G78" s="466" t="s">
        <v>652</v>
      </c>
      <c r="H78" s="53" t="s">
        <v>760</v>
      </c>
      <c r="I78" s="53" t="s">
        <v>1102</v>
      </c>
      <c r="J78" s="53" t="s">
        <v>419</v>
      </c>
      <c r="K78" s="54" t="s">
        <v>10</v>
      </c>
      <c r="L78" s="470" t="s">
        <v>11</v>
      </c>
      <c r="M78" s="470"/>
      <c r="N78" s="55">
        <f t="shared" si="57"/>
        <v>0</v>
      </c>
      <c r="O78" s="205">
        <f>IF(AND(D77="M",K78="N/A (Please provide reason)"),1,0)</f>
        <v>0</v>
      </c>
      <c r="P78" s="519">
        <f t="shared" si="54"/>
        <v>1</v>
      </c>
      <c r="Q78" s="520">
        <f t="shared" si="54"/>
        <v>1</v>
      </c>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row>
    <row r="79" spans="1:53" s="45" customFormat="1" ht="95.25" customHeight="1" x14ac:dyDescent="0.45">
      <c r="A79" s="73" t="s">
        <v>1099</v>
      </c>
      <c r="B79" s="612"/>
      <c r="C79" s="632"/>
      <c r="D79" s="608"/>
      <c r="E79" s="56" t="s">
        <v>20</v>
      </c>
      <c r="F79" s="56" t="s">
        <v>20</v>
      </c>
      <c r="G79" s="466" t="s">
        <v>426</v>
      </c>
      <c r="H79" s="53" t="s">
        <v>641</v>
      </c>
      <c r="I79" s="53" t="s">
        <v>1101</v>
      </c>
      <c r="J79" s="53" t="s">
        <v>418</v>
      </c>
      <c r="K79" s="54" t="s">
        <v>10</v>
      </c>
      <c r="L79" s="470"/>
      <c r="M79" s="470"/>
      <c r="N79" s="55">
        <f t="shared" si="57"/>
        <v>0</v>
      </c>
      <c r="O79" s="205">
        <f>IF(AND(D77="M",K79="N/A (Please provide reason)"),1,0)</f>
        <v>0</v>
      </c>
      <c r="P79" s="519">
        <f t="shared" si="54"/>
        <v>1</v>
      </c>
      <c r="Q79" s="520">
        <f t="shared" si="54"/>
        <v>1</v>
      </c>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row>
    <row r="80" spans="1:53" s="45" customFormat="1" ht="83.25" customHeight="1" x14ac:dyDescent="0.45">
      <c r="A80" s="73" t="s">
        <v>1100</v>
      </c>
      <c r="B80" s="613"/>
      <c r="C80" s="633"/>
      <c r="D80" s="616"/>
      <c r="E80" s="56" t="s">
        <v>20</v>
      </c>
      <c r="F80" s="58" t="s">
        <v>25</v>
      </c>
      <c r="G80" s="466" t="s">
        <v>653</v>
      </c>
      <c r="H80" s="53" t="s">
        <v>1187</v>
      </c>
      <c r="I80" s="53" t="s">
        <v>1101</v>
      </c>
      <c r="J80" s="53" t="s">
        <v>557</v>
      </c>
      <c r="K80" s="54" t="s">
        <v>10</v>
      </c>
      <c r="L80" s="470"/>
      <c r="M80" s="470"/>
      <c r="N80" s="55">
        <f t="shared" si="57"/>
        <v>0</v>
      </c>
      <c r="O80" s="205">
        <f>IF(AND(D77="M",K80="N/A (Please provide reason)"),1,0)</f>
        <v>0</v>
      </c>
      <c r="P80" s="519">
        <f t="shared" si="54"/>
        <v>1</v>
      </c>
      <c r="Q80" s="520">
        <f t="shared" si="54"/>
        <v>0</v>
      </c>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row>
    <row r="81" spans="1:53" ht="13.15" customHeight="1" x14ac:dyDescent="0.45">
      <c r="A81" s="474" t="s">
        <v>123</v>
      </c>
      <c r="B81" s="421"/>
      <c r="C81" s="47"/>
      <c r="D81" s="48"/>
      <c r="E81" s="48"/>
      <c r="F81" s="48"/>
      <c r="G81" s="48"/>
      <c r="H81" s="48"/>
      <c r="I81" s="48"/>
      <c r="J81" s="48"/>
      <c r="K81" s="48"/>
      <c r="L81" s="48"/>
      <c r="M81" s="48"/>
      <c r="N81" s="49"/>
      <c r="O81" s="49"/>
      <c r="P81" s="49"/>
      <c r="Q81" s="49"/>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row>
    <row r="82" spans="1:53" ht="13.15" customHeight="1" x14ac:dyDescent="0.45">
      <c r="A82" s="474" t="s">
        <v>105</v>
      </c>
      <c r="B82" s="421"/>
      <c r="C82" s="47"/>
      <c r="D82" s="48"/>
      <c r="E82" s="48"/>
      <c r="F82" s="48"/>
      <c r="G82" s="48"/>
      <c r="H82" s="48"/>
      <c r="I82" s="48"/>
      <c r="J82" s="48"/>
      <c r="K82" s="48"/>
      <c r="L82" s="48"/>
      <c r="M82" s="48"/>
      <c r="N82" s="49"/>
      <c r="O82" s="49"/>
      <c r="P82" s="49"/>
      <c r="Q82" s="49"/>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row>
    <row r="83" spans="1:53" ht="103.5" customHeight="1" x14ac:dyDescent="0.45">
      <c r="A83" s="73" t="s">
        <v>388</v>
      </c>
      <c r="B83" s="74" t="s">
        <v>104</v>
      </c>
      <c r="C83" s="69" t="s">
        <v>405</v>
      </c>
      <c r="D83" s="252" t="s">
        <v>746</v>
      </c>
      <c r="E83" s="56" t="s">
        <v>20</v>
      </c>
      <c r="F83" s="56" t="s">
        <v>20</v>
      </c>
      <c r="G83" s="415" t="s">
        <v>533</v>
      </c>
      <c r="H83" s="415" t="s">
        <v>993</v>
      </c>
      <c r="I83" s="53" t="s">
        <v>747</v>
      </c>
      <c r="J83" s="53"/>
      <c r="K83" s="54" t="s">
        <v>10</v>
      </c>
      <c r="L83" s="415"/>
      <c r="M83" s="54"/>
      <c r="N83" s="55">
        <f t="shared" ref="N83" si="58">IF(K83="","0",IF(K83="Pass",1,IF(K83="Not Testable",1,IF(K83="Fail",0,IF(K83="TBD",0,IF(K83="N/A (Please provide reason)",1))))))</f>
        <v>0</v>
      </c>
      <c r="O83" s="205">
        <f>IF(AND(D83="M",K83="N/A (Please provide reason)"),1,0)</f>
        <v>0</v>
      </c>
      <c r="P83" s="519">
        <f>IF(E83 = "YES",1,0)</f>
        <v>1</v>
      </c>
      <c r="Q83" s="520">
        <f>IF(F83 = "YES",1,0)</f>
        <v>1</v>
      </c>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row>
    <row r="84" spans="1:53" ht="13.15" customHeight="1" x14ac:dyDescent="0.45">
      <c r="A84" s="161" t="s">
        <v>106</v>
      </c>
      <c r="B84" s="161"/>
      <c r="C84" s="47"/>
      <c r="D84" s="48"/>
      <c r="E84" s="48"/>
      <c r="F84" s="48"/>
      <c r="G84" s="48" t="s">
        <v>37</v>
      </c>
      <c r="H84" s="48"/>
      <c r="I84" s="48"/>
      <c r="J84" s="48"/>
      <c r="K84" s="48"/>
      <c r="L84" s="48"/>
      <c r="M84" s="48"/>
      <c r="N84" s="49"/>
      <c r="O84" s="49"/>
      <c r="P84" s="49"/>
      <c r="Q84" s="49"/>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row>
    <row r="85" spans="1:53" s="45" customFormat="1" ht="13.15" customHeight="1" x14ac:dyDescent="0.45">
      <c r="A85" s="158"/>
      <c r="B85" s="158"/>
      <c r="C85" s="163"/>
      <c r="D85" s="159"/>
      <c r="E85" s="159"/>
      <c r="F85" s="159"/>
      <c r="G85" s="159"/>
      <c r="H85" s="159"/>
      <c r="I85" s="159"/>
      <c r="J85" s="159"/>
      <c r="K85" s="165"/>
      <c r="L85" s="159"/>
      <c r="M85" s="159"/>
      <c r="N85" s="526"/>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row>
    <row r="86" spans="1:53" s="45" customFormat="1" ht="13.15" customHeight="1" x14ac:dyDescent="0.45">
      <c r="A86" s="158"/>
      <c r="B86" s="158"/>
      <c r="C86" s="163"/>
      <c r="D86" s="159"/>
      <c r="E86" s="159"/>
      <c r="F86" s="159"/>
      <c r="G86" s="159"/>
      <c r="H86" s="159"/>
      <c r="I86" s="159"/>
      <c r="J86" s="159"/>
      <c r="K86" s="164" t="s">
        <v>663</v>
      </c>
      <c r="L86" s="168"/>
      <c r="M86" s="522" t="s">
        <v>1209</v>
      </c>
      <c r="N86" s="527"/>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row>
    <row r="87" spans="1:53" x14ac:dyDescent="0.45">
      <c r="A87" s="262"/>
      <c r="B87" s="263"/>
      <c r="C87" s="264"/>
      <c r="D87" s="263"/>
      <c r="E87" s="263"/>
      <c r="F87" s="263"/>
      <c r="G87" s="262"/>
      <c r="H87" s="263"/>
      <c r="I87" s="263"/>
      <c r="J87" s="263"/>
      <c r="K87" s="154" t="s">
        <v>10</v>
      </c>
      <c r="L87" s="271"/>
      <c r="M87" s="267" t="s">
        <v>13</v>
      </c>
      <c r="N87" s="529">
        <f>SUM(N88:N89)</f>
        <v>57</v>
      </c>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row>
    <row r="88" spans="1:53" x14ac:dyDescent="0.45">
      <c r="A88" s="262"/>
      <c r="B88" s="263"/>
      <c r="C88" s="264"/>
      <c r="D88" s="263"/>
      <c r="E88" s="263"/>
      <c r="F88" s="263"/>
      <c r="G88" s="262"/>
      <c r="H88" s="263"/>
      <c r="I88" s="263"/>
      <c r="J88" s="263"/>
      <c r="K88" s="155" t="s">
        <v>14</v>
      </c>
      <c r="L88" s="269"/>
      <c r="M88" s="267" t="s">
        <v>15</v>
      </c>
      <c r="N88" s="530">
        <f>COUNTIFS(N1:N83,0,P1:P83,1)</f>
        <v>57</v>
      </c>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row>
    <row r="89" spans="1:53" ht="30" customHeight="1" x14ac:dyDescent="0.45">
      <c r="A89" s="262"/>
      <c r="B89" s="263"/>
      <c r="C89" s="264"/>
      <c r="D89" s="263"/>
      <c r="E89" s="263"/>
      <c r="F89" s="263"/>
      <c r="G89" s="262"/>
      <c r="H89" s="263"/>
      <c r="I89" s="263"/>
      <c r="J89" s="263"/>
      <c r="K89" s="154" t="s">
        <v>661</v>
      </c>
      <c r="L89" s="271"/>
      <c r="M89" s="270" t="s">
        <v>737</v>
      </c>
      <c r="N89" s="529">
        <f>COUNTIFS(N1:N83,1,P1:P83,1)</f>
        <v>0</v>
      </c>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row>
    <row r="90" spans="1:53" x14ac:dyDescent="0.45">
      <c r="A90" s="262"/>
      <c r="B90" s="263"/>
      <c r="C90" s="264"/>
      <c r="D90" s="263"/>
      <c r="E90" s="263"/>
      <c r="F90" s="263"/>
      <c r="G90" s="262"/>
      <c r="H90" s="263"/>
      <c r="I90" s="263"/>
      <c r="J90" s="263"/>
      <c r="K90" s="156" t="s">
        <v>17</v>
      </c>
      <c r="L90" s="272"/>
      <c r="M90" s="270" t="s">
        <v>738</v>
      </c>
      <c r="N90" s="531">
        <f>SUM(N89/N87)</f>
        <v>0</v>
      </c>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row>
    <row r="91" spans="1:53" x14ac:dyDescent="0.45">
      <c r="A91" s="262"/>
      <c r="B91" s="263"/>
      <c r="C91" s="264"/>
      <c r="D91" s="263"/>
      <c r="E91" s="263"/>
      <c r="F91" s="263"/>
      <c r="G91" s="262"/>
      <c r="H91" s="263"/>
      <c r="I91" s="263"/>
      <c r="J91" s="263"/>
      <c r="K91" s="263"/>
      <c r="L91" s="265"/>
      <c r="M91" s="265"/>
      <c r="N91" s="532"/>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row>
    <row r="92" spans="1:53" x14ac:dyDescent="0.45">
      <c r="A92" s="262"/>
      <c r="B92" s="263"/>
      <c r="C92" s="264"/>
      <c r="D92" s="263"/>
      <c r="E92" s="263"/>
      <c r="F92" s="263"/>
      <c r="G92" s="262"/>
      <c r="H92" s="263"/>
      <c r="I92" s="263"/>
      <c r="J92" s="263"/>
      <c r="K92" s="263"/>
      <c r="L92" s="263"/>
      <c r="M92" s="265" t="s">
        <v>1210</v>
      </c>
      <c r="N92" s="53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row>
    <row r="93" spans="1:53" x14ac:dyDescent="0.45">
      <c r="A93" s="262"/>
      <c r="B93" s="263"/>
      <c r="C93" s="264"/>
      <c r="D93" s="263"/>
      <c r="E93" s="263"/>
      <c r="F93" s="263"/>
      <c r="G93" s="262"/>
      <c r="H93" s="263"/>
      <c r="I93" s="263"/>
      <c r="J93" s="263"/>
      <c r="K93" s="263"/>
      <c r="L93" s="263"/>
      <c r="M93" s="267" t="s">
        <v>13</v>
      </c>
      <c r="N93" s="529">
        <f>SUM(N94:N95)</f>
        <v>33</v>
      </c>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row>
    <row r="94" spans="1:53" x14ac:dyDescent="0.45">
      <c r="A94" s="262"/>
      <c r="B94" s="263"/>
      <c r="C94" s="264"/>
      <c r="D94" s="263"/>
      <c r="E94" s="263"/>
      <c r="F94" s="263"/>
      <c r="G94" s="262"/>
      <c r="H94" s="263"/>
      <c r="I94" s="263"/>
      <c r="J94" s="263"/>
      <c r="K94" s="263"/>
      <c r="L94" s="263"/>
      <c r="M94" s="267" t="s">
        <v>15</v>
      </c>
      <c r="N94" s="530">
        <f>COUNTIFS(N1:N83,0,Q1:Q83,1)</f>
        <v>33</v>
      </c>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row>
    <row r="95" spans="1:53" x14ac:dyDescent="0.45">
      <c r="A95" s="262"/>
      <c r="B95" s="263"/>
      <c r="C95" s="264"/>
      <c r="D95" s="263"/>
      <c r="E95" s="263"/>
      <c r="F95" s="263"/>
      <c r="G95" s="262"/>
      <c r="H95" s="263"/>
      <c r="I95" s="263"/>
      <c r="J95" s="263"/>
      <c r="K95" s="263"/>
      <c r="L95" s="263"/>
      <c r="M95" s="270" t="s">
        <v>737</v>
      </c>
      <c r="N95" s="529">
        <f>COUNTIFS(N1:N83,1,Q1:Q83,1)</f>
        <v>0</v>
      </c>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row>
    <row r="96" spans="1:53" x14ac:dyDescent="0.45">
      <c r="A96" s="262"/>
      <c r="B96" s="263"/>
      <c r="C96" s="264"/>
      <c r="D96" s="263"/>
      <c r="E96" s="263"/>
      <c r="F96" s="263"/>
      <c r="G96" s="262"/>
      <c r="H96" s="263"/>
      <c r="I96" s="263"/>
      <c r="J96" s="263"/>
      <c r="K96" s="263"/>
      <c r="L96" s="263"/>
      <c r="M96" s="270" t="s">
        <v>738</v>
      </c>
      <c r="N96" s="531">
        <f>SUM(N95/N93)</f>
        <v>0</v>
      </c>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row>
    <row r="97" spans="1:53" x14ac:dyDescent="0.45">
      <c r="A97" s="262"/>
      <c r="B97" s="263"/>
      <c r="C97" s="264"/>
      <c r="D97" s="263"/>
      <c r="E97" s="263"/>
      <c r="F97" s="263"/>
      <c r="G97" s="262"/>
      <c r="H97" s="263"/>
      <c r="I97" s="263"/>
      <c r="J97" s="263"/>
      <c r="K97" s="263"/>
      <c r="L97" s="263"/>
      <c r="M97" s="263"/>
      <c r="N97" s="266"/>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row>
    <row r="98" spans="1:53" x14ac:dyDescent="0.45">
      <c r="A98" s="262"/>
      <c r="B98" s="263"/>
      <c r="C98" s="264"/>
      <c r="D98" s="263"/>
      <c r="E98" s="263"/>
      <c r="F98" s="263"/>
      <c r="G98" s="262"/>
      <c r="H98" s="263"/>
      <c r="I98" s="263"/>
      <c r="J98" s="263"/>
      <c r="K98" s="263"/>
      <c r="L98" s="263"/>
      <c r="M98" s="263"/>
      <c r="N98" s="266"/>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row>
    <row r="99" spans="1:53" x14ac:dyDescent="0.45">
      <c r="A99" s="262"/>
      <c r="B99" s="263"/>
      <c r="C99" s="264"/>
      <c r="D99" s="263"/>
      <c r="E99" s="263"/>
      <c r="F99" s="263"/>
      <c r="G99" s="262"/>
      <c r="H99" s="263"/>
      <c r="I99" s="263"/>
      <c r="J99" s="263"/>
      <c r="K99" s="263"/>
      <c r="L99" s="263"/>
      <c r="M99" s="263"/>
      <c r="N99" s="266"/>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row>
    <row r="100" spans="1:53" x14ac:dyDescent="0.45">
      <c r="A100" s="262"/>
      <c r="B100" s="263"/>
      <c r="C100" s="264"/>
      <c r="D100" s="263"/>
      <c r="E100" s="263"/>
      <c r="F100" s="263"/>
      <c r="G100" s="262"/>
      <c r="H100" s="263"/>
      <c r="I100" s="263"/>
      <c r="J100" s="263"/>
      <c r="K100" s="263"/>
      <c r="L100" s="263"/>
      <c r="M100" s="263"/>
      <c r="N100" s="266"/>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row>
    <row r="101" spans="1:53" x14ac:dyDescent="0.45">
      <c r="A101" s="262"/>
      <c r="B101" s="263"/>
      <c r="C101" s="264"/>
      <c r="D101" s="263"/>
      <c r="E101" s="263"/>
      <c r="F101" s="263"/>
      <c r="G101" s="262"/>
      <c r="H101" s="263"/>
      <c r="I101" s="263"/>
      <c r="J101" s="263"/>
      <c r="K101" s="263"/>
      <c r="L101" s="263"/>
      <c r="M101" s="263"/>
      <c r="N101" s="266"/>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row>
    <row r="102" spans="1:53" x14ac:dyDescent="0.45">
      <c r="A102" s="262"/>
      <c r="B102" s="263"/>
      <c r="C102" s="264"/>
      <c r="D102" s="263"/>
      <c r="E102" s="263"/>
      <c r="F102" s="263"/>
      <c r="G102" s="262"/>
      <c r="H102" s="263"/>
      <c r="I102" s="263"/>
      <c r="J102" s="263"/>
      <c r="K102" s="263"/>
      <c r="L102" s="263"/>
      <c r="M102" s="263"/>
      <c r="N102" s="266"/>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row>
    <row r="103" spans="1:53" x14ac:dyDescent="0.45">
      <c r="A103" s="262"/>
      <c r="B103" s="263"/>
      <c r="C103" s="264"/>
      <c r="D103" s="263"/>
      <c r="E103" s="263"/>
      <c r="F103" s="263"/>
      <c r="G103" s="262"/>
      <c r="H103" s="263"/>
      <c r="I103" s="263"/>
      <c r="J103" s="263"/>
      <c r="K103" s="263"/>
      <c r="L103" s="263"/>
      <c r="M103" s="263"/>
      <c r="N103" s="266"/>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row>
    <row r="104" spans="1:53" x14ac:dyDescent="0.45">
      <c r="A104" s="262"/>
      <c r="B104" s="263"/>
      <c r="C104" s="264"/>
      <c r="D104" s="263"/>
      <c r="E104" s="263"/>
      <c r="F104" s="263"/>
      <c r="G104" s="262"/>
      <c r="H104" s="263"/>
      <c r="I104" s="263"/>
      <c r="J104" s="263"/>
      <c r="K104" s="263"/>
      <c r="L104" s="263"/>
      <c r="M104" s="263"/>
      <c r="N104" s="266"/>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row>
    <row r="105" spans="1:53" x14ac:dyDescent="0.45">
      <c r="A105" s="262"/>
      <c r="B105" s="263"/>
      <c r="C105" s="264"/>
      <c r="D105" s="263"/>
      <c r="E105" s="263"/>
      <c r="F105" s="263"/>
      <c r="G105" s="262"/>
      <c r="H105" s="263"/>
      <c r="I105" s="263"/>
      <c r="J105" s="263"/>
      <c r="K105" s="263"/>
      <c r="L105" s="263"/>
      <c r="M105" s="263"/>
      <c r="N105" s="266"/>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row>
    <row r="106" spans="1:53" x14ac:dyDescent="0.45">
      <c r="A106" s="262"/>
      <c r="B106" s="263"/>
      <c r="C106" s="264"/>
      <c r="D106" s="263"/>
      <c r="E106" s="263"/>
      <c r="F106" s="263"/>
      <c r="G106" s="262"/>
      <c r="H106" s="263"/>
      <c r="I106" s="263"/>
      <c r="J106" s="263"/>
      <c r="K106" s="263"/>
      <c r="L106" s="263"/>
      <c r="M106" s="263"/>
      <c r="N106" s="266"/>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row>
    <row r="107" spans="1:53" x14ac:dyDescent="0.45">
      <c r="A107" s="262"/>
      <c r="B107" s="263"/>
      <c r="C107" s="264"/>
      <c r="D107" s="263"/>
      <c r="E107" s="263"/>
      <c r="F107" s="263"/>
      <c r="G107" s="262"/>
      <c r="H107" s="263"/>
      <c r="I107" s="263"/>
      <c r="J107" s="263"/>
      <c r="K107" s="263"/>
      <c r="L107" s="263"/>
      <c r="M107" s="263"/>
      <c r="N107" s="266"/>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row>
    <row r="108" spans="1:53" x14ac:dyDescent="0.45">
      <c r="A108" s="262"/>
      <c r="B108" s="263"/>
      <c r="C108" s="264"/>
      <c r="D108" s="263"/>
      <c r="E108" s="263"/>
      <c r="F108" s="263"/>
      <c r="G108" s="262"/>
      <c r="H108" s="263"/>
      <c r="I108" s="263"/>
      <c r="J108" s="263"/>
      <c r="K108" s="263"/>
      <c r="L108" s="263"/>
      <c r="M108" s="263"/>
      <c r="N108" s="266"/>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row>
    <row r="109" spans="1:53" x14ac:dyDescent="0.45">
      <c r="A109" s="262"/>
      <c r="B109" s="263"/>
      <c r="C109" s="264"/>
      <c r="D109" s="263"/>
      <c r="E109" s="263"/>
      <c r="F109" s="263"/>
      <c r="G109" s="262"/>
      <c r="H109" s="263"/>
      <c r="I109" s="263"/>
      <c r="J109" s="263"/>
      <c r="K109" s="263"/>
      <c r="L109" s="263"/>
      <c r="M109" s="263"/>
      <c r="N109" s="266"/>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row>
    <row r="110" spans="1:53" x14ac:dyDescent="0.45">
      <c r="A110" s="262"/>
      <c r="B110" s="263"/>
      <c r="C110" s="264"/>
      <c r="D110" s="263"/>
      <c r="E110" s="263"/>
      <c r="F110" s="263"/>
      <c r="G110" s="262"/>
      <c r="H110" s="263"/>
      <c r="I110" s="263"/>
      <c r="J110" s="263"/>
      <c r="K110" s="263"/>
      <c r="L110" s="263"/>
      <c r="M110" s="263"/>
      <c r="N110" s="266"/>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row>
    <row r="111" spans="1:53" x14ac:dyDescent="0.45">
      <c r="A111" s="262"/>
      <c r="B111" s="263"/>
      <c r="C111" s="264"/>
      <c r="D111" s="263"/>
      <c r="E111" s="263"/>
      <c r="F111" s="263"/>
      <c r="G111" s="262"/>
      <c r="H111" s="263"/>
      <c r="I111" s="263"/>
      <c r="J111" s="263"/>
      <c r="K111" s="263"/>
      <c r="L111" s="263"/>
      <c r="M111" s="263"/>
      <c r="N111" s="266"/>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row>
    <row r="112" spans="1:53" x14ac:dyDescent="0.45">
      <c r="A112" s="262"/>
      <c r="B112" s="263"/>
      <c r="C112" s="264"/>
      <c r="D112" s="263"/>
      <c r="E112" s="263"/>
      <c r="F112" s="263"/>
      <c r="G112" s="262"/>
      <c r="H112" s="263"/>
      <c r="I112" s="263"/>
      <c r="J112" s="263"/>
      <c r="K112" s="263"/>
      <c r="L112" s="263"/>
      <c r="M112" s="263"/>
      <c r="N112" s="266"/>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row>
    <row r="113" spans="1:53" x14ac:dyDescent="0.45">
      <c r="A113" s="262"/>
      <c r="B113" s="263"/>
      <c r="C113" s="264"/>
      <c r="D113" s="263"/>
      <c r="E113" s="263"/>
      <c r="F113" s="263"/>
      <c r="G113" s="262"/>
      <c r="H113" s="263"/>
      <c r="I113" s="263"/>
      <c r="J113" s="263"/>
      <c r="K113" s="263"/>
      <c r="L113" s="263"/>
      <c r="M113" s="263"/>
      <c r="N113" s="266"/>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row>
    <row r="114" spans="1:53" x14ac:dyDescent="0.45">
      <c r="A114" s="262"/>
      <c r="B114" s="263"/>
      <c r="C114" s="264"/>
      <c r="D114" s="263"/>
      <c r="E114" s="263"/>
      <c r="F114" s="263"/>
      <c r="G114" s="262"/>
      <c r="H114" s="263"/>
      <c r="I114" s="263"/>
      <c r="J114" s="263"/>
      <c r="K114" s="263"/>
      <c r="L114" s="263"/>
      <c r="M114" s="263"/>
      <c r="N114" s="266"/>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row>
    <row r="115" spans="1:53" x14ac:dyDescent="0.45">
      <c r="A115" s="262"/>
      <c r="B115" s="263"/>
      <c r="C115" s="264"/>
      <c r="D115" s="263"/>
      <c r="E115" s="263"/>
      <c r="F115" s="263"/>
      <c r="G115" s="262"/>
      <c r="H115" s="263"/>
      <c r="I115" s="263"/>
      <c r="J115" s="263"/>
      <c r="K115" s="263"/>
      <c r="L115" s="263"/>
      <c r="M115" s="263"/>
      <c r="N115" s="266"/>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row>
    <row r="116" spans="1:53" x14ac:dyDescent="0.45">
      <c r="A116" s="262"/>
      <c r="B116" s="263"/>
      <c r="C116" s="264"/>
      <c r="D116" s="263"/>
      <c r="E116" s="263"/>
      <c r="F116" s="263"/>
      <c r="G116" s="262"/>
      <c r="H116" s="263"/>
      <c r="I116" s="263"/>
      <c r="J116" s="263"/>
      <c r="K116" s="263"/>
      <c r="L116" s="263"/>
      <c r="M116" s="263"/>
      <c r="N116" s="266"/>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row>
    <row r="117" spans="1:53" x14ac:dyDescent="0.45">
      <c r="A117" s="262"/>
      <c r="B117" s="263"/>
      <c r="C117" s="264"/>
      <c r="D117" s="263"/>
      <c r="E117" s="263"/>
      <c r="F117" s="263"/>
      <c r="G117" s="262"/>
      <c r="H117" s="263"/>
      <c r="I117" s="263"/>
      <c r="J117" s="263"/>
      <c r="K117" s="263"/>
      <c r="L117" s="263"/>
      <c r="M117" s="263"/>
      <c r="N117" s="266"/>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row>
    <row r="118" spans="1:53" x14ac:dyDescent="0.45">
      <c r="A118" s="262"/>
      <c r="B118" s="263"/>
      <c r="C118" s="264"/>
      <c r="D118" s="263"/>
      <c r="E118" s="263"/>
      <c r="F118" s="263"/>
      <c r="G118" s="262"/>
      <c r="H118" s="263"/>
      <c r="I118" s="263"/>
      <c r="J118" s="263"/>
      <c r="K118" s="263"/>
      <c r="L118" s="263"/>
      <c r="M118" s="263"/>
      <c r="N118" s="266"/>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row>
    <row r="119" spans="1:53" x14ac:dyDescent="0.45">
      <c r="A119" s="262"/>
      <c r="B119" s="263"/>
      <c r="C119" s="264"/>
      <c r="D119" s="263"/>
      <c r="E119" s="263"/>
      <c r="F119" s="263"/>
      <c r="G119" s="262"/>
      <c r="H119" s="263"/>
      <c r="I119" s="263"/>
      <c r="J119" s="263"/>
      <c r="K119" s="263"/>
      <c r="L119" s="263"/>
      <c r="M119" s="263"/>
      <c r="N119" s="266"/>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row>
    <row r="120" spans="1:53" x14ac:dyDescent="0.45">
      <c r="A120" s="262"/>
      <c r="B120" s="263"/>
      <c r="C120" s="264"/>
      <c r="D120" s="263"/>
      <c r="E120" s="263"/>
      <c r="F120" s="263"/>
      <c r="G120" s="262"/>
      <c r="H120" s="263"/>
      <c r="I120" s="263"/>
      <c r="J120" s="263"/>
      <c r="K120" s="263"/>
      <c r="L120" s="263"/>
      <c r="M120" s="263"/>
      <c r="N120" s="266"/>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row>
    <row r="121" spans="1:53" x14ac:dyDescent="0.45">
      <c r="A121" s="262"/>
      <c r="B121" s="263"/>
      <c r="C121" s="264"/>
      <c r="D121" s="263"/>
      <c r="E121" s="263"/>
      <c r="F121" s="263"/>
      <c r="G121" s="262"/>
      <c r="H121" s="263"/>
      <c r="I121" s="263"/>
      <c r="J121" s="263"/>
      <c r="K121" s="263"/>
      <c r="L121" s="263"/>
      <c r="M121" s="263"/>
      <c r="N121" s="266"/>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row>
    <row r="122" spans="1:53" x14ac:dyDescent="0.45">
      <c r="A122" s="262"/>
      <c r="B122" s="263"/>
      <c r="C122" s="264"/>
      <c r="D122" s="263"/>
      <c r="E122" s="263"/>
      <c r="F122" s="263"/>
      <c r="G122" s="262"/>
      <c r="H122" s="263"/>
      <c r="I122" s="263"/>
      <c r="J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row>
    <row r="123" spans="1:53" x14ac:dyDescent="0.45">
      <c r="A123" s="262"/>
      <c r="B123" s="263"/>
      <c r="C123" s="264"/>
      <c r="D123" s="263"/>
      <c r="E123" s="263"/>
      <c r="F123" s="263"/>
      <c r="G123" s="262"/>
      <c r="H123" s="263"/>
      <c r="I123" s="263"/>
      <c r="J123" s="263"/>
    </row>
    <row r="124" spans="1:53" x14ac:dyDescent="0.45">
      <c r="A124" s="262"/>
      <c r="B124" s="263"/>
      <c r="C124" s="264"/>
      <c r="D124" s="263"/>
      <c r="E124" s="263"/>
      <c r="F124" s="263"/>
      <c r="G124" s="262"/>
      <c r="H124" s="263"/>
      <c r="I124" s="263"/>
      <c r="J124" s="263"/>
    </row>
    <row r="125" spans="1:53" x14ac:dyDescent="0.45">
      <c r="A125" s="262"/>
      <c r="B125" s="263"/>
      <c r="C125" s="264"/>
      <c r="D125" s="263"/>
      <c r="E125" s="263"/>
      <c r="F125" s="263"/>
      <c r="G125" s="262"/>
      <c r="H125" s="263"/>
      <c r="I125" s="263"/>
      <c r="J125" s="263"/>
    </row>
    <row r="126" spans="1:53" x14ac:dyDescent="0.45">
      <c r="A126" s="262"/>
      <c r="B126" s="263"/>
      <c r="C126" s="264"/>
      <c r="D126" s="263"/>
      <c r="E126" s="263"/>
      <c r="F126" s="263"/>
      <c r="G126" s="262"/>
      <c r="H126" s="263"/>
      <c r="I126" s="263"/>
      <c r="J126" s="263"/>
    </row>
    <row r="127" spans="1:53" x14ac:dyDescent="0.45">
      <c r="A127" s="262"/>
      <c r="B127" s="263"/>
      <c r="C127" s="264"/>
      <c r="D127" s="263"/>
      <c r="E127" s="263"/>
      <c r="F127" s="263"/>
      <c r="G127" s="262"/>
      <c r="H127" s="263"/>
      <c r="I127" s="263"/>
      <c r="J127" s="263"/>
    </row>
    <row r="128" spans="1:53" x14ac:dyDescent="0.45">
      <c r="A128" s="262"/>
      <c r="B128" s="263"/>
      <c r="C128" s="264"/>
      <c r="D128" s="263"/>
      <c r="E128" s="263"/>
      <c r="F128" s="263"/>
      <c r="G128" s="262"/>
      <c r="H128" s="263"/>
      <c r="I128" s="263"/>
      <c r="J128" s="263"/>
    </row>
    <row r="129" spans="1:10" x14ac:dyDescent="0.45">
      <c r="A129" s="262"/>
      <c r="B129" s="263"/>
      <c r="C129" s="264"/>
      <c r="D129" s="263"/>
      <c r="E129" s="263"/>
      <c r="F129" s="263"/>
      <c r="G129" s="262"/>
      <c r="H129" s="263"/>
      <c r="I129" s="263"/>
      <c r="J129" s="263"/>
    </row>
    <row r="130" spans="1:10" x14ac:dyDescent="0.45">
      <c r="A130" s="262"/>
      <c r="B130" s="263"/>
      <c r="C130" s="264"/>
      <c r="D130" s="263"/>
      <c r="E130" s="263"/>
      <c r="F130" s="263"/>
      <c r="G130" s="262"/>
      <c r="H130" s="263"/>
      <c r="I130" s="263"/>
      <c r="J130" s="263"/>
    </row>
    <row r="131" spans="1:10" x14ac:dyDescent="0.45">
      <c r="A131" s="262"/>
      <c r="B131" s="263"/>
      <c r="C131" s="264"/>
      <c r="D131" s="263"/>
      <c r="E131" s="263"/>
      <c r="F131" s="263"/>
      <c r="G131" s="262"/>
      <c r="H131" s="263"/>
      <c r="I131" s="263"/>
      <c r="J131" s="263"/>
    </row>
    <row r="132" spans="1:10" x14ac:dyDescent="0.45">
      <c r="A132" s="262"/>
      <c r="B132" s="263"/>
      <c r="C132" s="264"/>
      <c r="D132" s="263"/>
      <c r="E132" s="263"/>
      <c r="F132" s="263"/>
      <c r="G132" s="262"/>
      <c r="H132" s="263"/>
      <c r="I132" s="263"/>
      <c r="J132" s="263"/>
    </row>
    <row r="133" spans="1:10" x14ac:dyDescent="0.45">
      <c r="A133" s="262"/>
      <c r="B133" s="263"/>
      <c r="C133" s="264"/>
      <c r="D133" s="263"/>
      <c r="E133" s="263"/>
      <c r="F133" s="263"/>
      <c r="G133" s="262"/>
      <c r="H133" s="263"/>
      <c r="I133" s="263"/>
      <c r="J133" s="263"/>
    </row>
    <row r="134" spans="1:10" x14ac:dyDescent="0.45">
      <c r="A134" s="262"/>
      <c r="B134" s="263"/>
      <c r="C134" s="264"/>
      <c r="D134" s="263"/>
      <c r="E134" s="263"/>
      <c r="F134" s="263"/>
      <c r="G134" s="262"/>
      <c r="H134" s="263"/>
      <c r="I134" s="263"/>
      <c r="J134" s="263"/>
    </row>
    <row r="135" spans="1:10" x14ac:dyDescent="0.45">
      <c r="A135" s="262"/>
      <c r="B135" s="263"/>
      <c r="C135" s="264"/>
      <c r="D135" s="263"/>
      <c r="E135" s="263"/>
      <c r="F135" s="263"/>
      <c r="G135" s="262"/>
      <c r="H135" s="263"/>
      <c r="I135" s="263"/>
      <c r="J135" s="263"/>
    </row>
    <row r="136" spans="1:10" x14ac:dyDescent="0.45">
      <c r="A136" s="262"/>
      <c r="B136" s="263"/>
      <c r="C136" s="264"/>
      <c r="D136" s="263"/>
      <c r="E136" s="263"/>
      <c r="F136" s="263"/>
      <c r="G136" s="262"/>
      <c r="H136" s="263"/>
      <c r="I136" s="263"/>
      <c r="J136" s="263"/>
    </row>
    <row r="137" spans="1:10" x14ac:dyDescent="0.45">
      <c r="A137" s="262"/>
      <c r="B137" s="263"/>
      <c r="C137" s="264"/>
      <c r="D137" s="263"/>
      <c r="E137" s="263"/>
      <c r="F137" s="263"/>
      <c r="G137" s="262"/>
      <c r="H137" s="263"/>
      <c r="I137" s="263"/>
      <c r="J137" s="263"/>
    </row>
    <row r="138" spans="1:10" x14ac:dyDescent="0.45">
      <c r="A138" s="262"/>
      <c r="B138" s="263"/>
      <c r="C138" s="264"/>
      <c r="D138" s="263"/>
      <c r="E138" s="263"/>
      <c r="F138" s="263"/>
      <c r="G138" s="262"/>
      <c r="H138" s="263"/>
      <c r="I138" s="263"/>
      <c r="J138" s="263"/>
    </row>
    <row r="139" spans="1:10" x14ac:dyDescent="0.45">
      <c r="A139" s="262"/>
      <c r="B139" s="263"/>
      <c r="C139" s="264"/>
      <c r="D139" s="263"/>
      <c r="E139" s="263"/>
      <c r="F139" s="263"/>
      <c r="G139" s="262"/>
      <c r="H139" s="263"/>
      <c r="I139" s="263"/>
      <c r="J139" s="263"/>
    </row>
    <row r="140" spans="1:10" x14ac:dyDescent="0.45">
      <c r="A140" s="262"/>
      <c r="B140" s="263"/>
      <c r="C140" s="264"/>
      <c r="D140" s="263"/>
      <c r="E140" s="263"/>
      <c r="F140" s="263"/>
      <c r="G140" s="262"/>
      <c r="H140" s="263"/>
      <c r="I140" s="263"/>
      <c r="J140" s="263"/>
    </row>
    <row r="141" spans="1:10" x14ac:dyDescent="0.45">
      <c r="A141" s="262"/>
      <c r="B141" s="263"/>
      <c r="C141" s="264"/>
      <c r="D141" s="263"/>
      <c r="E141" s="263"/>
      <c r="F141" s="263"/>
      <c r="G141" s="262"/>
      <c r="H141" s="263"/>
      <c r="I141" s="263"/>
      <c r="J141" s="263"/>
    </row>
    <row r="142" spans="1:10" x14ac:dyDescent="0.45">
      <c r="A142" s="262"/>
      <c r="B142" s="263"/>
      <c r="C142" s="264"/>
      <c r="D142" s="263"/>
      <c r="E142" s="263"/>
      <c r="F142" s="263"/>
      <c r="G142" s="262"/>
      <c r="H142" s="263"/>
      <c r="I142" s="263"/>
      <c r="J142" s="263"/>
    </row>
    <row r="143" spans="1:10" x14ac:dyDescent="0.45">
      <c r="A143" s="262"/>
      <c r="B143" s="263"/>
      <c r="C143" s="264"/>
      <c r="D143" s="263"/>
      <c r="E143" s="263"/>
      <c r="F143" s="263"/>
      <c r="G143" s="262"/>
      <c r="H143" s="263"/>
      <c r="I143" s="263"/>
      <c r="J143" s="263"/>
    </row>
    <row r="144" spans="1:10" x14ac:dyDescent="0.45">
      <c r="A144" s="262"/>
      <c r="B144" s="263"/>
      <c r="C144" s="264"/>
      <c r="D144" s="263"/>
      <c r="E144" s="263"/>
      <c r="F144" s="263"/>
      <c r="G144" s="262"/>
      <c r="H144" s="263"/>
      <c r="I144" s="263"/>
      <c r="J144" s="263"/>
    </row>
    <row r="145" spans="1:10" x14ac:dyDescent="0.45">
      <c r="A145" s="262"/>
      <c r="B145" s="263"/>
      <c r="C145" s="264"/>
      <c r="D145" s="263"/>
      <c r="E145" s="263"/>
      <c r="F145" s="263"/>
      <c r="G145" s="262"/>
      <c r="H145" s="263"/>
      <c r="I145" s="263"/>
      <c r="J145" s="263"/>
    </row>
    <row r="146" spans="1:10" x14ac:dyDescent="0.45">
      <c r="A146" s="262"/>
      <c r="B146" s="263"/>
      <c r="C146" s="264"/>
      <c r="D146" s="263"/>
      <c r="E146" s="263"/>
      <c r="F146" s="263"/>
      <c r="G146" s="262"/>
      <c r="H146" s="263"/>
      <c r="I146" s="263"/>
      <c r="J146" s="263"/>
    </row>
    <row r="147" spans="1:10" x14ac:dyDescent="0.45">
      <c r="A147" s="262"/>
      <c r="B147" s="263"/>
      <c r="C147" s="264"/>
      <c r="D147" s="263"/>
      <c r="E147" s="263"/>
      <c r="F147" s="263"/>
      <c r="G147" s="262"/>
      <c r="H147" s="263"/>
      <c r="I147" s="263"/>
      <c r="J147" s="263"/>
    </row>
    <row r="148" spans="1:10" x14ac:dyDescent="0.45">
      <c r="A148" s="262"/>
      <c r="B148" s="263"/>
      <c r="C148" s="264"/>
      <c r="D148" s="263"/>
      <c r="E148" s="263"/>
      <c r="F148" s="263"/>
      <c r="G148" s="262"/>
      <c r="H148" s="263"/>
      <c r="I148" s="263"/>
      <c r="J148" s="263"/>
    </row>
    <row r="149" spans="1:10" x14ac:dyDescent="0.45">
      <c r="A149" s="262"/>
      <c r="B149" s="263"/>
      <c r="C149" s="264"/>
      <c r="D149" s="263"/>
      <c r="E149" s="263"/>
      <c r="F149" s="263"/>
      <c r="G149" s="262"/>
      <c r="H149" s="263"/>
      <c r="I149" s="263"/>
      <c r="J149" s="263"/>
    </row>
    <row r="150" spans="1:10" x14ac:dyDescent="0.45">
      <c r="A150" s="262"/>
      <c r="B150" s="263"/>
      <c r="C150" s="264"/>
      <c r="D150" s="263"/>
      <c r="E150" s="263"/>
      <c r="F150" s="263"/>
      <c r="G150" s="262"/>
      <c r="H150" s="263"/>
      <c r="I150" s="263"/>
      <c r="J150" s="263"/>
    </row>
    <row r="151" spans="1:10" x14ac:dyDescent="0.45">
      <c r="A151" s="262"/>
      <c r="B151" s="263"/>
      <c r="C151" s="264"/>
      <c r="D151" s="263"/>
      <c r="E151" s="263"/>
      <c r="F151" s="263"/>
      <c r="G151" s="262"/>
      <c r="H151" s="263"/>
      <c r="I151" s="263"/>
      <c r="J151" s="263"/>
    </row>
    <row r="152" spans="1:10" x14ac:dyDescent="0.45">
      <c r="A152" s="262"/>
      <c r="B152" s="263"/>
      <c r="C152" s="264"/>
      <c r="D152" s="263"/>
      <c r="E152" s="263"/>
      <c r="F152" s="263"/>
      <c r="G152" s="262"/>
      <c r="H152" s="263"/>
      <c r="I152" s="263"/>
      <c r="J152" s="263"/>
    </row>
    <row r="153" spans="1:10" x14ac:dyDescent="0.45">
      <c r="A153" s="262"/>
      <c r="B153" s="263"/>
      <c r="C153" s="264"/>
      <c r="D153" s="263"/>
      <c r="E153" s="263"/>
      <c r="F153" s="263"/>
      <c r="G153" s="262"/>
      <c r="H153" s="263"/>
      <c r="I153" s="263"/>
      <c r="J153" s="263"/>
    </row>
    <row r="154" spans="1:10" x14ac:dyDescent="0.45">
      <c r="A154" s="262"/>
      <c r="B154" s="263"/>
      <c r="C154" s="264"/>
      <c r="D154" s="263"/>
      <c r="E154" s="263"/>
      <c r="F154" s="263"/>
      <c r="G154" s="262"/>
      <c r="H154" s="263"/>
      <c r="I154" s="263"/>
      <c r="J154" s="263"/>
    </row>
    <row r="155" spans="1:10" x14ac:dyDescent="0.45">
      <c r="A155" s="262"/>
      <c r="B155" s="263"/>
      <c r="C155" s="264"/>
      <c r="D155" s="263"/>
      <c r="E155" s="263"/>
      <c r="F155" s="263"/>
      <c r="G155" s="262"/>
      <c r="H155" s="263"/>
      <c r="I155" s="263"/>
      <c r="J155" s="263"/>
    </row>
    <row r="156" spans="1:10" x14ac:dyDescent="0.45">
      <c r="A156" s="262"/>
      <c r="B156" s="263"/>
      <c r="C156" s="264"/>
      <c r="D156" s="263"/>
      <c r="E156" s="263"/>
      <c r="F156" s="263"/>
      <c r="G156" s="262"/>
      <c r="H156" s="263"/>
      <c r="I156" s="263"/>
      <c r="J156" s="263"/>
    </row>
    <row r="157" spans="1:10" x14ac:dyDescent="0.45">
      <c r="A157" s="262"/>
      <c r="B157" s="263"/>
      <c r="C157" s="264"/>
      <c r="D157" s="263"/>
      <c r="E157" s="263"/>
      <c r="F157" s="263"/>
      <c r="G157" s="262"/>
      <c r="H157" s="263"/>
      <c r="I157" s="263"/>
      <c r="J157" s="263"/>
    </row>
    <row r="158" spans="1:10" x14ac:dyDescent="0.45">
      <c r="A158" s="262"/>
      <c r="B158" s="263"/>
      <c r="C158" s="264"/>
      <c r="D158" s="263"/>
      <c r="E158" s="263"/>
      <c r="F158" s="263"/>
      <c r="G158" s="262"/>
      <c r="H158" s="263"/>
      <c r="I158" s="263"/>
      <c r="J158" s="263"/>
    </row>
    <row r="159" spans="1:10" x14ac:dyDescent="0.45">
      <c r="A159" s="262"/>
      <c r="B159" s="263"/>
      <c r="C159" s="264"/>
      <c r="D159" s="263"/>
      <c r="E159" s="263"/>
      <c r="F159" s="263"/>
      <c r="G159" s="262"/>
      <c r="H159" s="263"/>
      <c r="I159" s="263"/>
      <c r="J159" s="263"/>
    </row>
    <row r="160" spans="1:10" x14ac:dyDescent="0.45">
      <c r="A160" s="262"/>
      <c r="B160" s="263"/>
      <c r="C160" s="264"/>
      <c r="D160" s="263"/>
      <c r="E160" s="263"/>
      <c r="F160" s="263"/>
      <c r="G160" s="262"/>
      <c r="H160" s="263"/>
      <c r="I160" s="263"/>
      <c r="J160" s="263"/>
    </row>
    <row r="161" spans="1:10" x14ac:dyDescent="0.45">
      <c r="A161" s="262"/>
      <c r="B161" s="263"/>
      <c r="C161" s="264"/>
      <c r="D161" s="263"/>
      <c r="E161" s="263"/>
      <c r="F161" s="263"/>
      <c r="G161" s="262"/>
      <c r="H161" s="263"/>
      <c r="I161" s="263"/>
      <c r="J161" s="263"/>
    </row>
    <row r="162" spans="1:10" x14ac:dyDescent="0.45">
      <c r="A162" s="262"/>
      <c r="B162" s="263"/>
      <c r="C162" s="264"/>
      <c r="D162" s="263"/>
      <c r="E162" s="263"/>
      <c r="F162" s="263"/>
      <c r="G162" s="262"/>
      <c r="H162" s="263"/>
      <c r="I162" s="263"/>
      <c r="J162" s="263"/>
    </row>
    <row r="163" spans="1:10" x14ac:dyDescent="0.45">
      <c r="A163" s="262"/>
      <c r="B163" s="263"/>
      <c r="C163" s="264"/>
      <c r="D163" s="263"/>
      <c r="E163" s="263"/>
      <c r="F163" s="263"/>
      <c r="G163" s="262"/>
      <c r="H163" s="263"/>
      <c r="I163" s="263"/>
      <c r="J163" s="263"/>
    </row>
    <row r="164" spans="1:10" x14ac:dyDescent="0.45">
      <c r="A164" s="262"/>
      <c r="B164" s="263"/>
      <c r="C164" s="264"/>
      <c r="D164" s="263"/>
      <c r="E164" s="263"/>
      <c r="F164" s="263"/>
      <c r="G164" s="262"/>
      <c r="H164" s="263"/>
      <c r="I164" s="263"/>
      <c r="J164" s="263"/>
    </row>
    <row r="165" spans="1:10" x14ac:dyDescent="0.45">
      <c r="A165" s="262"/>
      <c r="B165" s="263"/>
      <c r="C165" s="264"/>
      <c r="D165" s="263"/>
      <c r="E165" s="263"/>
      <c r="F165" s="263"/>
      <c r="G165" s="262"/>
      <c r="H165" s="263"/>
      <c r="I165" s="263"/>
      <c r="J165" s="263"/>
    </row>
    <row r="166" spans="1:10" x14ac:dyDescent="0.45">
      <c r="A166" s="262"/>
      <c r="B166" s="263"/>
      <c r="C166" s="264"/>
      <c r="D166" s="263"/>
      <c r="E166" s="263"/>
      <c r="F166" s="263"/>
      <c r="G166" s="262"/>
      <c r="H166" s="263"/>
      <c r="I166" s="263"/>
      <c r="J166" s="263"/>
    </row>
    <row r="167" spans="1:10" x14ac:dyDescent="0.45">
      <c r="A167" s="262"/>
      <c r="B167" s="263"/>
      <c r="C167" s="264"/>
      <c r="D167" s="263"/>
      <c r="E167" s="263"/>
      <c r="F167" s="263"/>
      <c r="G167" s="262"/>
      <c r="H167" s="263"/>
      <c r="I167" s="263"/>
      <c r="J167" s="263"/>
    </row>
    <row r="168" spans="1:10" x14ac:dyDescent="0.45">
      <c r="A168" s="262"/>
      <c r="B168" s="263"/>
      <c r="C168" s="264"/>
      <c r="D168" s="263"/>
      <c r="E168" s="263"/>
      <c r="F168" s="263"/>
      <c r="G168" s="262"/>
      <c r="H168" s="263"/>
      <c r="I168" s="263"/>
      <c r="J168" s="263"/>
    </row>
    <row r="169" spans="1:10" x14ac:dyDescent="0.45">
      <c r="A169" s="262"/>
      <c r="B169" s="263"/>
      <c r="C169" s="264"/>
      <c r="D169" s="263"/>
      <c r="E169" s="263"/>
      <c r="F169" s="263"/>
      <c r="G169" s="262"/>
      <c r="H169" s="263"/>
      <c r="I169" s="263"/>
      <c r="J169" s="263"/>
    </row>
    <row r="170" spans="1:10" x14ac:dyDescent="0.45">
      <c r="A170" s="262"/>
      <c r="B170" s="263"/>
      <c r="C170" s="264"/>
      <c r="D170" s="263"/>
      <c r="E170" s="263"/>
      <c r="F170" s="263"/>
      <c r="G170" s="262"/>
      <c r="H170" s="263"/>
      <c r="I170" s="263"/>
      <c r="J170" s="263"/>
    </row>
    <row r="171" spans="1:10" x14ac:dyDescent="0.45">
      <c r="A171" s="262"/>
      <c r="B171" s="263"/>
      <c r="C171" s="264"/>
      <c r="D171" s="263"/>
      <c r="E171" s="263"/>
      <c r="F171" s="263"/>
      <c r="G171" s="262"/>
      <c r="H171" s="263"/>
      <c r="I171" s="263"/>
      <c r="J171" s="263"/>
    </row>
    <row r="172" spans="1:10" x14ac:dyDescent="0.45">
      <c r="A172" s="262"/>
      <c r="B172" s="263"/>
      <c r="C172" s="264"/>
      <c r="D172" s="263"/>
      <c r="E172" s="263"/>
      <c r="F172" s="263"/>
      <c r="G172" s="262"/>
      <c r="H172" s="263"/>
      <c r="I172" s="263"/>
      <c r="J172" s="263"/>
    </row>
    <row r="173" spans="1:10" x14ac:dyDescent="0.45">
      <c r="A173" s="262"/>
      <c r="B173" s="263"/>
      <c r="C173" s="264"/>
      <c r="D173" s="263"/>
      <c r="E173" s="263"/>
      <c r="F173" s="263"/>
      <c r="G173" s="262"/>
      <c r="H173" s="263"/>
      <c r="I173" s="263"/>
      <c r="J173" s="263"/>
    </row>
    <row r="174" spans="1:10" x14ac:dyDescent="0.45">
      <c r="A174" s="262"/>
      <c r="B174" s="263"/>
      <c r="C174" s="264"/>
      <c r="D174" s="263"/>
      <c r="E174" s="263"/>
      <c r="F174" s="263"/>
      <c r="G174" s="262"/>
      <c r="H174" s="263"/>
      <c r="I174" s="263"/>
      <c r="J174" s="263"/>
    </row>
    <row r="175" spans="1:10" x14ac:dyDescent="0.45">
      <c r="A175" s="262"/>
      <c r="B175" s="263"/>
      <c r="C175" s="264"/>
      <c r="D175" s="263"/>
      <c r="E175" s="263"/>
      <c r="F175" s="263"/>
      <c r="G175" s="262"/>
      <c r="H175" s="263"/>
      <c r="I175" s="263"/>
      <c r="J175" s="263"/>
    </row>
    <row r="176" spans="1:10" x14ac:dyDescent="0.45">
      <c r="A176" s="262"/>
      <c r="B176" s="263"/>
      <c r="C176" s="264"/>
      <c r="D176" s="263"/>
      <c r="E176" s="263"/>
      <c r="F176" s="263"/>
      <c r="G176" s="262"/>
      <c r="H176" s="263"/>
      <c r="I176" s="263"/>
      <c r="J176" s="263"/>
    </row>
    <row r="177" spans="1:10" x14ac:dyDescent="0.45">
      <c r="A177" s="262"/>
      <c r="B177" s="263"/>
      <c r="C177" s="264"/>
      <c r="D177" s="263"/>
      <c r="E177" s="263"/>
      <c r="F177" s="263"/>
      <c r="G177" s="262"/>
      <c r="H177" s="263"/>
      <c r="I177" s="263"/>
      <c r="J177" s="263"/>
    </row>
    <row r="178" spans="1:10" x14ac:dyDescent="0.45">
      <c r="A178" s="262"/>
      <c r="B178" s="263"/>
      <c r="C178" s="264"/>
      <c r="D178" s="263"/>
      <c r="E178" s="263"/>
      <c r="F178" s="263"/>
      <c r="G178" s="262"/>
      <c r="H178" s="263"/>
      <c r="I178" s="263"/>
      <c r="J178" s="263"/>
    </row>
    <row r="179" spans="1:10" x14ac:dyDescent="0.45">
      <c r="A179" s="262"/>
      <c r="B179" s="263"/>
      <c r="C179" s="264"/>
      <c r="D179" s="263"/>
      <c r="E179" s="263"/>
      <c r="F179" s="263"/>
      <c r="G179" s="262"/>
      <c r="H179" s="263"/>
      <c r="I179" s="263"/>
      <c r="J179" s="263"/>
    </row>
    <row r="180" spans="1:10" x14ac:dyDescent="0.45">
      <c r="A180" s="262"/>
      <c r="B180" s="263"/>
      <c r="C180" s="264"/>
      <c r="D180" s="263"/>
      <c r="E180" s="263"/>
      <c r="F180" s="263"/>
      <c r="G180" s="262"/>
      <c r="H180" s="263"/>
      <c r="I180" s="263"/>
      <c r="J180" s="263"/>
    </row>
    <row r="181" spans="1:10" x14ac:dyDescent="0.45">
      <c r="A181" s="262"/>
      <c r="B181" s="263"/>
      <c r="C181" s="264"/>
      <c r="D181" s="263"/>
      <c r="E181" s="263"/>
      <c r="F181" s="263"/>
      <c r="G181" s="262"/>
      <c r="H181" s="263"/>
      <c r="I181" s="263"/>
      <c r="J181" s="263"/>
    </row>
    <row r="182" spans="1:10" x14ac:dyDescent="0.45">
      <c r="A182" s="262"/>
      <c r="B182" s="263"/>
      <c r="C182" s="264"/>
      <c r="D182" s="263"/>
      <c r="E182" s="263"/>
      <c r="F182" s="263"/>
      <c r="G182" s="262"/>
      <c r="H182" s="263"/>
      <c r="I182" s="263"/>
      <c r="J182" s="263"/>
    </row>
    <row r="183" spans="1:10" x14ac:dyDescent="0.45">
      <c r="A183" s="262"/>
      <c r="B183" s="263"/>
      <c r="C183" s="264"/>
      <c r="D183" s="263"/>
      <c r="E183" s="263"/>
      <c r="F183" s="263"/>
      <c r="G183" s="262"/>
      <c r="H183" s="263"/>
      <c r="I183" s="263"/>
      <c r="J183" s="263"/>
    </row>
    <row r="184" spans="1:10" x14ac:dyDescent="0.45">
      <c r="A184" s="262"/>
      <c r="B184" s="263"/>
      <c r="C184" s="264"/>
      <c r="D184" s="263"/>
      <c r="E184" s="263"/>
      <c r="F184" s="263"/>
      <c r="G184" s="262"/>
      <c r="H184" s="263"/>
      <c r="I184" s="263"/>
      <c r="J184" s="263"/>
    </row>
    <row r="185" spans="1:10" x14ac:dyDescent="0.45">
      <c r="A185" s="262"/>
      <c r="B185" s="263"/>
      <c r="C185" s="264"/>
      <c r="D185" s="263"/>
      <c r="E185" s="263"/>
      <c r="F185" s="263"/>
      <c r="G185" s="262"/>
      <c r="H185" s="263"/>
      <c r="I185" s="263"/>
      <c r="J185" s="263"/>
    </row>
    <row r="186" spans="1:10" x14ac:dyDescent="0.45">
      <c r="A186" s="262"/>
      <c r="B186" s="263"/>
      <c r="C186" s="264"/>
      <c r="D186" s="263"/>
      <c r="E186" s="263"/>
      <c r="F186" s="263"/>
      <c r="G186" s="262"/>
      <c r="H186" s="263"/>
      <c r="I186" s="263"/>
      <c r="J186" s="263"/>
    </row>
    <row r="187" spans="1:10" x14ac:dyDescent="0.45">
      <c r="A187" s="262"/>
      <c r="B187" s="263"/>
      <c r="C187" s="264"/>
      <c r="D187" s="263"/>
      <c r="E187" s="263"/>
      <c r="F187" s="263"/>
      <c r="G187" s="262"/>
      <c r="H187" s="263"/>
      <c r="I187" s="263"/>
      <c r="J187" s="263"/>
    </row>
    <row r="188" spans="1:10" x14ac:dyDescent="0.45">
      <c r="A188" s="262"/>
      <c r="B188" s="263"/>
      <c r="C188" s="264"/>
      <c r="D188" s="263"/>
      <c r="E188" s="263"/>
      <c r="F188" s="263"/>
      <c r="G188" s="262"/>
      <c r="H188" s="263"/>
      <c r="I188" s="263"/>
      <c r="J188" s="263"/>
    </row>
    <row r="189" spans="1:10" x14ac:dyDescent="0.45">
      <c r="A189" s="262"/>
      <c r="B189" s="263"/>
      <c r="C189" s="264"/>
      <c r="D189" s="263"/>
      <c r="E189" s="263"/>
      <c r="F189" s="263"/>
      <c r="G189" s="262"/>
      <c r="H189" s="263"/>
      <c r="I189" s="263"/>
      <c r="J189" s="263"/>
    </row>
    <row r="190" spans="1:10" x14ac:dyDescent="0.45">
      <c r="A190" s="262"/>
      <c r="B190" s="263"/>
      <c r="C190" s="264"/>
      <c r="D190" s="263"/>
      <c r="E190" s="263"/>
      <c r="F190" s="263"/>
      <c r="G190" s="262"/>
      <c r="H190" s="263"/>
      <c r="I190" s="263"/>
      <c r="J190" s="263"/>
    </row>
    <row r="191" spans="1:10" x14ac:dyDescent="0.45">
      <c r="A191" s="262"/>
      <c r="B191" s="263"/>
      <c r="C191" s="264"/>
      <c r="D191" s="263"/>
      <c r="E191" s="263"/>
      <c r="F191" s="263"/>
      <c r="G191" s="262"/>
      <c r="H191" s="263"/>
      <c r="I191" s="263"/>
      <c r="J191" s="263"/>
    </row>
    <row r="192" spans="1:10" x14ac:dyDescent="0.45">
      <c r="A192" s="262"/>
      <c r="B192" s="263"/>
      <c r="C192" s="264"/>
      <c r="D192" s="263"/>
      <c r="E192" s="263"/>
      <c r="F192" s="263"/>
      <c r="G192" s="262"/>
      <c r="H192" s="263"/>
      <c r="I192" s="263"/>
      <c r="J192" s="263"/>
    </row>
    <row r="193" spans="1:10" x14ac:dyDescent="0.45">
      <c r="A193" s="262"/>
      <c r="B193" s="263"/>
      <c r="C193" s="264"/>
      <c r="D193" s="263"/>
      <c r="E193" s="263"/>
      <c r="F193" s="263"/>
      <c r="G193" s="262"/>
      <c r="H193" s="263"/>
      <c r="I193" s="263"/>
      <c r="J193" s="263"/>
    </row>
    <row r="194" spans="1:10" x14ac:dyDescent="0.45">
      <c r="A194" s="262"/>
      <c r="B194" s="263"/>
      <c r="C194" s="264"/>
      <c r="D194" s="263"/>
      <c r="E194" s="263"/>
      <c r="F194" s="263"/>
      <c r="G194" s="262"/>
      <c r="H194" s="263"/>
      <c r="I194" s="263"/>
      <c r="J194" s="263"/>
    </row>
    <row r="195" spans="1:10" x14ac:dyDescent="0.45">
      <c r="A195" s="262"/>
      <c r="B195" s="263"/>
      <c r="C195" s="264"/>
      <c r="D195" s="263"/>
      <c r="E195" s="263"/>
      <c r="F195" s="263"/>
      <c r="G195" s="262"/>
      <c r="H195" s="263"/>
      <c r="I195" s="263"/>
      <c r="J195" s="263"/>
    </row>
    <row r="196" spans="1:10" x14ac:dyDescent="0.45">
      <c r="A196" s="262"/>
      <c r="B196" s="263"/>
      <c r="C196" s="264"/>
      <c r="D196" s="263"/>
      <c r="E196" s="263"/>
      <c r="F196" s="263"/>
      <c r="G196" s="262"/>
      <c r="H196" s="263"/>
      <c r="I196" s="263"/>
      <c r="J196" s="263"/>
    </row>
    <row r="197" spans="1:10" x14ac:dyDescent="0.45">
      <c r="A197" s="262"/>
      <c r="B197" s="263"/>
      <c r="C197" s="264"/>
      <c r="D197" s="263"/>
      <c r="E197" s="263"/>
      <c r="F197" s="263"/>
      <c r="G197" s="262"/>
      <c r="H197" s="263"/>
      <c r="I197" s="263"/>
      <c r="J197" s="263"/>
    </row>
    <row r="198" spans="1:10" x14ac:dyDescent="0.45">
      <c r="A198" s="262"/>
      <c r="B198" s="263"/>
      <c r="C198" s="264"/>
      <c r="D198" s="263"/>
      <c r="E198" s="263"/>
      <c r="F198" s="263"/>
      <c r="G198" s="262"/>
      <c r="H198" s="263"/>
      <c r="I198" s="263"/>
      <c r="J198" s="263"/>
    </row>
    <row r="199" spans="1:10" x14ac:dyDescent="0.45">
      <c r="A199" s="262"/>
      <c r="B199" s="263"/>
      <c r="C199" s="264"/>
      <c r="D199" s="263"/>
      <c r="E199" s="263"/>
      <c r="F199" s="263"/>
      <c r="G199" s="262"/>
      <c r="H199" s="263"/>
      <c r="I199" s="263"/>
      <c r="J199" s="263"/>
    </row>
    <row r="200" spans="1:10" x14ac:dyDescent="0.45">
      <c r="A200" s="262"/>
      <c r="B200" s="263"/>
      <c r="C200" s="264"/>
      <c r="D200" s="263"/>
      <c r="E200" s="263"/>
      <c r="F200" s="263"/>
      <c r="G200" s="262"/>
      <c r="H200" s="263"/>
      <c r="I200" s="263"/>
      <c r="J200" s="263"/>
    </row>
    <row r="201" spans="1:10" x14ac:dyDescent="0.45">
      <c r="A201" s="262"/>
      <c r="B201" s="263"/>
      <c r="C201" s="264"/>
      <c r="D201" s="263"/>
      <c r="E201" s="263"/>
      <c r="F201" s="263"/>
      <c r="G201" s="262"/>
      <c r="H201" s="263"/>
      <c r="I201" s="263"/>
      <c r="J201" s="263"/>
    </row>
    <row r="202" spans="1:10" x14ac:dyDescent="0.45">
      <c r="A202" s="262"/>
      <c r="B202" s="263"/>
      <c r="C202" s="264"/>
      <c r="D202" s="263"/>
      <c r="E202" s="263"/>
      <c r="F202" s="263"/>
      <c r="G202" s="262"/>
      <c r="H202" s="263"/>
      <c r="I202" s="263"/>
      <c r="J202" s="263"/>
    </row>
    <row r="203" spans="1:10" x14ac:dyDescent="0.45">
      <c r="A203" s="262"/>
      <c r="B203" s="263"/>
      <c r="C203" s="264"/>
      <c r="D203" s="263"/>
      <c r="E203" s="263"/>
      <c r="F203" s="263"/>
      <c r="G203" s="262"/>
      <c r="H203" s="263"/>
      <c r="I203" s="263"/>
      <c r="J203" s="263"/>
    </row>
    <row r="204" spans="1:10" x14ac:dyDescent="0.45">
      <c r="A204" s="262"/>
      <c r="B204" s="263"/>
      <c r="C204" s="264"/>
      <c r="D204" s="263"/>
      <c r="E204" s="263"/>
      <c r="F204" s="263"/>
      <c r="G204" s="262"/>
      <c r="H204" s="263"/>
      <c r="I204" s="263"/>
      <c r="J204" s="263"/>
    </row>
    <row r="205" spans="1:10" x14ac:dyDescent="0.45">
      <c r="A205" s="262"/>
      <c r="B205" s="263"/>
      <c r="C205" s="264"/>
      <c r="D205" s="263"/>
      <c r="E205" s="263"/>
      <c r="F205" s="263"/>
      <c r="G205" s="262"/>
      <c r="H205" s="263"/>
      <c r="I205" s="263"/>
      <c r="J205" s="263"/>
    </row>
    <row r="206" spans="1:10" x14ac:dyDescent="0.45">
      <c r="A206" s="262"/>
      <c r="B206" s="263"/>
      <c r="C206" s="264"/>
      <c r="D206" s="263"/>
      <c r="E206" s="263"/>
      <c r="F206" s="263"/>
      <c r="G206" s="262"/>
      <c r="H206" s="263"/>
      <c r="I206" s="263"/>
      <c r="J206" s="263"/>
    </row>
    <row r="207" spans="1:10" x14ac:dyDescent="0.45">
      <c r="A207" s="262"/>
      <c r="B207" s="263"/>
      <c r="C207" s="264"/>
      <c r="D207" s="263"/>
      <c r="E207" s="263"/>
      <c r="F207" s="263"/>
      <c r="G207" s="262"/>
      <c r="H207" s="263"/>
      <c r="I207" s="263"/>
      <c r="J207" s="263"/>
    </row>
    <row r="208" spans="1:10" x14ac:dyDescent="0.45">
      <c r="A208" s="262"/>
      <c r="B208" s="263"/>
      <c r="C208" s="264"/>
      <c r="D208" s="263"/>
      <c r="E208" s="263"/>
      <c r="F208" s="263"/>
      <c r="G208" s="262"/>
      <c r="H208" s="263"/>
      <c r="I208" s="263"/>
      <c r="J208" s="263"/>
    </row>
    <row r="209" spans="1:10" x14ac:dyDescent="0.45">
      <c r="A209" s="262"/>
      <c r="B209" s="263"/>
      <c r="C209" s="264"/>
      <c r="D209" s="263"/>
      <c r="E209" s="263"/>
      <c r="F209" s="263"/>
      <c r="G209" s="262"/>
      <c r="H209" s="263"/>
      <c r="I209" s="263"/>
      <c r="J209" s="263"/>
    </row>
    <row r="210" spans="1:10" x14ac:dyDescent="0.45">
      <c r="A210" s="262"/>
      <c r="B210" s="263"/>
      <c r="C210" s="264"/>
      <c r="D210" s="263"/>
      <c r="E210" s="263"/>
      <c r="F210" s="263"/>
      <c r="G210" s="262"/>
      <c r="H210" s="263"/>
      <c r="I210" s="263"/>
      <c r="J210" s="263"/>
    </row>
    <row r="211" spans="1:10" x14ac:dyDescent="0.45">
      <c r="A211" s="262"/>
      <c r="B211" s="263"/>
      <c r="C211" s="264"/>
      <c r="D211" s="263"/>
      <c r="E211" s="263"/>
      <c r="F211" s="263"/>
      <c r="G211" s="262"/>
      <c r="H211" s="263"/>
      <c r="I211" s="263"/>
      <c r="J211" s="263"/>
    </row>
    <row r="212" spans="1:10" x14ac:dyDescent="0.45">
      <c r="A212" s="262"/>
      <c r="B212" s="263"/>
      <c r="C212" s="264"/>
      <c r="D212" s="263"/>
      <c r="E212" s="263"/>
      <c r="F212" s="263"/>
      <c r="G212" s="262"/>
      <c r="H212" s="263"/>
      <c r="I212" s="263"/>
      <c r="J212" s="263"/>
    </row>
    <row r="213" spans="1:10" x14ac:dyDescent="0.45">
      <c r="A213" s="262"/>
      <c r="B213" s="263"/>
      <c r="C213" s="264"/>
      <c r="D213" s="263"/>
      <c r="E213" s="263"/>
      <c r="F213" s="263"/>
      <c r="G213" s="262"/>
      <c r="H213" s="263"/>
      <c r="I213" s="263"/>
      <c r="J213" s="263"/>
    </row>
    <row r="214" spans="1:10" x14ac:dyDescent="0.45">
      <c r="A214" s="262"/>
      <c r="B214" s="263"/>
      <c r="C214" s="264"/>
      <c r="D214" s="263"/>
      <c r="E214" s="263"/>
      <c r="F214" s="263"/>
      <c r="G214" s="262"/>
      <c r="H214" s="263"/>
      <c r="I214" s="263"/>
      <c r="J214" s="263"/>
    </row>
    <row r="215" spans="1:10" x14ac:dyDescent="0.45">
      <c r="A215" s="262"/>
      <c r="B215" s="263"/>
      <c r="C215" s="264"/>
      <c r="D215" s="263"/>
      <c r="E215" s="263"/>
      <c r="F215" s="263"/>
      <c r="G215" s="262"/>
      <c r="H215" s="263"/>
      <c r="I215" s="263"/>
      <c r="J215" s="263"/>
    </row>
    <row r="216" spans="1:10" x14ac:dyDescent="0.45">
      <c r="A216" s="262"/>
      <c r="B216" s="263"/>
      <c r="C216" s="264"/>
      <c r="D216" s="263"/>
      <c r="E216" s="263"/>
      <c r="F216" s="263"/>
      <c r="G216" s="262"/>
      <c r="H216" s="263"/>
      <c r="I216" s="263"/>
      <c r="J216" s="263"/>
    </row>
    <row r="217" spans="1:10" x14ac:dyDescent="0.45">
      <c r="A217" s="262"/>
      <c r="B217" s="263"/>
      <c r="C217" s="264"/>
      <c r="D217" s="263"/>
      <c r="E217" s="263"/>
      <c r="F217" s="263"/>
      <c r="G217" s="262"/>
      <c r="H217" s="263"/>
      <c r="I217" s="263"/>
      <c r="J217" s="263"/>
    </row>
    <row r="218" spans="1:10" x14ac:dyDescent="0.45">
      <c r="A218" s="262"/>
      <c r="B218" s="263"/>
      <c r="C218" s="264"/>
      <c r="D218" s="263"/>
      <c r="E218" s="263"/>
      <c r="F218" s="263"/>
      <c r="G218" s="262"/>
      <c r="H218" s="263"/>
      <c r="I218" s="263"/>
      <c r="J218" s="263"/>
    </row>
    <row r="219" spans="1:10" x14ac:dyDescent="0.45">
      <c r="A219" s="262"/>
      <c r="B219" s="263"/>
      <c r="C219" s="264"/>
      <c r="D219" s="263"/>
      <c r="E219" s="263"/>
      <c r="F219" s="263"/>
      <c r="G219" s="262"/>
      <c r="H219" s="263"/>
      <c r="I219" s="263"/>
      <c r="J219" s="263"/>
    </row>
    <row r="220" spans="1:10" x14ac:dyDescent="0.45">
      <c r="A220" s="262"/>
      <c r="B220" s="263"/>
      <c r="C220" s="264"/>
      <c r="D220" s="263"/>
      <c r="E220" s="263"/>
      <c r="F220" s="263"/>
      <c r="G220" s="262"/>
      <c r="H220" s="263"/>
      <c r="I220" s="263"/>
      <c r="J220" s="263"/>
    </row>
    <row r="221" spans="1:10" x14ac:dyDescent="0.45">
      <c r="A221" s="262"/>
      <c r="B221" s="263"/>
      <c r="C221" s="264"/>
      <c r="D221" s="263"/>
      <c r="E221" s="263"/>
      <c r="F221" s="263"/>
      <c r="G221" s="262"/>
      <c r="H221" s="263"/>
      <c r="I221" s="263"/>
      <c r="J221" s="263"/>
    </row>
    <row r="222" spans="1:10" x14ac:dyDescent="0.45">
      <c r="A222" s="262"/>
      <c r="B222" s="263"/>
      <c r="C222" s="264"/>
      <c r="D222" s="263"/>
      <c r="E222" s="263"/>
      <c r="F222" s="263"/>
      <c r="G222" s="262"/>
      <c r="H222" s="263"/>
      <c r="I222" s="263"/>
      <c r="J222" s="263"/>
    </row>
    <row r="223" spans="1:10" x14ac:dyDescent="0.45">
      <c r="A223" s="262"/>
      <c r="B223" s="263"/>
      <c r="C223" s="264"/>
      <c r="D223" s="263"/>
      <c r="E223" s="263"/>
      <c r="F223" s="263"/>
      <c r="G223" s="262"/>
      <c r="H223" s="263"/>
      <c r="I223" s="263"/>
      <c r="J223" s="263"/>
    </row>
    <row r="224" spans="1:10" x14ac:dyDescent="0.45">
      <c r="A224" s="262"/>
      <c r="B224" s="263"/>
      <c r="C224" s="264"/>
      <c r="D224" s="263"/>
      <c r="E224" s="263"/>
      <c r="F224" s="263"/>
      <c r="G224" s="262"/>
      <c r="H224" s="263"/>
      <c r="I224" s="263"/>
      <c r="J224" s="263"/>
    </row>
    <row r="225" spans="1:10" x14ac:dyDescent="0.45">
      <c r="A225" s="262"/>
      <c r="B225" s="263"/>
      <c r="C225" s="264"/>
      <c r="D225" s="263"/>
      <c r="E225" s="263"/>
      <c r="F225" s="263"/>
      <c r="G225" s="262"/>
      <c r="H225" s="263"/>
      <c r="I225" s="263"/>
      <c r="J225" s="263"/>
    </row>
    <row r="226" spans="1:10" x14ac:dyDescent="0.45">
      <c r="A226" s="262"/>
      <c r="B226" s="263"/>
      <c r="C226" s="264"/>
      <c r="D226" s="263"/>
      <c r="E226" s="263"/>
      <c r="F226" s="263"/>
      <c r="G226" s="262"/>
      <c r="H226" s="263"/>
      <c r="I226" s="263"/>
      <c r="J226" s="263"/>
    </row>
    <row r="227" spans="1:10" x14ac:dyDescent="0.45">
      <c r="A227" s="262"/>
      <c r="B227" s="263"/>
      <c r="C227" s="264"/>
      <c r="D227" s="263"/>
      <c r="E227" s="263"/>
      <c r="F227" s="263"/>
      <c r="G227" s="262"/>
      <c r="H227" s="263"/>
      <c r="I227" s="263"/>
      <c r="J227" s="263"/>
    </row>
    <row r="228" spans="1:10" x14ac:dyDescent="0.45">
      <c r="A228" s="262"/>
      <c r="B228" s="263"/>
      <c r="C228" s="264"/>
      <c r="D228" s="263"/>
      <c r="E228" s="263"/>
      <c r="F228" s="263"/>
      <c r="G228" s="262"/>
      <c r="H228" s="263"/>
      <c r="I228" s="263"/>
      <c r="J228" s="263"/>
    </row>
    <row r="229" spans="1:10" x14ac:dyDescent="0.45">
      <c r="A229" s="262"/>
      <c r="B229" s="263"/>
      <c r="C229" s="264"/>
      <c r="D229" s="263"/>
      <c r="E229" s="263"/>
      <c r="F229" s="263"/>
      <c r="G229" s="262"/>
      <c r="H229" s="263"/>
      <c r="I229" s="263"/>
      <c r="J229" s="263"/>
    </row>
    <row r="230" spans="1:10" x14ac:dyDescent="0.45">
      <c r="A230" s="262"/>
      <c r="B230" s="263"/>
      <c r="C230" s="264"/>
      <c r="D230" s="263"/>
      <c r="E230" s="263"/>
      <c r="F230" s="263"/>
      <c r="G230" s="262"/>
      <c r="H230" s="263"/>
      <c r="I230" s="263"/>
      <c r="J230" s="263"/>
    </row>
    <row r="231" spans="1:10" x14ac:dyDescent="0.45">
      <c r="A231" s="262"/>
      <c r="B231" s="263"/>
      <c r="C231" s="264"/>
      <c r="D231" s="263"/>
      <c r="E231" s="263"/>
      <c r="F231" s="263"/>
      <c r="G231" s="262"/>
      <c r="H231" s="263"/>
      <c r="I231" s="263"/>
      <c r="J231" s="263"/>
    </row>
    <row r="232" spans="1:10" x14ac:dyDescent="0.45">
      <c r="A232" s="262"/>
      <c r="B232" s="263"/>
      <c r="C232" s="264"/>
      <c r="D232" s="263"/>
      <c r="E232" s="263"/>
      <c r="F232" s="263"/>
      <c r="G232" s="262"/>
      <c r="H232" s="263"/>
      <c r="I232" s="263"/>
      <c r="J232" s="263"/>
    </row>
    <row r="233" spans="1:10" x14ac:dyDescent="0.45">
      <c r="A233" s="262"/>
      <c r="B233" s="263"/>
      <c r="C233" s="264"/>
      <c r="D233" s="263"/>
      <c r="E233" s="263"/>
      <c r="F233" s="263"/>
      <c r="G233" s="262"/>
      <c r="H233" s="263"/>
      <c r="I233" s="263"/>
      <c r="J233" s="263"/>
    </row>
    <row r="234" spans="1:10" x14ac:dyDescent="0.45">
      <c r="A234" s="262"/>
      <c r="B234" s="263"/>
      <c r="C234" s="264"/>
      <c r="D234" s="263"/>
      <c r="E234" s="263"/>
      <c r="F234" s="263"/>
      <c r="G234" s="262"/>
      <c r="H234" s="263"/>
      <c r="I234" s="263"/>
      <c r="J234" s="263"/>
    </row>
    <row r="235" spans="1:10" x14ac:dyDescent="0.45">
      <c r="A235" s="262"/>
      <c r="B235" s="263"/>
      <c r="C235" s="264"/>
      <c r="D235" s="263"/>
      <c r="E235" s="263"/>
      <c r="F235" s="263"/>
      <c r="G235" s="262"/>
      <c r="H235" s="263"/>
      <c r="I235" s="263"/>
      <c r="J235" s="263"/>
    </row>
    <row r="236" spans="1:10" x14ac:dyDescent="0.45">
      <c r="A236" s="262"/>
      <c r="B236" s="263"/>
      <c r="C236" s="264"/>
      <c r="D236" s="263"/>
      <c r="E236" s="263"/>
      <c r="F236" s="263"/>
      <c r="G236" s="262"/>
      <c r="H236" s="263"/>
      <c r="I236" s="263"/>
      <c r="J236" s="263"/>
    </row>
    <row r="237" spans="1:10" x14ac:dyDescent="0.45">
      <c r="A237" s="262"/>
      <c r="B237" s="263"/>
      <c r="C237" s="264"/>
      <c r="D237" s="263"/>
      <c r="E237" s="263"/>
      <c r="F237" s="263"/>
      <c r="G237" s="262"/>
      <c r="H237" s="263"/>
      <c r="I237" s="263"/>
      <c r="J237" s="263"/>
    </row>
    <row r="238" spans="1:10" x14ac:dyDescent="0.45">
      <c r="A238" s="262"/>
      <c r="B238" s="263"/>
      <c r="C238" s="264"/>
      <c r="D238" s="263"/>
      <c r="E238" s="263"/>
      <c r="F238" s="263"/>
      <c r="G238" s="262"/>
      <c r="H238" s="263"/>
      <c r="I238" s="263"/>
      <c r="J238" s="263"/>
    </row>
    <row r="239" spans="1:10" x14ac:dyDescent="0.45">
      <c r="A239" s="262"/>
      <c r="B239" s="263"/>
      <c r="C239" s="264"/>
      <c r="D239" s="263"/>
      <c r="E239" s="263"/>
      <c r="F239" s="263"/>
      <c r="G239" s="262"/>
      <c r="H239" s="263"/>
      <c r="I239" s="263"/>
      <c r="J239" s="263"/>
    </row>
    <row r="240" spans="1:10" x14ac:dyDescent="0.45">
      <c r="A240" s="262"/>
      <c r="B240" s="263"/>
      <c r="C240" s="264"/>
      <c r="D240" s="263"/>
      <c r="E240" s="263"/>
      <c r="F240" s="263"/>
      <c r="G240" s="262"/>
      <c r="H240" s="263"/>
      <c r="I240" s="263"/>
      <c r="J240" s="263"/>
    </row>
    <row r="241" spans="1:10" x14ac:dyDescent="0.45">
      <c r="A241" s="262"/>
      <c r="B241" s="263"/>
      <c r="C241" s="264"/>
      <c r="D241" s="263"/>
      <c r="E241" s="263"/>
      <c r="F241" s="263"/>
      <c r="G241" s="262"/>
      <c r="H241" s="263"/>
      <c r="I241" s="263"/>
      <c r="J241" s="263"/>
    </row>
    <row r="242" spans="1:10" x14ac:dyDescent="0.45">
      <c r="A242" s="262"/>
      <c r="B242" s="263"/>
      <c r="C242" s="264"/>
      <c r="D242" s="263"/>
      <c r="E242" s="263"/>
      <c r="F242" s="263"/>
      <c r="G242" s="262"/>
      <c r="H242" s="263"/>
      <c r="I242" s="263"/>
      <c r="J242" s="263"/>
    </row>
    <row r="243" spans="1:10" x14ac:dyDescent="0.45">
      <c r="A243" s="262"/>
      <c r="B243" s="263"/>
      <c r="C243" s="264"/>
      <c r="D243" s="263"/>
      <c r="E243" s="263"/>
      <c r="F243" s="263"/>
      <c r="G243" s="262"/>
      <c r="H243" s="263"/>
      <c r="I243" s="263"/>
      <c r="J243" s="263"/>
    </row>
    <row r="244" spans="1:10" x14ac:dyDescent="0.45">
      <c r="A244" s="262"/>
      <c r="B244" s="263"/>
      <c r="C244" s="264"/>
      <c r="D244" s="263"/>
      <c r="E244" s="263"/>
      <c r="F244" s="263"/>
      <c r="G244" s="262"/>
      <c r="H244" s="263"/>
      <c r="I244" s="263"/>
      <c r="J244" s="263"/>
    </row>
    <row r="245" spans="1:10" x14ac:dyDescent="0.45">
      <c r="A245" s="262"/>
      <c r="B245" s="263"/>
      <c r="C245" s="264"/>
      <c r="D245" s="263"/>
      <c r="E245" s="263"/>
      <c r="F245" s="263"/>
      <c r="G245" s="262"/>
      <c r="H245" s="263"/>
      <c r="I245" s="263"/>
      <c r="J245" s="263"/>
    </row>
    <row r="246" spans="1:10" x14ac:dyDescent="0.45">
      <c r="A246" s="262"/>
      <c r="B246" s="263"/>
      <c r="C246" s="264"/>
      <c r="D246" s="263"/>
      <c r="E246" s="263"/>
      <c r="F246" s="263"/>
      <c r="G246" s="262"/>
      <c r="H246" s="263"/>
      <c r="I246" s="263"/>
      <c r="J246" s="263"/>
    </row>
    <row r="247" spans="1:10" x14ac:dyDescent="0.45">
      <c r="A247" s="262"/>
      <c r="B247" s="263"/>
      <c r="C247" s="264"/>
      <c r="D247" s="263"/>
      <c r="E247" s="263"/>
      <c r="F247" s="263"/>
      <c r="G247" s="262"/>
      <c r="H247" s="263"/>
      <c r="I247" s="263"/>
      <c r="J247" s="263"/>
    </row>
    <row r="248" spans="1:10" x14ac:dyDescent="0.45">
      <c r="A248" s="262"/>
      <c r="B248" s="263"/>
      <c r="C248" s="264"/>
      <c r="D248" s="263"/>
      <c r="E248" s="263"/>
      <c r="F248" s="263"/>
      <c r="G248" s="262"/>
      <c r="H248" s="263"/>
      <c r="I248" s="263"/>
      <c r="J248" s="263"/>
    </row>
    <row r="249" spans="1:10" x14ac:dyDescent="0.45">
      <c r="A249" s="262"/>
      <c r="B249" s="263"/>
      <c r="C249" s="264"/>
      <c r="D249" s="263"/>
      <c r="E249" s="263"/>
      <c r="F249" s="263"/>
      <c r="G249" s="262"/>
      <c r="H249" s="263"/>
      <c r="I249" s="263"/>
      <c r="J249" s="263"/>
    </row>
    <row r="250" spans="1:10" x14ac:dyDescent="0.45">
      <c r="A250" s="262"/>
      <c r="B250" s="263"/>
      <c r="C250" s="264"/>
      <c r="D250" s="263"/>
      <c r="E250" s="263"/>
      <c r="F250" s="263"/>
      <c r="G250" s="262"/>
      <c r="H250" s="263"/>
      <c r="I250" s="263"/>
      <c r="J250" s="263"/>
    </row>
    <row r="251" spans="1:10" x14ac:dyDescent="0.45">
      <c r="A251" s="262"/>
      <c r="B251" s="263"/>
      <c r="C251" s="264"/>
      <c r="D251" s="263"/>
      <c r="E251" s="263"/>
      <c r="F251" s="263"/>
      <c r="G251" s="262"/>
      <c r="H251" s="263"/>
      <c r="I251" s="263"/>
      <c r="J251" s="263"/>
    </row>
    <row r="252" spans="1:10" x14ac:dyDescent="0.45">
      <c r="A252" s="262"/>
      <c r="B252" s="263"/>
      <c r="C252" s="264"/>
      <c r="D252" s="263"/>
      <c r="E252" s="263"/>
      <c r="F252" s="263"/>
      <c r="G252" s="262"/>
      <c r="H252" s="263"/>
      <c r="I252" s="263"/>
      <c r="J252" s="263"/>
    </row>
    <row r="253" spans="1:10" x14ac:dyDescent="0.45">
      <c r="A253" s="262"/>
      <c r="B253" s="263"/>
      <c r="C253" s="264"/>
      <c r="D253" s="263"/>
      <c r="E253" s="263"/>
      <c r="F253" s="263"/>
      <c r="G253" s="262"/>
      <c r="H253" s="263"/>
      <c r="I253" s="263"/>
      <c r="J253" s="263"/>
    </row>
    <row r="254" spans="1:10" x14ac:dyDescent="0.45">
      <c r="A254" s="262"/>
      <c r="B254" s="263"/>
      <c r="C254" s="264"/>
      <c r="D254" s="263"/>
      <c r="E254" s="263"/>
      <c r="F254" s="263"/>
      <c r="G254" s="262"/>
      <c r="H254" s="263"/>
      <c r="I254" s="263"/>
      <c r="J254" s="263"/>
    </row>
    <row r="255" spans="1:10" x14ac:dyDescent="0.45">
      <c r="A255" s="262"/>
      <c r="B255" s="263"/>
      <c r="C255" s="264"/>
      <c r="D255" s="263"/>
      <c r="E255" s="263"/>
      <c r="F255" s="263"/>
      <c r="G255" s="262"/>
      <c r="H255" s="263"/>
      <c r="I255" s="263"/>
      <c r="J255" s="263"/>
    </row>
    <row r="256" spans="1:10" x14ac:dyDescent="0.45">
      <c r="A256" s="262"/>
      <c r="B256" s="263"/>
      <c r="C256" s="264"/>
      <c r="D256" s="263"/>
      <c r="E256" s="263"/>
      <c r="F256" s="263"/>
      <c r="G256" s="262"/>
      <c r="H256" s="263"/>
      <c r="I256" s="263"/>
      <c r="J256" s="263"/>
    </row>
    <row r="257" spans="1:10" x14ac:dyDescent="0.45">
      <c r="A257" s="262"/>
      <c r="B257" s="263"/>
      <c r="C257" s="264"/>
      <c r="D257" s="263"/>
      <c r="E257" s="263"/>
      <c r="F257" s="263"/>
      <c r="G257" s="262"/>
      <c r="H257" s="263"/>
      <c r="I257" s="263"/>
      <c r="J257" s="263"/>
    </row>
    <row r="258" spans="1:10" x14ac:dyDescent="0.45">
      <c r="A258" s="262"/>
      <c r="B258" s="263"/>
      <c r="C258" s="264"/>
      <c r="D258" s="263"/>
      <c r="E258" s="263"/>
      <c r="F258" s="263"/>
      <c r="G258" s="262"/>
      <c r="H258" s="263"/>
      <c r="I258" s="263"/>
      <c r="J258" s="263"/>
    </row>
    <row r="259" spans="1:10" x14ac:dyDescent="0.45">
      <c r="A259" s="262"/>
      <c r="B259" s="263"/>
      <c r="C259" s="264"/>
      <c r="D259" s="263"/>
      <c r="E259" s="263"/>
      <c r="F259" s="263"/>
      <c r="G259" s="262"/>
      <c r="H259" s="263"/>
      <c r="I259" s="263"/>
      <c r="J259" s="263"/>
    </row>
    <row r="260" spans="1:10" x14ac:dyDescent="0.45">
      <c r="A260" s="262"/>
      <c r="B260" s="263"/>
      <c r="C260" s="264"/>
      <c r="D260" s="263"/>
      <c r="E260" s="263"/>
      <c r="F260" s="263"/>
      <c r="G260" s="262"/>
      <c r="H260" s="263"/>
      <c r="I260" s="263"/>
      <c r="J260" s="263"/>
    </row>
    <row r="261" spans="1:10" x14ac:dyDescent="0.45">
      <c r="A261" s="262"/>
      <c r="B261" s="263"/>
      <c r="C261" s="264"/>
      <c r="D261" s="263"/>
      <c r="E261" s="263"/>
      <c r="F261" s="263"/>
      <c r="G261" s="262"/>
      <c r="H261" s="263"/>
      <c r="I261" s="263"/>
      <c r="J261" s="263"/>
    </row>
    <row r="262" spans="1:10" x14ac:dyDescent="0.45">
      <c r="A262" s="262"/>
      <c r="B262" s="263"/>
      <c r="C262" s="264"/>
      <c r="D262" s="263"/>
      <c r="E262" s="263"/>
      <c r="F262" s="263"/>
      <c r="G262" s="262"/>
      <c r="H262" s="263"/>
      <c r="I262" s="263"/>
      <c r="J262" s="263"/>
    </row>
    <row r="263" spans="1:10" x14ac:dyDescent="0.45">
      <c r="A263" s="262"/>
      <c r="B263" s="263"/>
      <c r="C263" s="264"/>
      <c r="D263" s="263"/>
      <c r="E263" s="263"/>
      <c r="F263" s="263"/>
      <c r="G263" s="262"/>
      <c r="H263" s="263"/>
      <c r="I263" s="263"/>
      <c r="J263" s="263"/>
    </row>
    <row r="264" spans="1:10" x14ac:dyDescent="0.45">
      <c r="A264" s="262"/>
      <c r="B264" s="263"/>
      <c r="C264" s="264"/>
      <c r="D264" s="263"/>
      <c r="E264" s="263"/>
      <c r="F264" s="263"/>
      <c r="G264" s="262"/>
      <c r="H264" s="263"/>
      <c r="I264" s="263"/>
      <c r="J264" s="263"/>
    </row>
    <row r="265" spans="1:10" x14ac:dyDescent="0.45">
      <c r="A265" s="262"/>
      <c r="B265" s="263"/>
      <c r="C265" s="264"/>
      <c r="D265" s="263"/>
      <c r="E265" s="263"/>
      <c r="F265" s="263"/>
      <c r="G265" s="262"/>
      <c r="H265" s="263"/>
      <c r="I265" s="263"/>
      <c r="J265" s="263"/>
    </row>
    <row r="266" spans="1:10" x14ac:dyDescent="0.45">
      <c r="A266" s="262"/>
      <c r="B266" s="263"/>
      <c r="C266" s="264"/>
      <c r="D266" s="263"/>
      <c r="E266" s="263"/>
      <c r="F266" s="263"/>
      <c r="G266" s="262"/>
      <c r="H266" s="263"/>
      <c r="I266" s="263"/>
      <c r="J266" s="263"/>
    </row>
    <row r="267" spans="1:10" x14ac:dyDescent="0.45">
      <c r="A267" s="262"/>
      <c r="B267" s="263"/>
      <c r="C267" s="264"/>
      <c r="D267" s="263"/>
      <c r="E267" s="263"/>
      <c r="F267" s="263"/>
      <c r="G267" s="262"/>
      <c r="H267" s="263"/>
      <c r="I267" s="263"/>
      <c r="J267" s="263"/>
    </row>
    <row r="268" spans="1:10" x14ac:dyDescent="0.45">
      <c r="A268" s="262"/>
      <c r="B268" s="263"/>
      <c r="C268" s="264"/>
      <c r="D268" s="263"/>
      <c r="E268" s="263"/>
      <c r="F268" s="263"/>
      <c r="G268" s="262"/>
      <c r="H268" s="263"/>
      <c r="I268" s="263"/>
      <c r="J268" s="263"/>
    </row>
    <row r="269" spans="1:10" x14ac:dyDescent="0.45">
      <c r="A269" s="262"/>
      <c r="B269" s="263"/>
      <c r="C269" s="264"/>
      <c r="D269" s="263"/>
      <c r="E269" s="263"/>
      <c r="F269" s="263"/>
      <c r="G269" s="262"/>
      <c r="H269" s="263"/>
      <c r="I269" s="263"/>
      <c r="J269" s="263"/>
    </row>
    <row r="270" spans="1:10" x14ac:dyDescent="0.45">
      <c r="A270" s="262"/>
      <c r="B270" s="263"/>
      <c r="C270" s="264"/>
      <c r="D270" s="263"/>
      <c r="E270" s="263"/>
      <c r="F270" s="263"/>
      <c r="G270" s="262"/>
      <c r="H270" s="263"/>
      <c r="I270" s="263"/>
      <c r="J270" s="263"/>
    </row>
    <row r="271" spans="1:10" x14ac:dyDescent="0.45">
      <c r="A271" s="262"/>
      <c r="B271" s="263"/>
      <c r="C271" s="264"/>
      <c r="D271" s="263"/>
      <c r="E271" s="263"/>
      <c r="F271" s="263"/>
      <c r="G271" s="262"/>
      <c r="H271" s="263"/>
      <c r="I271" s="263"/>
      <c r="J271" s="263"/>
    </row>
    <row r="272" spans="1:10" x14ac:dyDescent="0.45">
      <c r="A272" s="262"/>
      <c r="B272" s="263"/>
      <c r="C272" s="264"/>
      <c r="D272" s="263"/>
      <c r="E272" s="263"/>
      <c r="F272" s="263"/>
      <c r="G272" s="262"/>
      <c r="H272" s="263"/>
      <c r="I272" s="263"/>
      <c r="J272" s="263"/>
    </row>
    <row r="273" spans="1:10" x14ac:dyDescent="0.45">
      <c r="A273" s="262"/>
      <c r="B273" s="263"/>
      <c r="C273" s="264"/>
      <c r="D273" s="263"/>
      <c r="E273" s="263"/>
      <c r="F273" s="263"/>
      <c r="G273" s="262"/>
      <c r="H273" s="263"/>
      <c r="I273" s="263"/>
      <c r="J273" s="263"/>
    </row>
    <row r="274" spans="1:10" x14ac:dyDescent="0.45">
      <c r="A274" s="262"/>
      <c r="B274" s="263"/>
      <c r="C274" s="264"/>
      <c r="D274" s="263"/>
      <c r="E274" s="263"/>
      <c r="F274" s="263"/>
      <c r="G274" s="262"/>
      <c r="H274" s="263"/>
      <c r="I274" s="263"/>
      <c r="J274" s="263"/>
    </row>
    <row r="275" spans="1:10" x14ac:dyDescent="0.45">
      <c r="A275" s="262"/>
      <c r="B275" s="263"/>
      <c r="C275" s="264"/>
      <c r="D275" s="263"/>
      <c r="E275" s="263"/>
      <c r="F275" s="263"/>
      <c r="G275" s="262"/>
      <c r="H275" s="263"/>
      <c r="I275" s="263"/>
      <c r="J275" s="263"/>
    </row>
    <row r="276" spans="1:10" x14ac:dyDescent="0.45">
      <c r="A276" s="262"/>
      <c r="B276" s="263"/>
      <c r="C276" s="264"/>
      <c r="D276" s="263"/>
      <c r="E276" s="263"/>
      <c r="F276" s="263"/>
      <c r="G276" s="262"/>
      <c r="H276" s="263"/>
      <c r="I276" s="263"/>
      <c r="J276" s="263"/>
    </row>
    <row r="277" spans="1:10" x14ac:dyDescent="0.45">
      <c r="A277" s="262"/>
      <c r="B277" s="263"/>
      <c r="C277" s="264"/>
      <c r="D277" s="263"/>
      <c r="E277" s="263"/>
      <c r="F277" s="263"/>
      <c r="G277" s="262"/>
      <c r="H277" s="263"/>
      <c r="I277" s="263"/>
      <c r="J277" s="263"/>
    </row>
    <row r="278" spans="1:10" x14ac:dyDescent="0.45">
      <c r="A278" s="262"/>
      <c r="B278" s="263"/>
      <c r="C278" s="264"/>
      <c r="D278" s="263"/>
      <c r="E278" s="263"/>
      <c r="F278" s="263"/>
      <c r="G278" s="262"/>
      <c r="H278" s="263"/>
      <c r="I278" s="263"/>
      <c r="J278" s="263"/>
    </row>
    <row r="279" spans="1:10" x14ac:dyDescent="0.45">
      <c r="A279" s="262"/>
      <c r="B279" s="263"/>
      <c r="C279" s="264"/>
      <c r="D279" s="263"/>
      <c r="E279" s="263"/>
      <c r="F279" s="263"/>
      <c r="G279" s="262"/>
      <c r="H279" s="263"/>
      <c r="I279" s="263"/>
      <c r="J279" s="263"/>
    </row>
    <row r="280" spans="1:10" x14ac:dyDescent="0.45">
      <c r="A280" s="262"/>
      <c r="B280" s="263"/>
      <c r="C280" s="264"/>
      <c r="D280" s="263"/>
      <c r="E280" s="263"/>
      <c r="F280" s="263"/>
      <c r="G280" s="262"/>
      <c r="H280" s="263"/>
      <c r="I280" s="263"/>
      <c r="J280" s="263"/>
    </row>
    <row r="281" spans="1:10" x14ac:dyDescent="0.45">
      <c r="A281" s="262"/>
      <c r="B281" s="263"/>
      <c r="C281" s="264"/>
      <c r="D281" s="263"/>
      <c r="E281" s="263"/>
      <c r="F281" s="263"/>
      <c r="G281" s="262"/>
      <c r="H281" s="263"/>
      <c r="I281" s="263"/>
      <c r="J281" s="263"/>
    </row>
    <row r="282" spans="1:10" x14ac:dyDescent="0.45">
      <c r="A282" s="262"/>
      <c r="B282" s="263"/>
      <c r="C282" s="264"/>
      <c r="D282" s="263"/>
      <c r="E282" s="263"/>
      <c r="F282" s="263"/>
      <c r="G282" s="262"/>
      <c r="H282" s="263"/>
      <c r="I282" s="263"/>
      <c r="J282" s="263"/>
    </row>
    <row r="283" spans="1:10" x14ac:dyDescent="0.45">
      <c r="A283" s="262"/>
      <c r="B283" s="263"/>
      <c r="C283" s="264"/>
      <c r="D283" s="263"/>
      <c r="E283" s="263"/>
      <c r="F283" s="263"/>
      <c r="G283" s="262"/>
      <c r="H283" s="263"/>
      <c r="I283" s="263"/>
      <c r="J283" s="263"/>
    </row>
    <row r="284" spans="1:10" x14ac:dyDescent="0.45">
      <c r="A284" s="262"/>
      <c r="B284" s="263"/>
      <c r="C284" s="264"/>
      <c r="D284" s="263"/>
      <c r="E284" s="263"/>
      <c r="F284" s="263"/>
      <c r="G284" s="262"/>
      <c r="H284" s="263"/>
      <c r="I284" s="263"/>
      <c r="J284" s="263"/>
    </row>
    <row r="285" spans="1:10" x14ac:dyDescent="0.45">
      <c r="A285" s="262"/>
      <c r="B285" s="263"/>
      <c r="C285" s="264"/>
      <c r="D285" s="263"/>
      <c r="E285" s="263"/>
      <c r="F285" s="263"/>
      <c r="G285" s="262"/>
      <c r="H285" s="263"/>
      <c r="I285" s="263"/>
      <c r="J285" s="263"/>
    </row>
    <row r="286" spans="1:10" x14ac:dyDescent="0.45">
      <c r="A286" s="262"/>
      <c r="B286" s="263"/>
      <c r="C286" s="264"/>
      <c r="D286" s="263"/>
      <c r="E286" s="263"/>
      <c r="F286" s="263"/>
      <c r="G286" s="262"/>
      <c r="H286" s="263"/>
      <c r="I286" s="263"/>
      <c r="J286" s="263"/>
    </row>
    <row r="287" spans="1:10" x14ac:dyDescent="0.45">
      <c r="A287" s="262"/>
      <c r="B287" s="263"/>
      <c r="C287" s="264"/>
      <c r="D287" s="263"/>
      <c r="E287" s="263"/>
      <c r="F287" s="263"/>
      <c r="G287" s="262"/>
      <c r="H287" s="263"/>
      <c r="I287" s="263"/>
      <c r="J287" s="263"/>
    </row>
    <row r="288" spans="1:10" x14ac:dyDescent="0.45">
      <c r="A288" s="262"/>
      <c r="B288" s="263"/>
      <c r="C288" s="264"/>
      <c r="D288" s="263"/>
      <c r="E288" s="263"/>
      <c r="F288" s="263"/>
      <c r="G288" s="262"/>
      <c r="H288" s="263"/>
      <c r="I288" s="263"/>
      <c r="J288" s="263"/>
    </row>
    <row r="289" spans="1:10" x14ac:dyDescent="0.45">
      <c r="A289" s="262"/>
      <c r="B289" s="263"/>
      <c r="C289" s="264"/>
      <c r="D289" s="263"/>
      <c r="E289" s="263"/>
      <c r="F289" s="263"/>
      <c r="G289" s="262"/>
      <c r="H289" s="263"/>
      <c r="I289" s="263"/>
      <c r="J289" s="263"/>
    </row>
    <row r="290" spans="1:10" x14ac:dyDescent="0.45">
      <c r="A290" s="262"/>
      <c r="B290" s="263"/>
      <c r="C290" s="264"/>
      <c r="D290" s="263"/>
      <c r="E290" s="263"/>
      <c r="F290" s="263"/>
      <c r="G290" s="262"/>
      <c r="H290" s="263"/>
      <c r="I290" s="263"/>
      <c r="J290" s="263"/>
    </row>
    <row r="291" spans="1:10" x14ac:dyDescent="0.45">
      <c r="A291" s="262"/>
      <c r="B291" s="263"/>
      <c r="C291" s="264"/>
      <c r="D291" s="263"/>
      <c r="E291" s="263"/>
      <c r="F291" s="263"/>
      <c r="G291" s="262"/>
      <c r="H291" s="263"/>
      <c r="I291" s="263"/>
      <c r="J291" s="263"/>
    </row>
    <row r="292" spans="1:10" x14ac:dyDescent="0.45">
      <c r="A292" s="262"/>
      <c r="B292" s="263"/>
      <c r="C292" s="264"/>
      <c r="D292" s="263"/>
      <c r="E292" s="263"/>
      <c r="F292" s="263"/>
      <c r="G292" s="262"/>
      <c r="H292" s="263"/>
      <c r="I292" s="263"/>
      <c r="J292" s="263"/>
    </row>
    <row r="293" spans="1:10" x14ac:dyDescent="0.45">
      <c r="A293" s="262"/>
      <c r="B293" s="263"/>
      <c r="C293" s="264"/>
      <c r="D293" s="263"/>
      <c r="E293" s="263"/>
      <c r="F293" s="263"/>
      <c r="G293" s="262"/>
      <c r="H293" s="263"/>
      <c r="I293" s="263"/>
      <c r="J293" s="263"/>
    </row>
    <row r="294" spans="1:10" x14ac:dyDescent="0.45">
      <c r="A294" s="262"/>
      <c r="B294" s="263"/>
      <c r="C294" s="264"/>
      <c r="D294" s="263"/>
      <c r="E294" s="263"/>
      <c r="F294" s="263"/>
      <c r="G294" s="262"/>
      <c r="H294" s="263"/>
      <c r="I294" s="263"/>
      <c r="J294" s="263"/>
    </row>
    <row r="295" spans="1:10" x14ac:dyDescent="0.45">
      <c r="A295" s="262"/>
      <c r="B295" s="263"/>
      <c r="C295" s="264"/>
      <c r="D295" s="263"/>
      <c r="E295" s="263"/>
      <c r="F295" s="263"/>
      <c r="G295" s="262"/>
      <c r="H295" s="263"/>
      <c r="I295" s="263"/>
      <c r="J295" s="263"/>
    </row>
    <row r="296" spans="1:10" x14ac:dyDescent="0.45">
      <c r="A296" s="262"/>
      <c r="B296" s="263"/>
      <c r="C296" s="264"/>
      <c r="D296" s="263"/>
      <c r="E296" s="263"/>
      <c r="F296" s="263"/>
      <c r="G296" s="262"/>
      <c r="H296" s="263"/>
      <c r="I296" s="263"/>
      <c r="J296" s="263"/>
    </row>
    <row r="297" spans="1:10" x14ac:dyDescent="0.45">
      <c r="A297" s="262"/>
      <c r="B297" s="263"/>
      <c r="C297" s="264"/>
      <c r="D297" s="263"/>
      <c r="E297" s="263"/>
      <c r="F297" s="263"/>
      <c r="G297" s="262"/>
      <c r="H297" s="263"/>
      <c r="I297" s="263"/>
      <c r="J297" s="263"/>
    </row>
    <row r="298" spans="1:10" x14ac:dyDescent="0.45">
      <c r="A298" s="262"/>
      <c r="B298" s="263"/>
      <c r="C298" s="264"/>
      <c r="D298" s="263"/>
      <c r="E298" s="263"/>
      <c r="F298" s="263"/>
      <c r="G298" s="262"/>
      <c r="H298" s="263"/>
      <c r="I298" s="263"/>
      <c r="J298" s="263"/>
    </row>
    <row r="299" spans="1:10" x14ac:dyDescent="0.45">
      <c r="A299" s="262"/>
      <c r="B299" s="263"/>
      <c r="C299" s="264"/>
      <c r="D299" s="263"/>
      <c r="E299" s="263"/>
      <c r="F299" s="263"/>
      <c r="G299" s="262"/>
      <c r="H299" s="263"/>
      <c r="I299" s="263"/>
      <c r="J299" s="263"/>
    </row>
    <row r="300" spans="1:10" x14ac:dyDescent="0.45">
      <c r="A300" s="262"/>
      <c r="B300" s="263"/>
      <c r="C300" s="264"/>
      <c r="D300" s="263"/>
      <c r="E300" s="263"/>
      <c r="F300" s="263"/>
      <c r="G300" s="262"/>
      <c r="H300" s="263"/>
      <c r="I300" s="263"/>
      <c r="J300" s="263"/>
    </row>
    <row r="301" spans="1:10" x14ac:dyDescent="0.45">
      <c r="A301" s="262"/>
      <c r="B301" s="263"/>
      <c r="C301" s="264"/>
      <c r="D301" s="263"/>
      <c r="E301" s="263"/>
      <c r="F301" s="263"/>
      <c r="G301" s="262"/>
      <c r="H301" s="263"/>
      <c r="I301" s="263"/>
      <c r="J301" s="263"/>
    </row>
    <row r="302" spans="1:10" x14ac:dyDescent="0.45">
      <c r="A302" s="262"/>
      <c r="B302" s="263"/>
      <c r="C302" s="264"/>
      <c r="D302" s="263"/>
      <c r="E302" s="263"/>
      <c r="F302" s="263"/>
      <c r="G302" s="262"/>
      <c r="H302" s="263"/>
      <c r="I302" s="263"/>
      <c r="J302" s="263"/>
    </row>
    <row r="303" spans="1:10" x14ac:dyDescent="0.45">
      <c r="A303" s="262"/>
      <c r="B303" s="263"/>
      <c r="C303" s="264"/>
      <c r="D303" s="263"/>
      <c r="E303" s="263"/>
      <c r="F303" s="263"/>
      <c r="G303" s="262"/>
      <c r="H303" s="263"/>
      <c r="I303" s="263"/>
      <c r="J303" s="263"/>
    </row>
    <row r="304" spans="1:10" x14ac:dyDescent="0.45">
      <c r="A304" s="262"/>
      <c r="B304" s="263"/>
      <c r="C304" s="264"/>
      <c r="D304" s="263"/>
      <c r="E304" s="263"/>
      <c r="F304" s="263"/>
      <c r="G304" s="262"/>
      <c r="H304" s="263"/>
      <c r="I304" s="263"/>
      <c r="J304" s="263"/>
    </row>
    <row r="305" spans="1:10" x14ac:dyDescent="0.45">
      <c r="A305" s="262"/>
      <c r="B305" s="263"/>
      <c r="C305" s="264"/>
      <c r="D305" s="263"/>
      <c r="E305" s="263"/>
      <c r="F305" s="263"/>
      <c r="G305" s="262"/>
      <c r="H305" s="263"/>
      <c r="I305" s="263"/>
      <c r="J305" s="263"/>
    </row>
    <row r="306" spans="1:10" x14ac:dyDescent="0.45">
      <c r="A306" s="262"/>
      <c r="B306" s="263"/>
      <c r="C306" s="264"/>
      <c r="D306" s="263"/>
      <c r="E306" s="263"/>
      <c r="F306" s="263"/>
      <c r="G306" s="262"/>
      <c r="H306" s="263"/>
      <c r="I306" s="263"/>
      <c r="J306" s="263"/>
    </row>
    <row r="307" spans="1:10" x14ac:dyDescent="0.45">
      <c r="A307" s="262"/>
      <c r="B307" s="263"/>
      <c r="C307" s="264"/>
      <c r="D307" s="263"/>
      <c r="E307" s="263"/>
      <c r="F307" s="263"/>
      <c r="G307" s="262"/>
      <c r="H307" s="263"/>
      <c r="I307" s="263"/>
      <c r="J307" s="263"/>
    </row>
    <row r="308" spans="1:10" x14ac:dyDescent="0.45">
      <c r="A308" s="262"/>
      <c r="B308" s="263"/>
      <c r="C308" s="264"/>
      <c r="D308" s="263"/>
      <c r="E308" s="263"/>
      <c r="F308" s="263"/>
      <c r="G308" s="262"/>
      <c r="H308" s="263"/>
      <c r="I308" s="263"/>
      <c r="J308" s="263"/>
    </row>
    <row r="309" spans="1:10" x14ac:dyDescent="0.45">
      <c r="A309" s="262"/>
      <c r="B309" s="263"/>
      <c r="C309" s="264"/>
      <c r="D309" s="263"/>
      <c r="E309" s="263"/>
      <c r="F309" s="263"/>
      <c r="G309" s="262"/>
      <c r="H309" s="263"/>
      <c r="I309" s="263"/>
      <c r="J309" s="263"/>
    </row>
    <row r="310" spans="1:10" x14ac:dyDescent="0.45">
      <c r="A310" s="262"/>
      <c r="B310" s="263"/>
      <c r="C310" s="264"/>
      <c r="D310" s="263"/>
      <c r="E310" s="263"/>
      <c r="F310" s="263"/>
      <c r="G310" s="262"/>
      <c r="H310" s="263"/>
      <c r="I310" s="263"/>
      <c r="J310" s="263"/>
    </row>
    <row r="311" spans="1:10" x14ac:dyDescent="0.45">
      <c r="A311" s="262"/>
      <c r="B311" s="263"/>
      <c r="C311" s="264"/>
      <c r="D311" s="263"/>
      <c r="E311" s="263"/>
      <c r="F311" s="263"/>
      <c r="G311" s="262"/>
      <c r="H311" s="263"/>
      <c r="I311" s="263"/>
      <c r="J311" s="263"/>
    </row>
    <row r="312" spans="1:10" x14ac:dyDescent="0.45">
      <c r="A312" s="262"/>
      <c r="B312" s="263"/>
      <c r="C312" s="264"/>
      <c r="D312" s="263"/>
      <c r="E312" s="263"/>
      <c r="F312" s="263"/>
      <c r="G312" s="262"/>
      <c r="H312" s="263"/>
      <c r="I312" s="263"/>
      <c r="J312" s="263"/>
    </row>
    <row r="313" spans="1:10" x14ac:dyDescent="0.45">
      <c r="A313" s="262"/>
      <c r="B313" s="263"/>
      <c r="C313" s="264"/>
      <c r="D313" s="263"/>
      <c r="E313" s="263"/>
      <c r="F313" s="263"/>
      <c r="G313" s="262"/>
      <c r="H313" s="263"/>
      <c r="I313" s="263"/>
      <c r="J313" s="263"/>
    </row>
    <row r="314" spans="1:10" x14ac:dyDescent="0.45">
      <c r="A314" s="262"/>
      <c r="B314" s="263"/>
      <c r="C314" s="264"/>
      <c r="D314" s="263"/>
      <c r="E314" s="263"/>
      <c r="F314" s="263"/>
      <c r="G314" s="262"/>
      <c r="H314" s="263"/>
      <c r="I314" s="263"/>
      <c r="J314" s="263"/>
    </row>
    <row r="315" spans="1:10" x14ac:dyDescent="0.45">
      <c r="A315" s="262"/>
      <c r="B315" s="263"/>
      <c r="C315" s="264"/>
      <c r="D315" s="263"/>
      <c r="E315" s="263"/>
      <c r="F315" s="263"/>
      <c r="G315" s="262"/>
      <c r="H315" s="263"/>
      <c r="I315" s="263"/>
      <c r="J315" s="263"/>
    </row>
    <row r="316" spans="1:10" x14ac:dyDescent="0.45">
      <c r="A316" s="262"/>
      <c r="B316" s="263"/>
      <c r="C316" s="264"/>
      <c r="D316" s="263"/>
      <c r="E316" s="263"/>
      <c r="F316" s="263"/>
      <c r="G316" s="262"/>
      <c r="H316" s="263"/>
      <c r="I316" s="263"/>
      <c r="J316" s="263"/>
    </row>
    <row r="317" spans="1:10" x14ac:dyDescent="0.45">
      <c r="A317" s="262"/>
      <c r="B317" s="263"/>
      <c r="C317" s="264"/>
      <c r="D317" s="263"/>
      <c r="E317" s="263"/>
      <c r="F317" s="263"/>
      <c r="G317" s="262"/>
      <c r="H317" s="263"/>
      <c r="I317" s="263"/>
      <c r="J317" s="263"/>
    </row>
    <row r="318" spans="1:10" x14ac:dyDescent="0.45">
      <c r="A318" s="262"/>
      <c r="B318" s="263"/>
      <c r="C318" s="264"/>
      <c r="D318" s="263"/>
      <c r="E318" s="263"/>
      <c r="F318" s="263"/>
      <c r="G318" s="262"/>
      <c r="H318" s="263"/>
      <c r="I318" s="263"/>
      <c r="J318" s="263"/>
    </row>
    <row r="319" spans="1:10" x14ac:dyDescent="0.45">
      <c r="A319" s="262"/>
      <c r="B319" s="263"/>
      <c r="C319" s="264"/>
      <c r="D319" s="263"/>
      <c r="E319" s="263"/>
      <c r="F319" s="263"/>
      <c r="G319" s="262"/>
      <c r="H319" s="263"/>
      <c r="I319" s="263"/>
      <c r="J319" s="263"/>
    </row>
    <row r="320" spans="1:10" x14ac:dyDescent="0.45">
      <c r="A320" s="262"/>
      <c r="B320" s="263"/>
      <c r="C320" s="264"/>
      <c r="D320" s="263"/>
      <c r="E320" s="263"/>
      <c r="F320" s="263"/>
      <c r="G320" s="262"/>
      <c r="H320" s="263"/>
      <c r="I320" s="263"/>
      <c r="J320" s="263"/>
    </row>
    <row r="321" spans="1:10" x14ac:dyDescent="0.45">
      <c r="A321" s="262"/>
      <c r="B321" s="263"/>
      <c r="C321" s="264"/>
      <c r="D321" s="263"/>
      <c r="E321" s="263"/>
      <c r="F321" s="263"/>
      <c r="G321" s="262"/>
      <c r="H321" s="263"/>
      <c r="I321" s="263"/>
      <c r="J321" s="263"/>
    </row>
    <row r="322" spans="1:10" x14ac:dyDescent="0.45">
      <c r="A322" s="262"/>
      <c r="B322" s="263"/>
      <c r="C322" s="264"/>
      <c r="D322" s="263"/>
      <c r="E322" s="263"/>
      <c r="F322" s="263"/>
      <c r="G322" s="262"/>
      <c r="H322" s="263"/>
      <c r="I322" s="263"/>
      <c r="J322" s="263"/>
    </row>
    <row r="323" spans="1:10" x14ac:dyDescent="0.45">
      <c r="A323" s="262"/>
      <c r="B323" s="263"/>
      <c r="C323" s="264"/>
      <c r="D323" s="263"/>
      <c r="E323" s="263"/>
      <c r="F323" s="263"/>
      <c r="G323" s="262"/>
      <c r="H323" s="263"/>
      <c r="I323" s="263"/>
      <c r="J323" s="263"/>
    </row>
    <row r="324" spans="1:10" x14ac:dyDescent="0.45">
      <c r="A324" s="262"/>
      <c r="B324" s="263"/>
      <c r="C324" s="264"/>
      <c r="D324" s="263"/>
      <c r="E324" s="263"/>
      <c r="F324" s="263"/>
      <c r="G324" s="262"/>
      <c r="H324" s="263"/>
      <c r="I324" s="263"/>
      <c r="J324" s="263"/>
    </row>
    <row r="325" spans="1:10" x14ac:dyDescent="0.45">
      <c r="A325" s="262"/>
      <c r="B325" s="263"/>
      <c r="C325" s="264"/>
      <c r="D325" s="263"/>
      <c r="E325" s="263"/>
      <c r="F325" s="263"/>
      <c r="G325" s="262"/>
      <c r="H325" s="263"/>
      <c r="I325" s="263"/>
      <c r="J325" s="263"/>
    </row>
    <row r="326" spans="1:10" x14ac:dyDescent="0.45">
      <c r="A326" s="262"/>
      <c r="B326" s="263"/>
      <c r="C326" s="264"/>
      <c r="D326" s="263"/>
      <c r="E326" s="263"/>
      <c r="F326" s="263"/>
      <c r="G326" s="262"/>
      <c r="H326" s="263"/>
      <c r="I326" s="263"/>
      <c r="J326" s="263"/>
    </row>
    <row r="327" spans="1:10" x14ac:dyDescent="0.45">
      <c r="A327" s="262"/>
      <c r="B327" s="263"/>
      <c r="C327" s="264"/>
      <c r="D327" s="263"/>
      <c r="E327" s="263"/>
      <c r="F327" s="263"/>
      <c r="G327" s="262"/>
      <c r="H327" s="263"/>
      <c r="I327" s="263"/>
      <c r="J327" s="263"/>
    </row>
    <row r="328" spans="1:10" x14ac:dyDescent="0.45">
      <c r="A328" s="262"/>
      <c r="B328" s="263"/>
      <c r="C328" s="264"/>
      <c r="D328" s="263"/>
      <c r="E328" s="263"/>
      <c r="F328" s="263"/>
      <c r="G328" s="262"/>
      <c r="H328" s="263"/>
      <c r="I328" s="263"/>
      <c r="J328" s="263"/>
    </row>
    <row r="329" spans="1:10" x14ac:dyDescent="0.45">
      <c r="A329" s="262"/>
      <c r="B329" s="263"/>
      <c r="C329" s="264"/>
      <c r="D329" s="263"/>
      <c r="E329" s="263"/>
      <c r="F329" s="263"/>
      <c r="G329" s="262"/>
      <c r="H329" s="263"/>
      <c r="I329" s="263"/>
      <c r="J329" s="263"/>
    </row>
    <row r="330" spans="1:10" x14ac:dyDescent="0.45">
      <c r="A330" s="262"/>
      <c r="B330" s="263"/>
      <c r="C330" s="264"/>
      <c r="D330" s="263"/>
      <c r="E330" s="263"/>
      <c r="F330" s="263"/>
      <c r="G330" s="262"/>
      <c r="H330" s="263"/>
      <c r="I330" s="263"/>
      <c r="J330" s="263"/>
    </row>
    <row r="331" spans="1:10" x14ac:dyDescent="0.45">
      <c r="A331" s="262"/>
      <c r="B331" s="263"/>
      <c r="C331" s="264"/>
      <c r="D331" s="263"/>
      <c r="E331" s="263"/>
      <c r="F331" s="263"/>
      <c r="G331" s="262"/>
      <c r="H331" s="263"/>
      <c r="I331" s="263"/>
      <c r="J331" s="263"/>
    </row>
    <row r="332" spans="1:10" x14ac:dyDescent="0.45">
      <c r="A332" s="262"/>
      <c r="B332" s="263"/>
      <c r="C332" s="264"/>
      <c r="D332" s="263"/>
      <c r="E332" s="263"/>
      <c r="F332" s="263"/>
      <c r="G332" s="262"/>
      <c r="H332" s="263"/>
      <c r="I332" s="263"/>
      <c r="J332" s="263"/>
    </row>
    <row r="333" spans="1:10" x14ac:dyDescent="0.45">
      <c r="A333" s="262"/>
      <c r="B333" s="263"/>
      <c r="C333" s="264"/>
      <c r="D333" s="263"/>
      <c r="E333" s="263"/>
      <c r="F333" s="263"/>
      <c r="G333" s="262"/>
      <c r="H333" s="263"/>
      <c r="I333" s="263"/>
      <c r="J333" s="263"/>
    </row>
    <row r="334" spans="1:10" x14ac:dyDescent="0.45">
      <c r="A334" s="262"/>
      <c r="B334" s="263"/>
      <c r="C334" s="264"/>
      <c r="D334" s="263"/>
      <c r="E334" s="263"/>
      <c r="F334" s="263"/>
      <c r="G334" s="262"/>
      <c r="H334" s="263"/>
      <c r="I334" s="263"/>
      <c r="J334" s="263"/>
    </row>
    <row r="335" spans="1:10" x14ac:dyDescent="0.45">
      <c r="A335" s="262"/>
      <c r="B335" s="263"/>
      <c r="C335" s="264"/>
      <c r="D335" s="263"/>
      <c r="E335" s="263"/>
      <c r="F335" s="263"/>
      <c r="G335" s="262"/>
      <c r="H335" s="263"/>
      <c r="I335" s="263"/>
      <c r="J335" s="263"/>
    </row>
    <row r="336" spans="1:10" x14ac:dyDescent="0.45">
      <c r="A336" s="262"/>
      <c r="B336" s="263"/>
      <c r="C336" s="264"/>
      <c r="D336" s="263"/>
      <c r="E336" s="263"/>
      <c r="F336" s="263"/>
      <c r="G336" s="262"/>
      <c r="H336" s="263"/>
      <c r="I336" s="263"/>
      <c r="J336" s="263"/>
    </row>
    <row r="337" spans="1:10" x14ac:dyDescent="0.45">
      <c r="A337" s="262"/>
      <c r="B337" s="263"/>
      <c r="C337" s="264"/>
      <c r="D337" s="263"/>
      <c r="E337" s="263"/>
      <c r="F337" s="263"/>
      <c r="G337" s="262"/>
      <c r="H337" s="263"/>
      <c r="I337" s="263"/>
      <c r="J337" s="263"/>
    </row>
    <row r="338" spans="1:10" x14ac:dyDescent="0.45">
      <c r="A338" s="262"/>
      <c r="B338" s="263"/>
      <c r="C338" s="264"/>
      <c r="D338" s="263"/>
      <c r="E338" s="263"/>
      <c r="F338" s="263"/>
      <c r="G338" s="262"/>
      <c r="H338" s="263"/>
      <c r="I338" s="263"/>
      <c r="J338" s="263"/>
    </row>
    <row r="339" spans="1:10" x14ac:dyDescent="0.45">
      <c r="A339" s="262"/>
      <c r="B339" s="263"/>
      <c r="C339" s="264"/>
      <c r="D339" s="263"/>
      <c r="E339" s="263"/>
      <c r="F339" s="263"/>
      <c r="G339" s="262"/>
      <c r="H339" s="263"/>
      <c r="I339" s="263"/>
      <c r="J339" s="263"/>
    </row>
    <row r="340" spans="1:10" x14ac:dyDescent="0.45">
      <c r="A340" s="262"/>
      <c r="B340" s="263"/>
      <c r="C340" s="264"/>
      <c r="D340" s="263"/>
      <c r="E340" s="263"/>
      <c r="F340" s="263"/>
      <c r="G340" s="262"/>
      <c r="H340" s="263"/>
      <c r="I340" s="263"/>
      <c r="J340" s="263"/>
    </row>
    <row r="341" spans="1:10" x14ac:dyDescent="0.45">
      <c r="A341" s="262"/>
      <c r="B341" s="263"/>
      <c r="C341" s="264"/>
      <c r="D341" s="263"/>
      <c r="E341" s="263"/>
      <c r="F341" s="263"/>
      <c r="G341" s="262"/>
      <c r="H341" s="263"/>
      <c r="I341" s="263"/>
      <c r="J341" s="263"/>
    </row>
    <row r="342" spans="1:10" x14ac:dyDescent="0.45">
      <c r="A342" s="262"/>
      <c r="B342" s="263"/>
      <c r="C342" s="264"/>
      <c r="D342" s="263"/>
      <c r="E342" s="263"/>
      <c r="F342" s="263"/>
      <c r="G342" s="262"/>
      <c r="H342" s="263"/>
      <c r="I342" s="263"/>
      <c r="J342" s="263"/>
    </row>
    <row r="343" spans="1:10" x14ac:dyDescent="0.45">
      <c r="A343" s="262"/>
      <c r="B343" s="263"/>
      <c r="C343" s="264"/>
      <c r="D343" s="263"/>
      <c r="E343" s="263"/>
      <c r="F343" s="263"/>
      <c r="G343" s="262"/>
      <c r="H343" s="263"/>
      <c r="I343" s="263"/>
      <c r="J343" s="263"/>
    </row>
    <row r="344" spans="1:10" x14ac:dyDescent="0.45">
      <c r="A344" s="262"/>
      <c r="B344" s="263"/>
      <c r="C344" s="264"/>
      <c r="D344" s="263"/>
      <c r="E344" s="263"/>
      <c r="F344" s="263"/>
      <c r="G344" s="262"/>
      <c r="H344" s="263"/>
      <c r="I344" s="263"/>
      <c r="J344" s="263"/>
    </row>
    <row r="345" spans="1:10" x14ac:dyDescent="0.45">
      <c r="A345" s="262"/>
      <c r="B345" s="263"/>
      <c r="C345" s="264"/>
      <c r="D345" s="263"/>
      <c r="E345" s="263"/>
      <c r="F345" s="263"/>
      <c r="G345" s="262"/>
      <c r="H345" s="263"/>
      <c r="I345" s="263"/>
      <c r="J345" s="263"/>
    </row>
    <row r="346" spans="1:10" x14ac:dyDescent="0.45">
      <c r="A346" s="262"/>
      <c r="B346" s="263"/>
      <c r="C346" s="264"/>
      <c r="D346" s="263"/>
      <c r="E346" s="263"/>
      <c r="F346" s="263"/>
      <c r="G346" s="262"/>
      <c r="H346" s="263"/>
      <c r="I346" s="263"/>
      <c r="J346" s="263"/>
    </row>
    <row r="347" spans="1:10" x14ac:dyDescent="0.45">
      <c r="A347" s="262"/>
      <c r="B347" s="263"/>
      <c r="C347" s="264"/>
      <c r="D347" s="263"/>
      <c r="E347" s="263"/>
      <c r="F347" s="263"/>
      <c r="G347" s="262"/>
      <c r="H347" s="263"/>
      <c r="I347" s="263"/>
      <c r="J347" s="263"/>
    </row>
    <row r="348" spans="1:10" x14ac:dyDescent="0.45">
      <c r="A348" s="262"/>
      <c r="B348" s="263"/>
      <c r="C348" s="264"/>
      <c r="D348" s="263"/>
      <c r="E348" s="263"/>
      <c r="F348" s="263"/>
      <c r="G348" s="262"/>
      <c r="H348" s="263"/>
      <c r="I348" s="263"/>
      <c r="J348" s="263"/>
    </row>
    <row r="349" spans="1:10" x14ac:dyDescent="0.45">
      <c r="A349" s="262"/>
      <c r="B349" s="263"/>
      <c r="C349" s="264"/>
      <c r="D349" s="263"/>
      <c r="E349" s="263"/>
      <c r="F349" s="263"/>
      <c r="G349" s="262"/>
      <c r="H349" s="263"/>
      <c r="I349" s="263"/>
      <c r="J349" s="263"/>
    </row>
    <row r="350" spans="1:10" x14ac:dyDescent="0.45">
      <c r="A350" s="262"/>
      <c r="B350" s="263"/>
      <c r="C350" s="264"/>
      <c r="D350" s="263"/>
      <c r="E350" s="263"/>
      <c r="F350" s="263"/>
      <c r="G350" s="262"/>
      <c r="H350" s="263"/>
      <c r="I350" s="263"/>
      <c r="J350" s="263"/>
    </row>
    <row r="351" spans="1:10" x14ac:dyDescent="0.45">
      <c r="A351" s="262"/>
      <c r="B351" s="263"/>
      <c r="C351" s="264"/>
      <c r="D351" s="263"/>
      <c r="E351" s="263"/>
      <c r="F351" s="263"/>
      <c r="G351" s="262"/>
      <c r="H351" s="263"/>
      <c r="I351" s="263"/>
      <c r="J351" s="263"/>
    </row>
    <row r="352" spans="1:10" x14ac:dyDescent="0.45">
      <c r="A352" s="262"/>
      <c r="B352" s="263"/>
      <c r="C352" s="264"/>
      <c r="D352" s="263"/>
      <c r="E352" s="263"/>
      <c r="F352" s="263"/>
      <c r="G352" s="262"/>
      <c r="H352" s="263"/>
      <c r="I352" s="263"/>
      <c r="J352" s="263"/>
    </row>
    <row r="353" spans="1:10" x14ac:dyDescent="0.45">
      <c r="A353" s="262"/>
      <c r="B353" s="263"/>
      <c r="C353" s="264"/>
      <c r="D353" s="263"/>
      <c r="E353" s="263"/>
      <c r="F353" s="263"/>
      <c r="G353" s="262"/>
      <c r="H353" s="263"/>
      <c r="I353" s="263"/>
      <c r="J353" s="263"/>
    </row>
    <row r="354" spans="1:10" x14ac:dyDescent="0.45">
      <c r="A354" s="262"/>
      <c r="B354" s="263"/>
      <c r="C354" s="264"/>
      <c r="D354" s="263"/>
      <c r="E354" s="263"/>
      <c r="F354" s="263"/>
      <c r="G354" s="262"/>
      <c r="H354" s="263"/>
      <c r="I354" s="263"/>
      <c r="J354" s="263"/>
    </row>
    <row r="355" spans="1:10" x14ac:dyDescent="0.45">
      <c r="A355" s="262"/>
      <c r="B355" s="263"/>
      <c r="C355" s="264"/>
      <c r="D355" s="263"/>
      <c r="E355" s="263"/>
      <c r="F355" s="263"/>
      <c r="G355" s="262"/>
      <c r="H355" s="263"/>
      <c r="I355" s="263"/>
      <c r="J355" s="263"/>
    </row>
    <row r="356" spans="1:10" x14ac:dyDescent="0.45">
      <c r="A356" s="262"/>
      <c r="B356" s="263"/>
      <c r="C356" s="264"/>
      <c r="D356" s="263"/>
      <c r="E356" s="263"/>
      <c r="F356" s="263"/>
      <c r="G356" s="262"/>
      <c r="H356" s="263"/>
      <c r="I356" s="263"/>
      <c r="J356" s="263"/>
    </row>
    <row r="357" spans="1:10" x14ac:dyDescent="0.45">
      <c r="A357" s="262"/>
      <c r="B357" s="263"/>
      <c r="C357" s="264"/>
      <c r="D357" s="263"/>
      <c r="E357" s="263"/>
      <c r="F357" s="263"/>
      <c r="G357" s="262"/>
      <c r="H357" s="263"/>
      <c r="I357" s="263"/>
      <c r="J357" s="263"/>
    </row>
    <row r="358" spans="1:10" x14ac:dyDescent="0.45">
      <c r="A358" s="262"/>
      <c r="B358" s="263"/>
      <c r="C358" s="264"/>
      <c r="D358" s="263"/>
      <c r="E358" s="263"/>
      <c r="F358" s="263"/>
      <c r="G358" s="262"/>
      <c r="H358" s="263"/>
      <c r="I358" s="263"/>
      <c r="J358" s="263"/>
    </row>
    <row r="359" spans="1:10" x14ac:dyDescent="0.45">
      <c r="A359" s="262"/>
      <c r="B359" s="263"/>
      <c r="C359" s="264"/>
      <c r="D359" s="263"/>
      <c r="E359" s="263"/>
      <c r="F359" s="263"/>
      <c r="G359" s="262"/>
      <c r="H359" s="263"/>
      <c r="I359" s="263"/>
      <c r="J359" s="263"/>
    </row>
    <row r="360" spans="1:10" x14ac:dyDescent="0.45">
      <c r="A360" s="262"/>
      <c r="B360" s="263"/>
      <c r="C360" s="264"/>
      <c r="D360" s="263"/>
      <c r="E360" s="263"/>
      <c r="F360" s="263"/>
      <c r="G360" s="262"/>
      <c r="H360" s="263"/>
      <c r="I360" s="263"/>
      <c r="J360" s="263"/>
    </row>
    <row r="361" spans="1:10" x14ac:dyDescent="0.45">
      <c r="A361" s="262"/>
      <c r="B361" s="263"/>
      <c r="C361" s="264"/>
      <c r="D361" s="263"/>
      <c r="E361" s="263"/>
      <c r="F361" s="263"/>
      <c r="G361" s="262"/>
      <c r="H361" s="263"/>
      <c r="I361" s="263"/>
      <c r="J361" s="263"/>
    </row>
    <row r="362" spans="1:10" x14ac:dyDescent="0.45">
      <c r="A362" s="262"/>
      <c r="B362" s="263"/>
      <c r="C362" s="264"/>
      <c r="D362" s="263"/>
      <c r="E362" s="263"/>
      <c r="F362" s="263"/>
      <c r="G362" s="262"/>
      <c r="H362" s="263"/>
      <c r="I362" s="263"/>
      <c r="J362" s="263"/>
    </row>
    <row r="363" spans="1:10" x14ac:dyDescent="0.45">
      <c r="A363" s="262"/>
      <c r="B363" s="263"/>
      <c r="C363" s="264"/>
      <c r="D363" s="263"/>
      <c r="E363" s="263"/>
      <c r="F363" s="263"/>
      <c r="G363" s="262"/>
      <c r="H363" s="263"/>
      <c r="I363" s="263"/>
      <c r="J363" s="263"/>
    </row>
    <row r="364" spans="1:10" x14ac:dyDescent="0.45">
      <c r="A364" s="262"/>
      <c r="B364" s="263"/>
      <c r="C364" s="264"/>
      <c r="D364" s="263"/>
      <c r="E364" s="263"/>
      <c r="F364" s="263"/>
      <c r="G364" s="262"/>
      <c r="H364" s="263"/>
      <c r="I364" s="263"/>
      <c r="J364" s="263"/>
    </row>
    <row r="365" spans="1:10" x14ac:dyDescent="0.45">
      <c r="A365" s="262"/>
      <c r="B365" s="263"/>
      <c r="C365" s="264"/>
      <c r="D365" s="263"/>
      <c r="E365" s="263"/>
      <c r="F365" s="263"/>
      <c r="G365" s="262"/>
      <c r="H365" s="263"/>
      <c r="I365" s="263"/>
      <c r="J365" s="263"/>
    </row>
    <row r="366" spans="1:10" x14ac:dyDescent="0.45">
      <c r="A366" s="262"/>
      <c r="B366" s="263"/>
      <c r="C366" s="264"/>
      <c r="D366" s="263"/>
      <c r="E366" s="263"/>
      <c r="F366" s="263"/>
      <c r="G366" s="262"/>
      <c r="H366" s="263"/>
      <c r="I366" s="263"/>
      <c r="J366" s="263"/>
    </row>
    <row r="367" spans="1:10" x14ac:dyDescent="0.45">
      <c r="A367" s="262"/>
      <c r="B367" s="263"/>
      <c r="C367" s="264"/>
      <c r="D367" s="263"/>
      <c r="E367" s="263"/>
      <c r="F367" s="263"/>
      <c r="G367" s="262"/>
      <c r="H367" s="263"/>
      <c r="I367" s="263"/>
      <c r="J367" s="263"/>
    </row>
    <row r="368" spans="1:10" x14ac:dyDescent="0.45">
      <c r="A368" s="262"/>
      <c r="B368" s="263"/>
      <c r="C368" s="264"/>
      <c r="D368" s="263"/>
      <c r="E368" s="263"/>
      <c r="F368" s="263"/>
      <c r="G368" s="262"/>
      <c r="H368" s="263"/>
      <c r="I368" s="263"/>
      <c r="J368" s="263"/>
    </row>
    <row r="369" spans="1:10" x14ac:dyDescent="0.45">
      <c r="A369" s="262"/>
      <c r="B369" s="263"/>
      <c r="C369" s="264"/>
      <c r="D369" s="263"/>
      <c r="E369" s="263"/>
      <c r="F369" s="263"/>
      <c r="G369" s="262"/>
      <c r="H369" s="263"/>
      <c r="I369" s="263"/>
      <c r="J369" s="263"/>
    </row>
    <row r="370" spans="1:10" x14ac:dyDescent="0.45">
      <c r="A370" s="262"/>
      <c r="B370" s="263"/>
      <c r="C370" s="264"/>
      <c r="D370" s="263"/>
      <c r="E370" s="263"/>
      <c r="F370" s="263"/>
      <c r="G370" s="262"/>
      <c r="H370" s="263"/>
      <c r="I370" s="263"/>
      <c r="J370" s="263"/>
    </row>
    <row r="371" spans="1:10" x14ac:dyDescent="0.45">
      <c r="A371" s="262"/>
      <c r="B371" s="263"/>
      <c r="C371" s="264"/>
      <c r="D371" s="263"/>
      <c r="E371" s="263"/>
      <c r="F371" s="263"/>
      <c r="G371" s="262"/>
      <c r="H371" s="263"/>
      <c r="I371" s="263"/>
      <c r="J371" s="263"/>
    </row>
    <row r="372" spans="1:10" x14ac:dyDescent="0.45">
      <c r="A372" s="262"/>
      <c r="B372" s="263"/>
      <c r="C372" s="264"/>
      <c r="D372" s="263"/>
      <c r="E372" s="263"/>
      <c r="F372" s="263"/>
      <c r="G372" s="262"/>
      <c r="H372" s="263"/>
      <c r="I372" s="263"/>
      <c r="J372" s="263"/>
    </row>
    <row r="373" spans="1:10" x14ac:dyDescent="0.45">
      <c r="A373" s="262"/>
      <c r="B373" s="263"/>
      <c r="C373" s="264"/>
      <c r="D373" s="263"/>
      <c r="E373" s="263"/>
      <c r="F373" s="263"/>
      <c r="G373" s="262"/>
      <c r="H373" s="263"/>
      <c r="I373" s="263"/>
      <c r="J373" s="263"/>
    </row>
    <row r="374" spans="1:10" x14ac:dyDescent="0.45">
      <c r="A374" s="262"/>
      <c r="B374" s="263"/>
      <c r="C374" s="264"/>
      <c r="D374" s="263"/>
      <c r="E374" s="263"/>
      <c r="F374" s="263"/>
      <c r="G374" s="262"/>
      <c r="H374" s="263"/>
      <c r="I374" s="263"/>
      <c r="J374" s="263"/>
    </row>
    <row r="375" spans="1:10" x14ac:dyDescent="0.45">
      <c r="A375" s="262"/>
      <c r="B375" s="263"/>
      <c r="C375" s="264"/>
      <c r="D375" s="263"/>
      <c r="E375" s="263"/>
      <c r="F375" s="263"/>
      <c r="G375" s="262"/>
      <c r="H375" s="263"/>
      <c r="I375" s="263"/>
      <c r="J375" s="263"/>
    </row>
    <row r="376" spans="1:10" x14ac:dyDescent="0.45">
      <c r="A376" s="262"/>
      <c r="B376" s="263"/>
      <c r="C376" s="264"/>
      <c r="D376" s="263"/>
      <c r="E376" s="263"/>
      <c r="F376" s="263"/>
      <c r="G376" s="262"/>
      <c r="H376" s="263"/>
      <c r="I376" s="263"/>
      <c r="J376" s="263"/>
    </row>
    <row r="377" spans="1:10" x14ac:dyDescent="0.45">
      <c r="A377" s="262"/>
      <c r="B377" s="263"/>
      <c r="C377" s="264"/>
      <c r="D377" s="263"/>
      <c r="E377" s="263"/>
      <c r="F377" s="263"/>
      <c r="G377" s="262"/>
      <c r="H377" s="263"/>
      <c r="I377" s="263"/>
      <c r="J377" s="263"/>
    </row>
    <row r="378" spans="1:10" x14ac:dyDescent="0.45">
      <c r="A378" s="262"/>
      <c r="B378" s="263"/>
      <c r="C378" s="264"/>
      <c r="D378" s="263"/>
      <c r="E378" s="263"/>
      <c r="F378" s="263"/>
      <c r="G378" s="262"/>
      <c r="H378" s="263"/>
      <c r="I378" s="263"/>
      <c r="J378" s="263"/>
    </row>
    <row r="379" spans="1:10" x14ac:dyDescent="0.45">
      <c r="A379" s="262"/>
      <c r="B379" s="263"/>
      <c r="C379" s="264"/>
      <c r="D379" s="263"/>
      <c r="E379" s="263"/>
      <c r="F379" s="263"/>
      <c r="G379" s="262"/>
      <c r="H379" s="263"/>
      <c r="I379" s="263"/>
      <c r="J379" s="263"/>
    </row>
    <row r="380" spans="1:10" x14ac:dyDescent="0.45">
      <c r="A380" s="262"/>
      <c r="B380" s="263"/>
      <c r="C380" s="264"/>
      <c r="D380" s="263"/>
      <c r="E380" s="263"/>
      <c r="F380" s="263"/>
      <c r="G380" s="262"/>
      <c r="H380" s="263"/>
      <c r="I380" s="263"/>
      <c r="J380" s="263"/>
    </row>
    <row r="381" spans="1:10" x14ac:dyDescent="0.45">
      <c r="A381" s="262"/>
      <c r="B381" s="263"/>
      <c r="C381" s="264"/>
      <c r="D381" s="263"/>
      <c r="E381" s="263"/>
      <c r="F381" s="263"/>
      <c r="G381" s="262"/>
      <c r="H381" s="263"/>
      <c r="I381" s="263"/>
      <c r="J381" s="263"/>
    </row>
    <row r="382" spans="1:10" x14ac:dyDescent="0.45">
      <c r="A382" s="262"/>
      <c r="B382" s="263"/>
      <c r="C382" s="264"/>
      <c r="D382" s="263"/>
      <c r="E382" s="263"/>
      <c r="F382" s="263"/>
      <c r="G382" s="262"/>
      <c r="H382" s="263"/>
      <c r="I382" s="263"/>
      <c r="J382" s="263"/>
    </row>
    <row r="383" spans="1:10" x14ac:dyDescent="0.45">
      <c r="A383" s="262"/>
      <c r="B383" s="263"/>
      <c r="C383" s="264"/>
      <c r="D383" s="263"/>
      <c r="E383" s="263"/>
      <c r="F383" s="263"/>
      <c r="G383" s="262"/>
      <c r="H383" s="263"/>
      <c r="I383" s="263"/>
      <c r="J383" s="263"/>
    </row>
    <row r="384" spans="1:10" x14ac:dyDescent="0.45">
      <c r="A384" s="262"/>
      <c r="B384" s="263"/>
      <c r="C384" s="264"/>
      <c r="D384" s="263"/>
      <c r="E384" s="263"/>
      <c r="F384" s="263"/>
      <c r="G384" s="262"/>
      <c r="H384" s="263"/>
      <c r="I384" s="263"/>
      <c r="J384" s="263"/>
    </row>
    <row r="385" spans="1:10" x14ac:dyDescent="0.45">
      <c r="A385" s="262"/>
      <c r="B385" s="263"/>
      <c r="C385" s="264"/>
      <c r="D385" s="263"/>
      <c r="E385" s="263"/>
      <c r="F385" s="263"/>
      <c r="G385" s="262"/>
      <c r="H385" s="263"/>
      <c r="I385" s="263"/>
      <c r="J385" s="263"/>
    </row>
    <row r="386" spans="1:10" x14ac:dyDescent="0.45">
      <c r="A386" s="262"/>
      <c r="B386" s="263"/>
      <c r="C386" s="264"/>
      <c r="D386" s="263"/>
      <c r="E386" s="263"/>
      <c r="F386" s="263"/>
      <c r="G386" s="262"/>
      <c r="H386" s="263"/>
      <c r="I386" s="263"/>
      <c r="J386" s="263"/>
    </row>
    <row r="387" spans="1:10" x14ac:dyDescent="0.45">
      <c r="A387" s="262"/>
      <c r="B387" s="263"/>
      <c r="C387" s="264"/>
      <c r="D387" s="263"/>
      <c r="E387" s="263"/>
      <c r="F387" s="263"/>
      <c r="G387" s="262"/>
      <c r="H387" s="263"/>
      <c r="I387" s="263"/>
      <c r="J387" s="263"/>
    </row>
    <row r="388" spans="1:10" x14ac:dyDescent="0.45">
      <c r="A388" s="262"/>
      <c r="B388" s="263"/>
      <c r="C388" s="264"/>
      <c r="D388" s="263"/>
      <c r="E388" s="263"/>
      <c r="F388" s="263"/>
      <c r="G388" s="262"/>
      <c r="H388" s="263"/>
      <c r="I388" s="263"/>
      <c r="J388" s="263"/>
    </row>
    <row r="389" spans="1:10" x14ac:dyDescent="0.45">
      <c r="A389" s="262"/>
      <c r="B389" s="263"/>
      <c r="C389" s="264"/>
      <c r="D389" s="263"/>
      <c r="E389" s="263"/>
      <c r="F389" s="263"/>
      <c r="G389" s="262"/>
      <c r="H389" s="263"/>
      <c r="I389" s="263"/>
      <c r="J389" s="263"/>
    </row>
    <row r="390" spans="1:10" x14ac:dyDescent="0.45">
      <c r="A390" s="262"/>
      <c r="B390" s="263"/>
      <c r="C390" s="264"/>
      <c r="D390" s="263"/>
      <c r="E390" s="263"/>
      <c r="F390" s="263"/>
      <c r="G390" s="262"/>
      <c r="H390" s="263"/>
      <c r="I390" s="263"/>
      <c r="J390" s="263"/>
    </row>
    <row r="391" spans="1:10" x14ac:dyDescent="0.45">
      <c r="A391" s="262"/>
      <c r="B391" s="263"/>
      <c r="C391" s="264"/>
      <c r="D391" s="263"/>
      <c r="E391" s="263"/>
      <c r="F391" s="263"/>
      <c r="G391" s="262"/>
      <c r="H391" s="263"/>
      <c r="I391" s="263"/>
      <c r="J391" s="263"/>
    </row>
    <row r="392" spans="1:10" x14ac:dyDescent="0.45">
      <c r="A392" s="262"/>
      <c r="B392" s="263"/>
      <c r="C392" s="264"/>
      <c r="D392" s="263"/>
      <c r="E392" s="263"/>
      <c r="F392" s="263"/>
      <c r="G392" s="262"/>
      <c r="H392" s="263"/>
      <c r="I392" s="263"/>
      <c r="J392" s="263"/>
    </row>
    <row r="393" spans="1:10" x14ac:dyDescent="0.45">
      <c r="A393" s="262"/>
      <c r="B393" s="263"/>
      <c r="C393" s="264"/>
      <c r="D393" s="263"/>
      <c r="E393" s="263"/>
      <c r="F393" s="263"/>
      <c r="G393" s="262"/>
      <c r="H393" s="263"/>
      <c r="I393" s="263"/>
      <c r="J393" s="263"/>
    </row>
    <row r="394" spans="1:10" x14ac:dyDescent="0.45">
      <c r="A394" s="262"/>
      <c r="B394" s="263"/>
      <c r="C394" s="264"/>
      <c r="D394" s="263"/>
      <c r="E394" s="263"/>
      <c r="F394" s="263"/>
      <c r="G394" s="262"/>
      <c r="H394" s="263"/>
      <c r="I394" s="263"/>
      <c r="J394" s="263"/>
    </row>
    <row r="395" spans="1:10" x14ac:dyDescent="0.45">
      <c r="A395" s="262"/>
      <c r="B395" s="263"/>
      <c r="C395" s="264"/>
      <c r="D395" s="263"/>
      <c r="E395" s="263"/>
      <c r="F395" s="263"/>
      <c r="G395" s="262"/>
      <c r="H395" s="263"/>
      <c r="I395" s="263"/>
      <c r="J395" s="263"/>
    </row>
    <row r="396" spans="1:10" x14ac:dyDescent="0.45">
      <c r="A396" s="262"/>
      <c r="B396" s="263"/>
      <c r="C396" s="264"/>
      <c r="D396" s="263"/>
      <c r="E396" s="263"/>
      <c r="F396" s="263"/>
      <c r="G396" s="262"/>
      <c r="H396" s="263"/>
      <c r="I396" s="263"/>
      <c r="J396" s="263"/>
    </row>
    <row r="397" spans="1:10" x14ac:dyDescent="0.45">
      <c r="A397" s="262"/>
      <c r="B397" s="263"/>
      <c r="C397" s="264"/>
      <c r="D397" s="263"/>
      <c r="E397" s="263"/>
      <c r="F397" s="263"/>
      <c r="G397" s="262"/>
      <c r="H397" s="263"/>
      <c r="I397" s="263"/>
      <c r="J397" s="263"/>
    </row>
    <row r="398" spans="1:10" x14ac:dyDescent="0.45">
      <c r="A398" s="262"/>
      <c r="B398" s="263"/>
      <c r="C398" s="264"/>
      <c r="D398" s="263"/>
      <c r="E398" s="263"/>
      <c r="F398" s="263"/>
      <c r="G398" s="262"/>
      <c r="H398" s="263"/>
      <c r="I398" s="263"/>
      <c r="J398" s="263"/>
    </row>
    <row r="399" spans="1:10" x14ac:dyDescent="0.45">
      <c r="A399" s="262"/>
      <c r="B399" s="263"/>
      <c r="C399" s="264"/>
      <c r="D399" s="263"/>
      <c r="E399" s="263"/>
      <c r="F399" s="263"/>
      <c r="G399" s="262"/>
      <c r="H399" s="263"/>
      <c r="I399" s="263"/>
      <c r="J399" s="263"/>
    </row>
    <row r="400" spans="1:10" x14ac:dyDescent="0.45">
      <c r="A400" s="262"/>
      <c r="B400" s="263"/>
      <c r="C400" s="264"/>
      <c r="D400" s="263"/>
      <c r="E400" s="263"/>
      <c r="F400" s="263"/>
      <c r="G400" s="262"/>
      <c r="H400" s="263"/>
      <c r="I400" s="263"/>
      <c r="J400" s="263"/>
    </row>
    <row r="401" spans="1:10" x14ac:dyDescent="0.45">
      <c r="A401" s="262"/>
      <c r="B401" s="263"/>
      <c r="C401" s="264"/>
      <c r="D401" s="263"/>
      <c r="E401" s="263"/>
      <c r="F401" s="263"/>
      <c r="G401" s="262"/>
      <c r="H401" s="263"/>
      <c r="I401" s="263"/>
      <c r="J401" s="263"/>
    </row>
    <row r="402" spans="1:10" x14ac:dyDescent="0.45">
      <c r="A402" s="262"/>
      <c r="B402" s="263"/>
      <c r="C402" s="264"/>
      <c r="D402" s="263"/>
      <c r="E402" s="263"/>
      <c r="F402" s="263"/>
      <c r="G402" s="262"/>
      <c r="H402" s="263"/>
      <c r="I402" s="263"/>
      <c r="J402" s="263"/>
    </row>
    <row r="403" spans="1:10" x14ac:dyDescent="0.45">
      <c r="A403" s="262"/>
      <c r="B403" s="263"/>
      <c r="C403" s="264"/>
      <c r="D403" s="263"/>
      <c r="E403" s="263"/>
      <c r="F403" s="263"/>
      <c r="G403" s="262"/>
      <c r="H403" s="263"/>
      <c r="I403" s="263"/>
      <c r="J403" s="263"/>
    </row>
    <row r="404" spans="1:10" x14ac:dyDescent="0.45">
      <c r="A404" s="262"/>
      <c r="B404" s="263"/>
      <c r="C404" s="264"/>
      <c r="D404" s="263"/>
      <c r="E404" s="263"/>
      <c r="F404" s="263"/>
      <c r="G404" s="262"/>
      <c r="H404" s="263"/>
      <c r="I404" s="263"/>
      <c r="J404" s="263"/>
    </row>
    <row r="405" spans="1:10" x14ac:dyDescent="0.45">
      <c r="A405" s="262"/>
      <c r="B405" s="263"/>
      <c r="C405" s="264"/>
      <c r="D405" s="263"/>
      <c r="E405" s="263"/>
      <c r="F405" s="263"/>
      <c r="G405" s="262"/>
      <c r="H405" s="263"/>
      <c r="I405" s="263"/>
      <c r="J405" s="263"/>
    </row>
    <row r="406" spans="1:10" x14ac:dyDescent="0.45">
      <c r="A406" s="262"/>
      <c r="B406" s="263"/>
      <c r="C406" s="264"/>
      <c r="D406" s="263"/>
      <c r="E406" s="263"/>
      <c r="F406" s="263"/>
      <c r="G406" s="262"/>
      <c r="H406" s="263"/>
      <c r="I406" s="263"/>
      <c r="J406" s="263"/>
    </row>
    <row r="407" spans="1:10" x14ac:dyDescent="0.45">
      <c r="A407" s="262"/>
      <c r="B407" s="263"/>
      <c r="C407" s="264"/>
      <c r="D407" s="263"/>
      <c r="E407" s="263"/>
      <c r="F407" s="263"/>
      <c r="G407" s="262"/>
      <c r="H407" s="263"/>
      <c r="I407" s="263"/>
      <c r="J407" s="263"/>
    </row>
    <row r="408" spans="1:10" x14ac:dyDescent="0.45">
      <c r="A408" s="262"/>
      <c r="B408" s="263"/>
      <c r="C408" s="264"/>
      <c r="D408" s="263"/>
      <c r="E408" s="263"/>
      <c r="F408" s="263"/>
      <c r="G408" s="262"/>
      <c r="H408" s="263"/>
      <c r="I408" s="263"/>
      <c r="J408" s="263"/>
    </row>
    <row r="409" spans="1:10" x14ac:dyDescent="0.45">
      <c r="A409" s="262"/>
      <c r="B409" s="263"/>
      <c r="C409" s="264"/>
      <c r="D409" s="263"/>
      <c r="E409" s="263"/>
      <c r="F409" s="263"/>
      <c r="G409" s="262"/>
      <c r="H409" s="263"/>
      <c r="I409" s="263"/>
      <c r="J409" s="263"/>
    </row>
    <row r="410" spans="1:10" x14ac:dyDescent="0.45">
      <c r="A410" s="262"/>
      <c r="B410" s="263"/>
      <c r="C410" s="264"/>
      <c r="D410" s="263"/>
      <c r="E410" s="263"/>
      <c r="F410" s="263"/>
      <c r="G410" s="262"/>
      <c r="H410" s="263"/>
      <c r="I410" s="263"/>
      <c r="J410" s="263"/>
    </row>
    <row r="411" spans="1:10" x14ac:dyDescent="0.45">
      <c r="A411" s="262"/>
      <c r="B411" s="263"/>
      <c r="C411" s="264"/>
      <c r="D411" s="263"/>
      <c r="E411" s="263"/>
      <c r="F411" s="263"/>
      <c r="G411" s="262"/>
      <c r="H411" s="263"/>
      <c r="I411" s="263"/>
      <c r="J411" s="263"/>
    </row>
    <row r="412" spans="1:10" x14ac:dyDescent="0.45">
      <c r="A412" s="262"/>
      <c r="B412" s="263"/>
      <c r="C412" s="264"/>
      <c r="D412" s="263"/>
      <c r="E412" s="263"/>
      <c r="F412" s="263"/>
      <c r="G412" s="262"/>
      <c r="H412" s="263"/>
      <c r="I412" s="263"/>
      <c r="J412" s="263"/>
    </row>
    <row r="413" spans="1:10" x14ac:dyDescent="0.45">
      <c r="A413" s="262"/>
      <c r="B413" s="263"/>
      <c r="C413" s="264"/>
      <c r="D413" s="263"/>
      <c r="E413" s="263"/>
      <c r="F413" s="263"/>
      <c r="G413" s="262"/>
      <c r="H413" s="263"/>
      <c r="I413" s="263"/>
      <c r="J413" s="263"/>
    </row>
    <row r="414" spans="1:10" x14ac:dyDescent="0.45">
      <c r="A414" s="262"/>
      <c r="B414" s="263"/>
      <c r="C414" s="264"/>
      <c r="D414" s="263"/>
      <c r="E414" s="263"/>
      <c r="F414" s="263"/>
      <c r="G414" s="262"/>
      <c r="H414" s="263"/>
      <c r="I414" s="263"/>
      <c r="J414" s="263"/>
    </row>
    <row r="415" spans="1:10" x14ac:dyDescent="0.45">
      <c r="A415" s="262"/>
      <c r="B415" s="263"/>
      <c r="C415" s="264"/>
      <c r="D415" s="263"/>
      <c r="E415" s="263"/>
      <c r="F415" s="263"/>
      <c r="G415" s="262"/>
      <c r="H415" s="263"/>
      <c r="I415" s="263"/>
      <c r="J415" s="263"/>
    </row>
    <row r="416" spans="1:10" x14ac:dyDescent="0.45">
      <c r="A416" s="262"/>
      <c r="B416" s="263"/>
      <c r="C416" s="264"/>
      <c r="D416" s="263"/>
      <c r="E416" s="263"/>
      <c r="F416" s="263"/>
      <c r="G416" s="262"/>
      <c r="H416" s="263"/>
      <c r="I416" s="263"/>
      <c r="J416" s="263"/>
    </row>
    <row r="417" spans="1:10" x14ac:dyDescent="0.45">
      <c r="A417" s="262"/>
      <c r="B417" s="263"/>
      <c r="C417" s="264"/>
      <c r="D417" s="263"/>
      <c r="E417" s="263"/>
      <c r="F417" s="263"/>
      <c r="G417" s="262"/>
      <c r="H417" s="263"/>
      <c r="I417" s="263"/>
      <c r="J417" s="263"/>
    </row>
    <row r="418" spans="1:10" x14ac:dyDescent="0.45">
      <c r="A418" s="262"/>
      <c r="B418" s="263"/>
      <c r="C418" s="264"/>
      <c r="D418" s="263"/>
      <c r="E418" s="263"/>
      <c r="F418" s="263"/>
      <c r="G418" s="262"/>
      <c r="H418" s="263"/>
      <c r="I418" s="263"/>
      <c r="J418" s="263"/>
    </row>
    <row r="419" spans="1:10" x14ac:dyDescent="0.45">
      <c r="A419" s="262"/>
      <c r="B419" s="263"/>
      <c r="C419" s="264"/>
      <c r="D419" s="263"/>
      <c r="E419" s="263"/>
      <c r="F419" s="263"/>
      <c r="G419" s="262"/>
      <c r="H419" s="263"/>
      <c r="I419" s="263"/>
      <c r="J419" s="263"/>
    </row>
    <row r="420" spans="1:10" x14ac:dyDescent="0.45">
      <c r="A420" s="262"/>
      <c r="B420" s="263"/>
      <c r="C420" s="264"/>
      <c r="D420" s="263"/>
      <c r="E420" s="263"/>
      <c r="F420" s="263"/>
      <c r="G420" s="262"/>
      <c r="H420" s="263"/>
      <c r="I420" s="263"/>
      <c r="J420" s="263"/>
    </row>
    <row r="421" spans="1:10" x14ac:dyDescent="0.45">
      <c r="A421" s="262"/>
      <c r="B421" s="263"/>
      <c r="C421" s="264"/>
      <c r="D421" s="263"/>
      <c r="E421" s="263"/>
      <c r="F421" s="263"/>
      <c r="G421" s="262"/>
      <c r="H421" s="263"/>
      <c r="I421" s="263"/>
      <c r="J421" s="263"/>
    </row>
    <row r="422" spans="1:10" x14ac:dyDescent="0.45">
      <c r="A422" s="262"/>
      <c r="B422" s="263"/>
      <c r="C422" s="264"/>
      <c r="D422" s="263"/>
      <c r="E422" s="263"/>
      <c r="F422" s="263"/>
      <c r="G422" s="262"/>
      <c r="H422" s="263"/>
      <c r="I422" s="263"/>
      <c r="J422" s="263"/>
    </row>
    <row r="423" spans="1:10" x14ac:dyDescent="0.45">
      <c r="A423" s="262"/>
      <c r="B423" s="263"/>
      <c r="C423" s="264"/>
      <c r="D423" s="263"/>
      <c r="E423" s="263"/>
      <c r="F423" s="263"/>
      <c r="G423" s="262"/>
      <c r="H423" s="263"/>
      <c r="I423" s="263"/>
      <c r="J423" s="263"/>
    </row>
    <row r="424" spans="1:10" x14ac:dyDescent="0.45">
      <c r="A424" s="262"/>
      <c r="B424" s="263"/>
      <c r="C424" s="264"/>
      <c r="D424" s="263"/>
      <c r="E424" s="263"/>
      <c r="F424" s="263"/>
      <c r="G424" s="262"/>
      <c r="H424" s="263"/>
      <c r="I424" s="263"/>
      <c r="J424" s="263"/>
    </row>
    <row r="425" spans="1:10" x14ac:dyDescent="0.45">
      <c r="A425" s="262"/>
      <c r="B425" s="263"/>
      <c r="C425" s="264"/>
      <c r="D425" s="263"/>
      <c r="E425" s="263"/>
      <c r="F425" s="263"/>
      <c r="G425" s="262"/>
      <c r="H425" s="263"/>
      <c r="I425" s="263"/>
      <c r="J425" s="263"/>
    </row>
    <row r="426" spans="1:10" x14ac:dyDescent="0.45">
      <c r="A426" s="262"/>
      <c r="B426" s="263"/>
      <c r="C426" s="264"/>
      <c r="D426" s="263"/>
      <c r="E426" s="263"/>
      <c r="F426" s="263"/>
      <c r="G426" s="262"/>
      <c r="H426" s="263"/>
      <c r="I426" s="263"/>
      <c r="J426" s="263"/>
    </row>
    <row r="427" spans="1:10" x14ac:dyDescent="0.45">
      <c r="A427" s="262"/>
      <c r="B427" s="263"/>
      <c r="C427" s="264"/>
      <c r="D427" s="263"/>
      <c r="E427" s="263"/>
      <c r="F427" s="263"/>
      <c r="G427" s="262"/>
      <c r="H427" s="263"/>
      <c r="I427" s="263"/>
      <c r="J427" s="263"/>
    </row>
    <row r="428" spans="1:10" x14ac:dyDescent="0.45">
      <c r="A428" s="262"/>
      <c r="B428" s="263"/>
      <c r="C428" s="264"/>
      <c r="D428" s="263"/>
      <c r="E428" s="263"/>
      <c r="F428" s="263"/>
      <c r="G428" s="262"/>
      <c r="H428" s="263"/>
      <c r="I428" s="263"/>
      <c r="J428" s="263"/>
    </row>
    <row r="429" spans="1:10" x14ac:dyDescent="0.45">
      <c r="A429" s="262"/>
      <c r="B429" s="263"/>
      <c r="C429" s="264"/>
      <c r="D429" s="263"/>
      <c r="E429" s="263"/>
      <c r="F429" s="263"/>
      <c r="G429" s="262"/>
      <c r="H429" s="263"/>
      <c r="I429" s="263"/>
      <c r="J429" s="263"/>
    </row>
    <row r="430" spans="1:10" x14ac:dyDescent="0.45">
      <c r="A430" s="262"/>
      <c r="B430" s="263"/>
      <c r="C430" s="264"/>
      <c r="D430" s="263"/>
      <c r="E430" s="263"/>
      <c r="F430" s="263"/>
      <c r="G430" s="262"/>
      <c r="H430" s="263"/>
      <c r="I430" s="263"/>
      <c r="J430" s="263"/>
    </row>
    <row r="431" spans="1:10" x14ac:dyDescent="0.45">
      <c r="A431" s="262"/>
      <c r="B431" s="263"/>
      <c r="C431" s="264"/>
      <c r="D431" s="263"/>
      <c r="E431" s="263"/>
      <c r="F431" s="263"/>
      <c r="G431" s="262"/>
      <c r="H431" s="263"/>
      <c r="I431" s="263"/>
      <c r="J431" s="263"/>
    </row>
    <row r="432" spans="1:10" x14ac:dyDescent="0.45">
      <c r="A432" s="262"/>
      <c r="B432" s="263"/>
      <c r="C432" s="264"/>
      <c r="D432" s="263"/>
      <c r="E432" s="263"/>
      <c r="F432" s="263"/>
      <c r="G432" s="262"/>
      <c r="H432" s="263"/>
      <c r="I432" s="263"/>
      <c r="J432" s="263"/>
    </row>
    <row r="433" spans="1:10" x14ac:dyDescent="0.45">
      <c r="A433" s="262"/>
      <c r="B433" s="263"/>
      <c r="C433" s="264"/>
      <c r="D433" s="263"/>
      <c r="E433" s="263"/>
      <c r="F433" s="263"/>
      <c r="G433" s="262"/>
      <c r="H433" s="263"/>
      <c r="I433" s="263"/>
      <c r="J433" s="263"/>
    </row>
    <row r="434" spans="1:10" x14ac:dyDescent="0.45">
      <c r="A434" s="262"/>
      <c r="B434" s="263"/>
      <c r="C434" s="264"/>
      <c r="D434" s="263"/>
      <c r="E434" s="263"/>
      <c r="F434" s="263"/>
      <c r="G434" s="262"/>
      <c r="H434" s="263"/>
      <c r="I434" s="263"/>
      <c r="J434" s="263"/>
    </row>
    <row r="435" spans="1:10" x14ac:dyDescent="0.45">
      <c r="A435" s="262"/>
      <c r="B435" s="263"/>
      <c r="C435" s="264"/>
      <c r="D435" s="263"/>
      <c r="E435" s="263"/>
      <c r="F435" s="263"/>
      <c r="G435" s="262"/>
      <c r="H435" s="263"/>
      <c r="I435" s="263"/>
      <c r="J435" s="263"/>
    </row>
    <row r="436" spans="1:10" x14ac:dyDescent="0.45">
      <c r="A436" s="262"/>
      <c r="B436" s="263"/>
      <c r="C436" s="264"/>
      <c r="D436" s="263"/>
      <c r="E436" s="263"/>
      <c r="F436" s="263"/>
      <c r="G436" s="262"/>
      <c r="H436" s="263"/>
      <c r="I436" s="263"/>
      <c r="J436" s="263"/>
    </row>
    <row r="437" spans="1:10" x14ac:dyDescent="0.45">
      <c r="A437" s="262"/>
      <c r="B437" s="263"/>
      <c r="C437" s="264"/>
      <c r="D437" s="263"/>
      <c r="E437" s="263"/>
      <c r="F437" s="263"/>
      <c r="G437" s="262"/>
      <c r="H437" s="263"/>
      <c r="I437" s="263"/>
      <c r="J437" s="263"/>
    </row>
    <row r="438" spans="1:10" x14ac:dyDescent="0.45">
      <c r="A438" s="262"/>
      <c r="B438" s="263"/>
      <c r="C438" s="264"/>
      <c r="D438" s="263"/>
      <c r="E438" s="263"/>
      <c r="F438" s="263"/>
      <c r="G438" s="262"/>
      <c r="H438" s="263"/>
      <c r="I438" s="263"/>
      <c r="J438" s="263"/>
    </row>
    <row r="439" spans="1:10" x14ac:dyDescent="0.45">
      <c r="A439" s="262"/>
      <c r="B439" s="263"/>
      <c r="C439" s="264"/>
      <c r="D439" s="263"/>
      <c r="E439" s="263"/>
      <c r="F439" s="263"/>
      <c r="G439" s="262"/>
      <c r="H439" s="263"/>
      <c r="I439" s="263"/>
      <c r="J439" s="263"/>
    </row>
    <row r="440" spans="1:10" x14ac:dyDescent="0.45">
      <c r="A440" s="262"/>
      <c r="B440" s="263"/>
      <c r="C440" s="264"/>
      <c r="D440" s="263"/>
      <c r="E440" s="263"/>
      <c r="F440" s="263"/>
      <c r="G440" s="262"/>
      <c r="H440" s="263"/>
      <c r="I440" s="263"/>
      <c r="J440" s="263"/>
    </row>
    <row r="441" spans="1:10" x14ac:dyDescent="0.45">
      <c r="A441" s="262"/>
      <c r="B441" s="263"/>
      <c r="C441" s="264"/>
      <c r="D441" s="263"/>
      <c r="E441" s="263"/>
      <c r="F441" s="263"/>
      <c r="G441" s="262"/>
      <c r="H441" s="263"/>
      <c r="I441" s="263"/>
      <c r="J441" s="263"/>
    </row>
    <row r="442" spans="1:10" x14ac:dyDescent="0.45">
      <c r="A442" s="262"/>
      <c r="B442" s="263"/>
      <c r="C442" s="264"/>
      <c r="D442" s="263"/>
      <c r="E442" s="263"/>
      <c r="F442" s="263"/>
      <c r="G442" s="262"/>
      <c r="H442" s="263"/>
      <c r="I442" s="263"/>
      <c r="J442" s="263"/>
    </row>
    <row r="443" spans="1:10" x14ac:dyDescent="0.45">
      <c r="A443" s="262"/>
      <c r="B443" s="263"/>
      <c r="C443" s="264"/>
      <c r="D443" s="263"/>
      <c r="E443" s="263"/>
      <c r="F443" s="263"/>
      <c r="G443" s="262"/>
      <c r="H443" s="263"/>
      <c r="I443" s="263"/>
      <c r="J443" s="263"/>
    </row>
    <row r="444" spans="1:10" x14ac:dyDescent="0.45">
      <c r="A444" s="262"/>
      <c r="B444" s="263"/>
      <c r="C444" s="264"/>
      <c r="D444" s="263"/>
      <c r="E444" s="263"/>
      <c r="F444" s="263"/>
      <c r="G444" s="262"/>
      <c r="H444" s="263"/>
      <c r="I444" s="263"/>
      <c r="J444" s="263"/>
    </row>
    <row r="445" spans="1:10" x14ac:dyDescent="0.45">
      <c r="A445" s="262"/>
      <c r="B445" s="263"/>
      <c r="C445" s="264"/>
      <c r="D445" s="263"/>
      <c r="E445" s="263"/>
      <c r="F445" s="263"/>
      <c r="G445" s="262"/>
      <c r="H445" s="263"/>
      <c r="I445" s="263"/>
      <c r="J445" s="263"/>
    </row>
    <row r="446" spans="1:10" x14ac:dyDescent="0.45">
      <c r="A446" s="262"/>
      <c r="B446" s="263"/>
      <c r="C446" s="264"/>
      <c r="D446" s="263"/>
      <c r="E446" s="263"/>
      <c r="F446" s="263"/>
      <c r="G446" s="262"/>
      <c r="H446" s="263"/>
      <c r="I446" s="263"/>
      <c r="J446" s="263"/>
    </row>
    <row r="447" spans="1:10" x14ac:dyDescent="0.45">
      <c r="A447" s="262"/>
      <c r="B447" s="263"/>
      <c r="C447" s="264"/>
      <c r="D447" s="263"/>
      <c r="E447" s="263"/>
      <c r="F447" s="263"/>
      <c r="G447" s="262"/>
      <c r="H447" s="263"/>
      <c r="I447" s="263"/>
      <c r="J447" s="263"/>
    </row>
    <row r="448" spans="1:10" x14ac:dyDescent="0.45">
      <c r="A448" s="262"/>
      <c r="B448" s="263"/>
      <c r="C448" s="264"/>
      <c r="D448" s="263"/>
      <c r="E448" s="263"/>
      <c r="F448" s="263"/>
      <c r="G448" s="262"/>
      <c r="H448" s="263"/>
      <c r="I448" s="263"/>
      <c r="J448" s="263"/>
    </row>
    <row r="449" spans="1:10" x14ac:dyDescent="0.45">
      <c r="A449" s="262"/>
      <c r="B449" s="263"/>
      <c r="C449" s="264"/>
      <c r="D449" s="263"/>
      <c r="E449" s="263"/>
      <c r="F449" s="263"/>
      <c r="G449" s="262"/>
      <c r="H449" s="263"/>
      <c r="I449" s="263"/>
      <c r="J449" s="263"/>
    </row>
    <row r="450" spans="1:10" x14ac:dyDescent="0.45">
      <c r="A450" s="262"/>
      <c r="B450" s="263"/>
      <c r="C450" s="264"/>
      <c r="D450" s="263"/>
      <c r="E450" s="263"/>
      <c r="F450" s="263"/>
      <c r="G450" s="262"/>
      <c r="H450" s="263"/>
      <c r="I450" s="263"/>
      <c r="J450" s="263"/>
    </row>
    <row r="451" spans="1:10" x14ac:dyDescent="0.45">
      <c r="A451" s="262"/>
      <c r="B451" s="263"/>
      <c r="C451" s="264"/>
      <c r="D451" s="263"/>
      <c r="E451" s="263"/>
      <c r="F451" s="263"/>
      <c r="G451" s="262"/>
      <c r="H451" s="263"/>
      <c r="I451" s="263"/>
      <c r="J451" s="263"/>
    </row>
    <row r="452" spans="1:10" x14ac:dyDescent="0.45">
      <c r="A452" s="262"/>
      <c r="B452" s="263"/>
      <c r="C452" s="264"/>
      <c r="D452" s="263"/>
      <c r="E452" s="263"/>
      <c r="F452" s="263"/>
      <c r="G452" s="262"/>
      <c r="H452" s="263"/>
      <c r="I452" s="263"/>
      <c r="J452" s="263"/>
    </row>
    <row r="453" spans="1:10" x14ac:dyDescent="0.45">
      <c r="A453" s="262"/>
      <c r="B453" s="263"/>
      <c r="C453" s="264"/>
      <c r="D453" s="263"/>
      <c r="E453" s="263"/>
      <c r="F453" s="263"/>
      <c r="G453" s="262"/>
      <c r="H453" s="263"/>
      <c r="I453" s="263"/>
      <c r="J453" s="263"/>
    </row>
    <row r="454" spans="1:10" x14ac:dyDescent="0.45">
      <c r="A454" s="262"/>
      <c r="B454" s="263"/>
      <c r="C454" s="264"/>
      <c r="D454" s="263"/>
      <c r="E454" s="263"/>
      <c r="F454" s="263"/>
      <c r="G454" s="262"/>
      <c r="H454" s="263"/>
      <c r="I454" s="263"/>
      <c r="J454" s="263"/>
    </row>
    <row r="455" spans="1:10" x14ac:dyDescent="0.45">
      <c r="A455" s="262"/>
      <c r="B455" s="263"/>
      <c r="C455" s="264"/>
      <c r="D455" s="263"/>
      <c r="E455" s="263"/>
      <c r="F455" s="263"/>
      <c r="G455" s="262"/>
      <c r="H455" s="263"/>
      <c r="I455" s="263"/>
      <c r="J455" s="263"/>
    </row>
    <row r="456" spans="1:10" x14ac:dyDescent="0.45">
      <c r="A456" s="262"/>
      <c r="B456" s="263"/>
      <c r="C456" s="264"/>
      <c r="D456" s="263"/>
      <c r="E456" s="263"/>
      <c r="F456" s="263"/>
      <c r="G456" s="262"/>
      <c r="H456" s="263"/>
      <c r="I456" s="263"/>
      <c r="J456" s="263"/>
    </row>
    <row r="457" spans="1:10" x14ac:dyDescent="0.45">
      <c r="A457" s="262"/>
      <c r="B457" s="263"/>
      <c r="C457" s="264"/>
      <c r="D457" s="263"/>
      <c r="E457" s="263"/>
      <c r="F457" s="263"/>
      <c r="G457" s="262"/>
      <c r="H457" s="263"/>
      <c r="I457" s="263"/>
      <c r="J457" s="263"/>
    </row>
    <row r="458" spans="1:10" x14ac:dyDescent="0.45">
      <c r="A458" s="262"/>
      <c r="B458" s="263"/>
      <c r="C458" s="264"/>
      <c r="D458" s="263"/>
      <c r="E458" s="263"/>
      <c r="F458" s="263"/>
      <c r="G458" s="262"/>
      <c r="H458" s="263"/>
      <c r="I458" s="263"/>
      <c r="J458" s="263"/>
    </row>
    <row r="459" spans="1:10" x14ac:dyDescent="0.45">
      <c r="A459" s="262"/>
      <c r="B459" s="263"/>
      <c r="C459" s="264"/>
      <c r="D459" s="263"/>
      <c r="E459" s="263"/>
      <c r="F459" s="263"/>
      <c r="G459" s="262"/>
      <c r="H459" s="263"/>
      <c r="I459" s="263"/>
      <c r="J459" s="263"/>
    </row>
    <row r="460" spans="1:10" x14ac:dyDescent="0.45">
      <c r="A460" s="262"/>
      <c r="B460" s="263"/>
      <c r="C460" s="264"/>
      <c r="D460" s="263"/>
      <c r="E460" s="263"/>
      <c r="F460" s="263"/>
      <c r="G460" s="262"/>
      <c r="H460" s="263"/>
      <c r="I460" s="263"/>
      <c r="J460" s="263"/>
    </row>
    <row r="461" spans="1:10" x14ac:dyDescent="0.45">
      <c r="A461" s="262"/>
      <c r="B461" s="263"/>
      <c r="C461" s="264"/>
      <c r="D461" s="263"/>
      <c r="E461" s="263"/>
      <c r="F461" s="263"/>
      <c r="G461" s="262"/>
      <c r="H461" s="263"/>
      <c r="I461" s="263"/>
      <c r="J461" s="263"/>
    </row>
    <row r="462" spans="1:10" x14ac:dyDescent="0.45">
      <c r="A462" s="262"/>
      <c r="B462" s="263"/>
      <c r="C462" s="264"/>
      <c r="D462" s="263"/>
      <c r="E462" s="263"/>
      <c r="F462" s="263"/>
      <c r="G462" s="262"/>
      <c r="H462" s="263"/>
      <c r="I462" s="263"/>
      <c r="J462" s="263"/>
    </row>
    <row r="463" spans="1:10" x14ac:dyDescent="0.45">
      <c r="A463" s="262"/>
      <c r="B463" s="263"/>
      <c r="C463" s="264"/>
      <c r="D463" s="263"/>
      <c r="E463" s="263"/>
      <c r="F463" s="263"/>
      <c r="G463" s="262"/>
      <c r="H463" s="263"/>
      <c r="I463" s="263"/>
      <c r="J463" s="263"/>
    </row>
    <row r="464" spans="1:10" x14ac:dyDescent="0.45">
      <c r="A464" s="262"/>
      <c r="B464" s="263"/>
      <c r="C464" s="264"/>
      <c r="D464" s="263"/>
      <c r="E464" s="263"/>
      <c r="F464" s="263"/>
      <c r="G464" s="262"/>
      <c r="H464" s="263"/>
      <c r="I464" s="263"/>
      <c r="J464" s="263"/>
    </row>
    <row r="465" spans="1:10" x14ac:dyDescent="0.45">
      <c r="A465" s="262"/>
      <c r="B465" s="263"/>
      <c r="C465" s="264"/>
      <c r="D465" s="263"/>
      <c r="E465" s="263"/>
      <c r="F465" s="263"/>
      <c r="G465" s="262"/>
      <c r="H465" s="263"/>
      <c r="I465" s="263"/>
      <c r="J465" s="263"/>
    </row>
    <row r="466" spans="1:10" x14ac:dyDescent="0.45">
      <c r="A466" s="262"/>
      <c r="B466" s="263"/>
      <c r="C466" s="264"/>
      <c r="D466" s="263"/>
      <c r="E466" s="263"/>
      <c r="F466" s="263"/>
      <c r="G466" s="262"/>
      <c r="H466" s="263"/>
      <c r="I466" s="263"/>
      <c r="J466" s="263"/>
    </row>
    <row r="467" spans="1:10" x14ac:dyDescent="0.45">
      <c r="A467" s="262"/>
      <c r="B467" s="263"/>
      <c r="C467" s="264"/>
      <c r="D467" s="263"/>
      <c r="E467" s="263"/>
      <c r="F467" s="263"/>
      <c r="G467" s="262"/>
      <c r="H467" s="263"/>
      <c r="I467" s="263"/>
      <c r="J467" s="263"/>
    </row>
    <row r="468" spans="1:10" x14ac:dyDescent="0.45">
      <c r="A468" s="262"/>
      <c r="B468" s="263"/>
      <c r="C468" s="264"/>
      <c r="D468" s="263"/>
      <c r="E468" s="263"/>
      <c r="F468" s="263"/>
      <c r="G468" s="262"/>
      <c r="H468" s="263"/>
      <c r="I468" s="263"/>
      <c r="J468" s="263"/>
    </row>
    <row r="469" spans="1:10" x14ac:dyDescent="0.45">
      <c r="A469" s="262"/>
      <c r="B469" s="263"/>
      <c r="C469" s="264"/>
      <c r="D469" s="263"/>
      <c r="E469" s="263"/>
      <c r="F469" s="263"/>
      <c r="G469" s="262"/>
      <c r="H469" s="263"/>
      <c r="I469" s="263"/>
      <c r="J469" s="263"/>
    </row>
    <row r="470" spans="1:10" x14ac:dyDescent="0.45">
      <c r="A470" s="262"/>
      <c r="B470" s="263"/>
      <c r="C470" s="264"/>
      <c r="D470" s="263"/>
      <c r="E470" s="263"/>
      <c r="F470" s="263"/>
      <c r="G470" s="262"/>
      <c r="H470" s="263"/>
      <c r="I470" s="263"/>
      <c r="J470" s="263"/>
    </row>
    <row r="471" spans="1:10" x14ac:dyDescent="0.45">
      <c r="A471" s="262"/>
      <c r="B471" s="263"/>
      <c r="C471" s="264"/>
      <c r="D471" s="263"/>
      <c r="E471" s="263"/>
      <c r="F471" s="263"/>
      <c r="G471" s="262"/>
      <c r="H471" s="263"/>
      <c r="I471" s="263"/>
      <c r="J471" s="263"/>
    </row>
    <row r="472" spans="1:10" x14ac:dyDescent="0.45">
      <c r="A472" s="262"/>
      <c r="B472" s="263"/>
      <c r="C472" s="264"/>
      <c r="D472" s="263"/>
      <c r="E472" s="263"/>
      <c r="F472" s="263"/>
      <c r="G472" s="262"/>
      <c r="H472" s="263"/>
      <c r="I472" s="263"/>
      <c r="J472" s="263"/>
    </row>
    <row r="473" spans="1:10" x14ac:dyDescent="0.45">
      <c r="A473" s="262"/>
      <c r="B473" s="263"/>
      <c r="C473" s="264"/>
      <c r="D473" s="263"/>
      <c r="E473" s="263"/>
      <c r="F473" s="263"/>
      <c r="G473" s="262"/>
      <c r="H473" s="263"/>
      <c r="I473" s="263"/>
      <c r="J473" s="263"/>
    </row>
    <row r="474" spans="1:10" x14ac:dyDescent="0.45">
      <c r="A474" s="262"/>
      <c r="B474" s="263"/>
      <c r="C474" s="264"/>
      <c r="D474" s="263"/>
      <c r="E474" s="263"/>
      <c r="F474" s="263"/>
      <c r="G474" s="262"/>
      <c r="H474" s="263"/>
      <c r="I474" s="263"/>
      <c r="J474" s="263"/>
    </row>
    <row r="475" spans="1:10" x14ac:dyDescent="0.45">
      <c r="A475" s="262"/>
      <c r="B475" s="263"/>
      <c r="C475" s="264"/>
      <c r="D475" s="263"/>
      <c r="E475" s="263"/>
      <c r="F475" s="263"/>
      <c r="G475" s="262"/>
      <c r="H475" s="263"/>
      <c r="I475" s="263"/>
      <c r="J475" s="263"/>
    </row>
    <row r="476" spans="1:10" x14ac:dyDescent="0.45">
      <c r="A476" s="262"/>
      <c r="B476" s="263"/>
      <c r="C476" s="264"/>
      <c r="D476" s="263"/>
      <c r="E476" s="263"/>
      <c r="F476" s="263"/>
      <c r="G476" s="262"/>
      <c r="H476" s="263"/>
      <c r="I476" s="263"/>
      <c r="J476" s="263"/>
    </row>
    <row r="477" spans="1:10" x14ac:dyDescent="0.45">
      <c r="A477" s="262"/>
      <c r="B477" s="263"/>
      <c r="C477" s="264"/>
      <c r="D477" s="263"/>
      <c r="E477" s="263"/>
      <c r="F477" s="263"/>
      <c r="G477" s="262"/>
      <c r="H477" s="263"/>
      <c r="I477" s="263"/>
      <c r="J477" s="263"/>
    </row>
    <row r="478" spans="1:10" x14ac:dyDescent="0.45">
      <c r="A478" s="262"/>
      <c r="B478" s="263"/>
      <c r="C478" s="264"/>
      <c r="D478" s="263"/>
      <c r="E478" s="263"/>
      <c r="F478" s="263"/>
      <c r="G478" s="262"/>
      <c r="H478" s="263"/>
      <c r="I478" s="263"/>
      <c r="J478" s="263"/>
    </row>
    <row r="479" spans="1:10" x14ac:dyDescent="0.45">
      <c r="A479" s="262"/>
      <c r="B479" s="263"/>
      <c r="C479" s="264"/>
      <c r="D479" s="263"/>
      <c r="E479" s="263"/>
      <c r="F479" s="263"/>
      <c r="G479" s="262"/>
      <c r="H479" s="263"/>
      <c r="I479" s="263"/>
      <c r="J479" s="263"/>
    </row>
    <row r="480" spans="1:10" x14ac:dyDescent="0.45">
      <c r="A480" s="262"/>
      <c r="B480" s="263"/>
      <c r="C480" s="264"/>
      <c r="D480" s="263"/>
      <c r="E480" s="263"/>
      <c r="F480" s="263"/>
      <c r="G480" s="262"/>
      <c r="H480" s="263"/>
      <c r="I480" s="263"/>
      <c r="J480" s="263"/>
    </row>
    <row r="481" spans="1:10" x14ac:dyDescent="0.45">
      <c r="A481" s="262"/>
      <c r="B481" s="263"/>
      <c r="C481" s="264"/>
      <c r="D481" s="263"/>
      <c r="E481" s="263"/>
      <c r="F481" s="263"/>
      <c r="G481" s="262"/>
      <c r="H481" s="263"/>
      <c r="I481" s="263"/>
      <c r="J481" s="263"/>
    </row>
    <row r="482" spans="1:10" x14ac:dyDescent="0.45">
      <c r="A482" s="262"/>
      <c r="B482" s="263"/>
      <c r="C482" s="264"/>
      <c r="D482" s="263"/>
      <c r="E482" s="263"/>
      <c r="F482" s="263"/>
      <c r="G482" s="262"/>
      <c r="H482" s="263"/>
      <c r="I482" s="263"/>
      <c r="J482" s="263"/>
    </row>
    <row r="483" spans="1:10" x14ac:dyDescent="0.45">
      <c r="A483" s="262"/>
      <c r="B483" s="263"/>
      <c r="C483" s="264"/>
      <c r="D483" s="263"/>
      <c r="E483" s="263"/>
      <c r="F483" s="263"/>
      <c r="G483" s="262"/>
      <c r="H483" s="263"/>
      <c r="I483" s="263"/>
      <c r="J483" s="263"/>
    </row>
    <row r="484" spans="1:10" x14ac:dyDescent="0.45">
      <c r="A484" s="262"/>
      <c r="B484" s="263"/>
      <c r="C484" s="264"/>
      <c r="D484" s="263"/>
      <c r="E484" s="263"/>
      <c r="F484" s="263"/>
      <c r="G484" s="262"/>
      <c r="H484" s="263"/>
      <c r="I484" s="263"/>
      <c r="J484" s="263"/>
    </row>
    <row r="485" spans="1:10" x14ac:dyDescent="0.45">
      <c r="A485" s="262"/>
      <c r="B485" s="263"/>
      <c r="C485" s="264"/>
      <c r="D485" s="263"/>
      <c r="E485" s="263"/>
      <c r="F485" s="263"/>
      <c r="G485" s="262"/>
      <c r="H485" s="263"/>
      <c r="I485" s="263"/>
      <c r="J485" s="263"/>
    </row>
    <row r="486" spans="1:10" x14ac:dyDescent="0.45">
      <c r="A486" s="262"/>
      <c r="B486" s="263"/>
      <c r="C486" s="264"/>
      <c r="D486" s="263"/>
      <c r="E486" s="263"/>
      <c r="F486" s="263"/>
      <c r="G486" s="262"/>
      <c r="H486" s="263"/>
      <c r="I486" s="263"/>
      <c r="J486" s="263"/>
    </row>
    <row r="487" spans="1:10" x14ac:dyDescent="0.45">
      <c r="A487" s="262"/>
      <c r="B487" s="263"/>
      <c r="C487" s="264"/>
      <c r="D487" s="263"/>
      <c r="E487" s="263"/>
      <c r="F487" s="263"/>
      <c r="G487" s="262"/>
      <c r="H487" s="263"/>
      <c r="I487" s="263"/>
      <c r="J487" s="263"/>
    </row>
    <row r="488" spans="1:10" x14ac:dyDescent="0.45">
      <c r="A488" s="262"/>
      <c r="B488" s="263"/>
      <c r="C488" s="264"/>
      <c r="D488" s="263"/>
      <c r="E488" s="263"/>
      <c r="F488" s="263"/>
      <c r="G488" s="262"/>
      <c r="H488" s="263"/>
      <c r="I488" s="263"/>
      <c r="J488" s="263"/>
    </row>
    <row r="489" spans="1:10" x14ac:dyDescent="0.45">
      <c r="A489" s="262"/>
      <c r="B489" s="263"/>
      <c r="C489" s="264"/>
      <c r="D489" s="263"/>
      <c r="E489" s="263"/>
      <c r="F489" s="263"/>
      <c r="G489" s="262"/>
      <c r="H489" s="263"/>
      <c r="I489" s="263"/>
      <c r="J489" s="263"/>
    </row>
    <row r="490" spans="1:10" x14ac:dyDescent="0.45">
      <c r="A490" s="262"/>
      <c r="B490" s="263"/>
      <c r="C490" s="264"/>
      <c r="D490" s="263"/>
      <c r="E490" s="263"/>
      <c r="F490" s="263"/>
      <c r="G490" s="262"/>
      <c r="H490" s="263"/>
      <c r="I490" s="263"/>
      <c r="J490" s="263"/>
    </row>
    <row r="491" spans="1:10" x14ac:dyDescent="0.45">
      <c r="A491" s="262"/>
      <c r="B491" s="263"/>
      <c r="C491" s="264"/>
      <c r="D491" s="263"/>
      <c r="E491" s="263"/>
      <c r="F491" s="263"/>
      <c r="G491" s="262"/>
      <c r="H491" s="263"/>
      <c r="I491" s="263"/>
      <c r="J491" s="263"/>
    </row>
    <row r="492" spans="1:10" x14ac:dyDescent="0.45">
      <c r="A492" s="262"/>
      <c r="B492" s="263"/>
      <c r="C492" s="264"/>
      <c r="D492" s="263"/>
      <c r="E492" s="263"/>
      <c r="F492" s="263"/>
      <c r="G492" s="262"/>
      <c r="H492" s="263"/>
      <c r="I492" s="263"/>
      <c r="J492" s="263"/>
    </row>
    <row r="493" spans="1:10" x14ac:dyDescent="0.45">
      <c r="A493" s="262"/>
      <c r="B493" s="263"/>
      <c r="C493" s="264"/>
      <c r="D493" s="263"/>
      <c r="E493" s="263"/>
      <c r="F493" s="263"/>
      <c r="G493" s="262"/>
      <c r="H493" s="263"/>
      <c r="I493" s="263"/>
      <c r="J493" s="263"/>
    </row>
    <row r="494" spans="1:10" x14ac:dyDescent="0.45">
      <c r="A494" s="262"/>
      <c r="B494" s="263"/>
      <c r="C494" s="264"/>
      <c r="D494" s="263"/>
      <c r="E494" s="263"/>
      <c r="F494" s="263"/>
      <c r="G494" s="262"/>
      <c r="H494" s="263"/>
      <c r="I494" s="263"/>
      <c r="J494" s="263"/>
    </row>
    <row r="495" spans="1:10" x14ac:dyDescent="0.45">
      <c r="A495" s="262"/>
      <c r="B495" s="263"/>
      <c r="C495" s="264"/>
      <c r="D495" s="263"/>
      <c r="E495" s="263"/>
      <c r="F495" s="263"/>
      <c r="G495" s="262"/>
      <c r="H495" s="263"/>
      <c r="I495" s="263"/>
      <c r="J495" s="263"/>
    </row>
    <row r="496" spans="1:10" x14ac:dyDescent="0.45">
      <c r="A496" s="262"/>
      <c r="B496" s="263"/>
      <c r="C496" s="264"/>
      <c r="D496" s="263"/>
      <c r="E496" s="263"/>
      <c r="F496" s="263"/>
      <c r="G496" s="262"/>
      <c r="H496" s="263"/>
      <c r="I496" s="263"/>
      <c r="J496" s="263"/>
    </row>
    <row r="497" spans="1:10" x14ac:dyDescent="0.45">
      <c r="A497" s="262"/>
      <c r="B497" s="263"/>
      <c r="C497" s="264"/>
      <c r="D497" s="263"/>
      <c r="E497" s="263"/>
      <c r="F497" s="263"/>
      <c r="G497" s="262"/>
      <c r="H497" s="263"/>
      <c r="I497" s="263"/>
      <c r="J497" s="263"/>
    </row>
    <row r="498" spans="1:10" x14ac:dyDescent="0.45">
      <c r="A498" s="262"/>
      <c r="B498" s="263"/>
      <c r="C498" s="264"/>
      <c r="D498" s="263"/>
      <c r="E498" s="263"/>
      <c r="F498" s="263"/>
      <c r="G498" s="262"/>
      <c r="H498" s="263"/>
      <c r="I498" s="263"/>
      <c r="J498" s="263"/>
    </row>
    <row r="499" spans="1:10" x14ac:dyDescent="0.45">
      <c r="A499" s="262"/>
      <c r="B499" s="263"/>
      <c r="C499" s="264"/>
      <c r="D499" s="263"/>
      <c r="E499" s="263"/>
      <c r="F499" s="263"/>
      <c r="G499" s="262"/>
      <c r="H499" s="263"/>
      <c r="I499" s="263"/>
      <c r="J499" s="263"/>
    </row>
    <row r="500" spans="1:10" x14ac:dyDescent="0.45">
      <c r="A500" s="262"/>
      <c r="B500" s="263"/>
      <c r="C500" s="264"/>
      <c r="D500" s="263"/>
      <c r="E500" s="263"/>
      <c r="F500" s="263"/>
      <c r="G500" s="262"/>
      <c r="H500" s="263"/>
      <c r="I500" s="263"/>
      <c r="J500" s="263"/>
    </row>
    <row r="501" spans="1:10" x14ac:dyDescent="0.45">
      <c r="A501" s="262"/>
      <c r="B501" s="263"/>
      <c r="C501" s="264"/>
      <c r="D501" s="263"/>
      <c r="E501" s="263"/>
      <c r="F501" s="263"/>
      <c r="G501" s="262"/>
      <c r="H501" s="263"/>
      <c r="I501" s="263"/>
      <c r="J501" s="263"/>
    </row>
    <row r="502" spans="1:10" x14ac:dyDescent="0.45">
      <c r="A502" s="262"/>
      <c r="B502" s="263"/>
      <c r="C502" s="264"/>
      <c r="D502" s="263"/>
      <c r="E502" s="263"/>
      <c r="F502" s="263"/>
      <c r="G502" s="262"/>
      <c r="H502" s="263"/>
      <c r="I502" s="263"/>
      <c r="J502" s="263"/>
    </row>
    <row r="503" spans="1:10" x14ac:dyDescent="0.45">
      <c r="A503" s="262"/>
      <c r="B503" s="263"/>
      <c r="C503" s="264"/>
      <c r="D503" s="263"/>
      <c r="E503" s="263"/>
      <c r="F503" s="263"/>
      <c r="G503" s="262"/>
      <c r="H503" s="263"/>
      <c r="I503" s="263"/>
      <c r="J503" s="263"/>
    </row>
    <row r="504" spans="1:10" x14ac:dyDescent="0.45">
      <c r="A504" s="262"/>
      <c r="B504" s="263"/>
      <c r="C504" s="264"/>
      <c r="D504" s="263"/>
      <c r="E504" s="263"/>
      <c r="F504" s="263"/>
      <c r="G504" s="262"/>
      <c r="H504" s="263"/>
      <c r="I504" s="263"/>
      <c r="J504" s="263"/>
    </row>
    <row r="505" spans="1:10" x14ac:dyDescent="0.45">
      <c r="A505" s="262"/>
      <c r="B505" s="263"/>
      <c r="C505" s="264"/>
      <c r="D505" s="263"/>
      <c r="E505" s="263"/>
      <c r="F505" s="263"/>
      <c r="G505" s="262"/>
      <c r="H505" s="263"/>
      <c r="I505" s="263"/>
      <c r="J505" s="263"/>
    </row>
    <row r="506" spans="1:10" x14ac:dyDescent="0.45">
      <c r="A506" s="262"/>
      <c r="B506" s="263"/>
      <c r="C506" s="264"/>
      <c r="D506" s="263"/>
      <c r="E506" s="263"/>
      <c r="F506" s="263"/>
      <c r="G506" s="262"/>
      <c r="H506" s="263"/>
      <c r="I506" s="263"/>
      <c r="J506" s="263"/>
    </row>
    <row r="507" spans="1:10" x14ac:dyDescent="0.45">
      <c r="A507" s="262"/>
      <c r="B507" s="263"/>
      <c r="C507" s="264"/>
      <c r="D507" s="263"/>
      <c r="E507" s="263"/>
      <c r="F507" s="263"/>
      <c r="G507" s="262"/>
      <c r="H507" s="263"/>
      <c r="I507" s="263"/>
      <c r="J507" s="263"/>
    </row>
    <row r="508" spans="1:10" x14ac:dyDescent="0.45">
      <c r="A508" s="262"/>
      <c r="B508" s="263"/>
      <c r="C508" s="264"/>
      <c r="D508" s="263"/>
      <c r="E508" s="263"/>
      <c r="F508" s="263"/>
      <c r="G508" s="262"/>
      <c r="H508" s="263"/>
      <c r="I508" s="263"/>
      <c r="J508" s="263"/>
    </row>
    <row r="509" spans="1:10" x14ac:dyDescent="0.45">
      <c r="A509" s="262"/>
      <c r="B509" s="263"/>
      <c r="C509" s="264"/>
      <c r="D509" s="263"/>
      <c r="E509" s="263"/>
      <c r="F509" s="263"/>
      <c r="G509" s="262"/>
      <c r="H509" s="263"/>
      <c r="I509" s="263"/>
      <c r="J509" s="263"/>
    </row>
    <row r="510" spans="1:10" x14ac:dyDescent="0.45">
      <c r="A510" s="262"/>
      <c r="B510" s="263"/>
      <c r="C510" s="264"/>
      <c r="D510" s="263"/>
      <c r="E510" s="263"/>
      <c r="F510" s="263"/>
      <c r="G510" s="262"/>
      <c r="H510" s="263"/>
      <c r="I510" s="263"/>
      <c r="J510" s="263"/>
    </row>
    <row r="511" spans="1:10" x14ac:dyDescent="0.45">
      <c r="A511" s="262"/>
      <c r="B511" s="263"/>
      <c r="C511" s="264"/>
      <c r="D511" s="263"/>
      <c r="E511" s="263"/>
      <c r="F511" s="263"/>
      <c r="G511" s="262"/>
      <c r="H511" s="263"/>
      <c r="I511" s="263"/>
      <c r="J511" s="263"/>
    </row>
    <row r="512" spans="1:10" x14ac:dyDescent="0.45">
      <c r="A512" s="262"/>
      <c r="B512" s="263"/>
      <c r="C512" s="264"/>
      <c r="D512" s="263"/>
      <c r="E512" s="263"/>
      <c r="F512" s="263"/>
      <c r="G512" s="262"/>
      <c r="H512" s="263"/>
      <c r="I512" s="263"/>
      <c r="J512" s="263"/>
    </row>
    <row r="513" spans="1:10" x14ac:dyDescent="0.45">
      <c r="A513" s="262"/>
      <c r="B513" s="263"/>
      <c r="C513" s="264"/>
      <c r="D513" s="263"/>
      <c r="E513" s="263"/>
      <c r="F513" s="263"/>
      <c r="G513" s="262"/>
      <c r="H513" s="263"/>
      <c r="I513" s="263"/>
      <c r="J513" s="263"/>
    </row>
    <row r="514" spans="1:10" x14ac:dyDescent="0.45">
      <c r="A514" s="262"/>
      <c r="B514" s="263"/>
      <c r="C514" s="264"/>
      <c r="D514" s="263"/>
      <c r="E514" s="263"/>
      <c r="F514" s="263"/>
      <c r="G514" s="262"/>
      <c r="H514" s="263"/>
      <c r="I514" s="263"/>
      <c r="J514" s="263"/>
    </row>
    <row r="515" spans="1:10" x14ac:dyDescent="0.45">
      <c r="A515" s="262"/>
      <c r="B515" s="263"/>
      <c r="C515" s="264"/>
      <c r="D515" s="263"/>
      <c r="E515" s="263"/>
      <c r="F515" s="263"/>
      <c r="G515" s="262"/>
      <c r="H515" s="263"/>
      <c r="I515" s="263"/>
      <c r="J515" s="263"/>
    </row>
    <row r="516" spans="1:10" x14ac:dyDescent="0.45">
      <c r="A516" s="262"/>
      <c r="B516" s="263"/>
      <c r="C516" s="264"/>
      <c r="D516" s="263"/>
      <c r="E516" s="263"/>
      <c r="F516" s="263"/>
      <c r="G516" s="262"/>
      <c r="H516" s="263"/>
      <c r="I516" s="263"/>
      <c r="J516" s="263"/>
    </row>
    <row r="517" spans="1:10" x14ac:dyDescent="0.45">
      <c r="A517" s="262"/>
      <c r="B517" s="263"/>
      <c r="C517" s="264"/>
      <c r="D517" s="263"/>
      <c r="E517" s="263"/>
      <c r="F517" s="263"/>
      <c r="G517" s="262"/>
      <c r="H517" s="263"/>
      <c r="I517" s="263"/>
      <c r="J517" s="263"/>
    </row>
    <row r="518" spans="1:10" x14ac:dyDescent="0.45">
      <c r="A518" s="262"/>
      <c r="B518" s="263"/>
      <c r="C518" s="264"/>
      <c r="D518" s="263"/>
      <c r="E518" s="263"/>
      <c r="F518" s="263"/>
      <c r="G518" s="262"/>
      <c r="H518" s="263"/>
      <c r="I518" s="263"/>
      <c r="J518" s="263"/>
    </row>
    <row r="519" spans="1:10" x14ac:dyDescent="0.45">
      <c r="A519" s="262"/>
      <c r="B519" s="263"/>
      <c r="C519" s="264"/>
      <c r="D519" s="263"/>
      <c r="E519" s="263"/>
      <c r="F519" s="263"/>
      <c r="G519" s="262"/>
      <c r="H519" s="263"/>
      <c r="I519" s="263"/>
      <c r="J519" s="263"/>
    </row>
    <row r="520" spans="1:10" x14ac:dyDescent="0.45">
      <c r="A520" s="262"/>
      <c r="B520" s="263"/>
      <c r="C520" s="264"/>
      <c r="D520" s="263"/>
      <c r="E520" s="263"/>
      <c r="F520" s="263"/>
      <c r="G520" s="262"/>
      <c r="H520" s="263"/>
      <c r="I520" s="263"/>
      <c r="J520" s="263"/>
    </row>
    <row r="521" spans="1:10" x14ac:dyDescent="0.45">
      <c r="A521" s="262"/>
      <c r="B521" s="263"/>
      <c r="C521" s="264"/>
      <c r="D521" s="263"/>
      <c r="E521" s="263"/>
      <c r="F521" s="263"/>
      <c r="G521" s="262"/>
      <c r="H521" s="263"/>
      <c r="I521" s="263"/>
      <c r="J521" s="263"/>
    </row>
    <row r="522" spans="1:10" x14ac:dyDescent="0.45">
      <c r="A522" s="262"/>
      <c r="B522" s="263"/>
      <c r="C522" s="264"/>
      <c r="D522" s="263"/>
      <c r="E522" s="263"/>
      <c r="F522" s="263"/>
      <c r="G522" s="262"/>
      <c r="H522" s="263"/>
      <c r="I522" s="263"/>
      <c r="J522" s="263"/>
    </row>
    <row r="523" spans="1:10" x14ac:dyDescent="0.45">
      <c r="A523" s="262"/>
      <c r="B523" s="263"/>
      <c r="C523" s="264"/>
      <c r="D523" s="263"/>
      <c r="E523" s="263"/>
      <c r="F523" s="263"/>
      <c r="G523" s="262"/>
      <c r="H523" s="263"/>
      <c r="I523" s="263"/>
      <c r="J523" s="263"/>
    </row>
    <row r="524" spans="1:10" x14ac:dyDescent="0.45">
      <c r="A524" s="262"/>
      <c r="B524" s="263"/>
      <c r="C524" s="264"/>
      <c r="D524" s="263"/>
      <c r="E524" s="263"/>
      <c r="F524" s="263"/>
      <c r="G524" s="262"/>
      <c r="H524" s="263"/>
      <c r="I524" s="263"/>
      <c r="J524" s="263"/>
    </row>
    <row r="525" spans="1:10" x14ac:dyDescent="0.45">
      <c r="A525" s="262"/>
      <c r="B525" s="263"/>
      <c r="C525" s="264"/>
      <c r="D525" s="263"/>
      <c r="E525" s="263"/>
      <c r="F525" s="263"/>
      <c r="G525" s="262"/>
      <c r="H525" s="263"/>
      <c r="I525" s="263"/>
      <c r="J525" s="263"/>
    </row>
    <row r="526" spans="1:10" x14ac:dyDescent="0.45">
      <c r="A526" s="262"/>
      <c r="B526" s="263"/>
      <c r="C526" s="264"/>
      <c r="D526" s="263"/>
      <c r="E526" s="263"/>
      <c r="F526" s="263"/>
      <c r="G526" s="262"/>
      <c r="H526" s="263"/>
      <c r="I526" s="263"/>
      <c r="J526" s="263"/>
    </row>
    <row r="527" spans="1:10" x14ac:dyDescent="0.45">
      <c r="A527" s="262"/>
      <c r="B527" s="263"/>
      <c r="C527" s="264"/>
      <c r="D527" s="263"/>
      <c r="E527" s="263"/>
      <c r="F527" s="263"/>
      <c r="G527" s="262"/>
      <c r="H527" s="263"/>
      <c r="I527" s="263"/>
      <c r="J527" s="263"/>
    </row>
    <row r="528" spans="1:10" x14ac:dyDescent="0.45">
      <c r="A528" s="262"/>
      <c r="B528" s="263"/>
      <c r="C528" s="264"/>
      <c r="D528" s="263"/>
      <c r="E528" s="263"/>
      <c r="F528" s="263"/>
      <c r="G528" s="262"/>
      <c r="H528" s="263"/>
      <c r="I528" s="263"/>
      <c r="J528" s="263"/>
    </row>
    <row r="529" spans="1:10" x14ac:dyDescent="0.45">
      <c r="A529" s="262"/>
      <c r="B529" s="263"/>
      <c r="C529" s="264"/>
      <c r="D529" s="263"/>
      <c r="E529" s="263"/>
      <c r="F529" s="263"/>
      <c r="G529" s="262"/>
      <c r="H529" s="263"/>
      <c r="I529" s="263"/>
      <c r="J529" s="263"/>
    </row>
    <row r="530" spans="1:10" x14ac:dyDescent="0.45">
      <c r="A530" s="262"/>
      <c r="B530" s="263"/>
      <c r="C530" s="264"/>
      <c r="D530" s="263"/>
      <c r="E530" s="263"/>
      <c r="F530" s="263"/>
      <c r="G530" s="262"/>
      <c r="H530" s="263"/>
      <c r="I530" s="263"/>
      <c r="J530" s="263"/>
    </row>
    <row r="531" spans="1:10" x14ac:dyDescent="0.45">
      <c r="A531" s="262"/>
      <c r="B531" s="263"/>
      <c r="C531" s="264"/>
      <c r="D531" s="263"/>
      <c r="E531" s="263"/>
      <c r="F531" s="263"/>
      <c r="G531" s="262"/>
      <c r="H531" s="263"/>
      <c r="I531" s="263"/>
      <c r="J531" s="263"/>
    </row>
    <row r="532" spans="1:10" x14ac:dyDescent="0.45">
      <c r="A532" s="262"/>
      <c r="B532" s="263"/>
      <c r="C532" s="264"/>
      <c r="D532" s="263"/>
      <c r="E532" s="263"/>
      <c r="F532" s="263"/>
      <c r="G532" s="262"/>
      <c r="H532" s="263"/>
      <c r="I532" s="263"/>
      <c r="J532" s="263"/>
    </row>
    <row r="533" spans="1:10" x14ac:dyDescent="0.45">
      <c r="A533" s="262"/>
      <c r="B533" s="263"/>
      <c r="C533" s="264"/>
      <c r="D533" s="263"/>
      <c r="E533" s="263"/>
      <c r="F533" s="263"/>
      <c r="G533" s="262"/>
      <c r="H533" s="263"/>
      <c r="I533" s="263"/>
      <c r="J533" s="263"/>
    </row>
    <row r="534" spans="1:10" x14ac:dyDescent="0.45">
      <c r="A534" s="262"/>
      <c r="B534" s="263"/>
      <c r="C534" s="264"/>
      <c r="D534" s="263"/>
      <c r="E534" s="263"/>
      <c r="F534" s="263"/>
      <c r="G534" s="262"/>
      <c r="H534" s="263"/>
      <c r="I534" s="263"/>
      <c r="J534" s="263"/>
    </row>
    <row r="535" spans="1:10" x14ac:dyDescent="0.45">
      <c r="A535" s="262"/>
      <c r="B535" s="263"/>
      <c r="C535" s="264"/>
      <c r="D535" s="263"/>
      <c r="E535" s="263"/>
      <c r="F535" s="263"/>
      <c r="G535" s="262"/>
      <c r="H535" s="263"/>
      <c r="I535" s="263"/>
      <c r="J535" s="263"/>
    </row>
    <row r="536" spans="1:10" x14ac:dyDescent="0.45">
      <c r="A536" s="262"/>
      <c r="B536" s="263"/>
      <c r="C536" s="264"/>
      <c r="D536" s="263"/>
      <c r="E536" s="263"/>
      <c r="F536" s="263"/>
      <c r="G536" s="262"/>
      <c r="H536" s="263"/>
      <c r="I536" s="263"/>
      <c r="J536" s="263"/>
    </row>
    <row r="537" spans="1:10" x14ac:dyDescent="0.45">
      <c r="A537" s="262"/>
      <c r="B537" s="263"/>
      <c r="C537" s="264"/>
      <c r="D537" s="263"/>
      <c r="E537" s="263"/>
      <c r="F537" s="263"/>
      <c r="G537" s="262"/>
      <c r="H537" s="263"/>
      <c r="I537" s="263"/>
      <c r="J537" s="263"/>
    </row>
    <row r="538" spans="1:10" x14ac:dyDescent="0.45">
      <c r="A538" s="262"/>
      <c r="B538" s="263"/>
      <c r="C538" s="264"/>
      <c r="D538" s="263"/>
      <c r="E538" s="263"/>
      <c r="F538" s="263"/>
      <c r="G538" s="262"/>
      <c r="H538" s="263"/>
      <c r="I538" s="263"/>
      <c r="J538" s="263"/>
    </row>
    <row r="539" spans="1:10" x14ac:dyDescent="0.45">
      <c r="A539" s="262"/>
      <c r="B539" s="263"/>
      <c r="C539" s="264"/>
      <c r="D539" s="263"/>
      <c r="E539" s="263"/>
      <c r="F539" s="263"/>
      <c r="G539" s="262"/>
      <c r="H539" s="263"/>
      <c r="I539" s="263"/>
      <c r="J539" s="263"/>
    </row>
    <row r="540" spans="1:10" x14ac:dyDescent="0.45">
      <c r="A540" s="262"/>
      <c r="B540" s="263"/>
      <c r="C540" s="264"/>
      <c r="D540" s="263"/>
      <c r="E540" s="263"/>
      <c r="F540" s="263"/>
      <c r="G540" s="262"/>
      <c r="H540" s="263"/>
      <c r="I540" s="263"/>
      <c r="J540" s="263"/>
    </row>
    <row r="541" spans="1:10" x14ac:dyDescent="0.45">
      <c r="A541" s="262"/>
      <c r="B541" s="263"/>
      <c r="C541" s="264"/>
      <c r="D541" s="263"/>
      <c r="E541" s="263"/>
      <c r="F541" s="263"/>
      <c r="G541" s="262"/>
      <c r="H541" s="263"/>
      <c r="I541" s="263"/>
      <c r="J541" s="263"/>
    </row>
    <row r="542" spans="1:10" x14ac:dyDescent="0.45">
      <c r="A542" s="262"/>
      <c r="B542" s="263"/>
      <c r="C542" s="264"/>
      <c r="D542" s="263"/>
      <c r="E542" s="263"/>
      <c r="F542" s="263"/>
      <c r="G542" s="262"/>
      <c r="H542" s="263"/>
      <c r="I542" s="263"/>
      <c r="J542" s="263"/>
    </row>
    <row r="543" spans="1:10" x14ac:dyDescent="0.45">
      <c r="A543" s="262"/>
      <c r="B543" s="263"/>
      <c r="C543" s="264"/>
      <c r="D543" s="263"/>
      <c r="E543" s="263"/>
      <c r="F543" s="263"/>
      <c r="G543" s="262"/>
      <c r="H543" s="263"/>
      <c r="I543" s="263"/>
      <c r="J543" s="263"/>
    </row>
    <row r="544" spans="1:10" x14ac:dyDescent="0.45">
      <c r="A544" s="262"/>
      <c r="B544" s="263"/>
      <c r="C544" s="264"/>
      <c r="D544" s="263"/>
      <c r="E544" s="263"/>
      <c r="F544" s="263"/>
      <c r="G544" s="262"/>
      <c r="H544" s="263"/>
      <c r="I544" s="263"/>
      <c r="J544" s="263"/>
    </row>
    <row r="545" spans="1:10" x14ac:dyDescent="0.45">
      <c r="A545" s="262"/>
      <c r="B545" s="263"/>
      <c r="C545" s="264"/>
      <c r="D545" s="263"/>
      <c r="E545" s="263"/>
      <c r="F545" s="263"/>
      <c r="G545" s="262"/>
      <c r="H545" s="263"/>
      <c r="I545" s="263"/>
      <c r="J545" s="263"/>
    </row>
    <row r="546" spans="1:10" x14ac:dyDescent="0.45">
      <c r="A546" s="262"/>
      <c r="B546" s="263"/>
      <c r="C546" s="264"/>
      <c r="D546" s="263"/>
      <c r="E546" s="263"/>
      <c r="F546" s="263"/>
      <c r="G546" s="262"/>
      <c r="H546" s="263"/>
      <c r="I546" s="263"/>
      <c r="J546" s="263"/>
    </row>
    <row r="547" spans="1:10" x14ac:dyDescent="0.45">
      <c r="A547" s="262"/>
      <c r="B547" s="263"/>
      <c r="C547" s="264"/>
      <c r="D547" s="263"/>
      <c r="E547" s="263"/>
      <c r="F547" s="263"/>
      <c r="G547" s="262"/>
      <c r="H547" s="263"/>
      <c r="I547" s="263"/>
      <c r="J547" s="263"/>
    </row>
    <row r="548" spans="1:10" x14ac:dyDescent="0.45">
      <c r="A548" s="262"/>
      <c r="B548" s="263"/>
      <c r="C548" s="264"/>
      <c r="D548" s="263"/>
      <c r="E548" s="263"/>
      <c r="F548" s="263"/>
      <c r="G548" s="262"/>
      <c r="H548" s="263"/>
      <c r="I548" s="263"/>
      <c r="J548" s="263"/>
    </row>
    <row r="549" spans="1:10" x14ac:dyDescent="0.45">
      <c r="A549" s="262"/>
      <c r="B549" s="263"/>
      <c r="C549" s="264"/>
      <c r="D549" s="263"/>
      <c r="E549" s="263"/>
      <c r="F549" s="263"/>
      <c r="G549" s="262"/>
      <c r="H549" s="263"/>
      <c r="I549" s="263"/>
      <c r="J549" s="263"/>
    </row>
    <row r="550" spans="1:10" x14ac:dyDescent="0.45">
      <c r="A550" s="262"/>
      <c r="B550" s="263"/>
      <c r="C550" s="264"/>
      <c r="D550" s="263"/>
      <c r="E550" s="263"/>
      <c r="F550" s="263"/>
      <c r="G550" s="262"/>
      <c r="H550" s="263"/>
      <c r="I550" s="263"/>
      <c r="J550" s="263"/>
    </row>
    <row r="551" spans="1:10" x14ac:dyDescent="0.45">
      <c r="A551" s="262"/>
      <c r="B551" s="263"/>
      <c r="C551" s="264"/>
      <c r="D551" s="263"/>
      <c r="E551" s="263"/>
      <c r="F551" s="263"/>
      <c r="G551" s="262"/>
      <c r="H551" s="263"/>
      <c r="I551" s="263"/>
      <c r="J551" s="263"/>
    </row>
    <row r="552" spans="1:10" x14ac:dyDescent="0.45">
      <c r="A552" s="262"/>
      <c r="B552" s="263"/>
      <c r="C552" s="264"/>
      <c r="D552" s="263"/>
      <c r="E552" s="263"/>
      <c r="F552" s="263"/>
      <c r="G552" s="262"/>
      <c r="H552" s="263"/>
      <c r="I552" s="263"/>
      <c r="J552" s="263"/>
    </row>
    <row r="553" spans="1:10" x14ac:dyDescent="0.45">
      <c r="A553" s="262"/>
      <c r="B553" s="263"/>
      <c r="C553" s="264"/>
      <c r="D553" s="263"/>
      <c r="E553" s="263"/>
      <c r="F553" s="263"/>
      <c r="G553" s="262"/>
      <c r="H553" s="263"/>
      <c r="I553" s="263"/>
      <c r="J553" s="263"/>
    </row>
    <row r="554" spans="1:10" x14ac:dyDescent="0.45">
      <c r="A554" s="262"/>
      <c r="B554" s="263"/>
      <c r="C554" s="264"/>
      <c r="D554" s="263"/>
      <c r="E554" s="263"/>
      <c r="F554" s="263"/>
      <c r="G554" s="262"/>
      <c r="H554" s="263"/>
      <c r="I554" s="263"/>
      <c r="J554" s="263"/>
    </row>
    <row r="555" spans="1:10" x14ac:dyDescent="0.45">
      <c r="A555" s="262"/>
      <c r="B555" s="263"/>
      <c r="C555" s="264"/>
      <c r="D555" s="263"/>
      <c r="E555" s="263"/>
      <c r="F555" s="263"/>
      <c r="G555" s="262"/>
      <c r="H555" s="263"/>
      <c r="I555" s="263"/>
      <c r="J555" s="263"/>
    </row>
    <row r="556" spans="1:10" x14ac:dyDescent="0.45">
      <c r="A556" s="262"/>
      <c r="B556" s="263"/>
      <c r="C556" s="264"/>
      <c r="D556" s="263"/>
      <c r="E556" s="263"/>
      <c r="F556" s="263"/>
      <c r="G556" s="262"/>
      <c r="H556" s="263"/>
      <c r="I556" s="263"/>
      <c r="J556" s="263"/>
    </row>
    <row r="557" spans="1:10" x14ac:dyDescent="0.45">
      <c r="A557" s="262"/>
      <c r="B557" s="263"/>
      <c r="C557" s="264"/>
      <c r="D557" s="263"/>
      <c r="E557" s="263"/>
      <c r="F557" s="263"/>
      <c r="G557" s="262"/>
      <c r="H557" s="263"/>
      <c r="I557" s="263"/>
      <c r="J557" s="263"/>
    </row>
    <row r="558" spans="1:10" x14ac:dyDescent="0.45">
      <c r="A558" s="262"/>
      <c r="B558" s="263"/>
      <c r="C558" s="264"/>
      <c r="D558" s="263"/>
      <c r="E558" s="263"/>
      <c r="F558" s="263"/>
      <c r="G558" s="262"/>
      <c r="H558" s="263"/>
      <c r="I558" s="263"/>
      <c r="J558" s="263"/>
    </row>
    <row r="559" spans="1:10" x14ac:dyDescent="0.45">
      <c r="A559" s="262"/>
      <c r="B559" s="263"/>
      <c r="C559" s="264"/>
      <c r="D559" s="263"/>
      <c r="E559" s="263"/>
      <c r="F559" s="263"/>
      <c r="G559" s="262"/>
      <c r="H559" s="263"/>
      <c r="I559" s="263"/>
      <c r="J559" s="263"/>
    </row>
    <row r="560" spans="1:10" x14ac:dyDescent="0.45">
      <c r="A560" s="262"/>
      <c r="B560" s="263"/>
      <c r="C560" s="264"/>
      <c r="D560" s="263"/>
      <c r="E560" s="263"/>
      <c r="F560" s="263"/>
      <c r="G560" s="262"/>
      <c r="H560" s="263"/>
      <c r="I560" s="263"/>
      <c r="J560" s="263"/>
    </row>
    <row r="561" spans="1:10" x14ac:dyDescent="0.45">
      <c r="A561" s="262"/>
      <c r="B561" s="263"/>
      <c r="C561" s="264"/>
      <c r="D561" s="263"/>
      <c r="E561" s="263"/>
      <c r="F561" s="263"/>
      <c r="G561" s="262"/>
      <c r="H561" s="263"/>
      <c r="I561" s="263"/>
      <c r="J561" s="263"/>
    </row>
    <row r="562" spans="1:10" x14ac:dyDescent="0.45">
      <c r="A562" s="262"/>
      <c r="B562" s="263"/>
      <c r="C562" s="264"/>
      <c r="D562" s="263"/>
      <c r="E562" s="263"/>
      <c r="F562" s="263"/>
      <c r="G562" s="262"/>
      <c r="H562" s="263"/>
      <c r="I562" s="263"/>
      <c r="J562" s="263"/>
    </row>
    <row r="563" spans="1:10" x14ac:dyDescent="0.45">
      <c r="A563" s="262"/>
      <c r="B563" s="263"/>
      <c r="C563" s="264"/>
      <c r="D563" s="263"/>
      <c r="E563" s="263"/>
      <c r="F563" s="263"/>
      <c r="G563" s="262"/>
      <c r="H563" s="263"/>
      <c r="I563" s="263"/>
      <c r="J563" s="263"/>
    </row>
    <row r="564" spans="1:10" x14ac:dyDescent="0.45">
      <c r="A564" s="262"/>
      <c r="B564" s="263"/>
      <c r="C564" s="264"/>
      <c r="D564" s="263"/>
      <c r="E564" s="263"/>
      <c r="F564" s="263"/>
      <c r="G564" s="262"/>
      <c r="H564" s="263"/>
      <c r="I564" s="263"/>
      <c r="J564" s="263"/>
    </row>
    <row r="565" spans="1:10" x14ac:dyDescent="0.45">
      <c r="A565" s="262"/>
      <c r="B565" s="263"/>
      <c r="C565" s="264"/>
      <c r="D565" s="263"/>
      <c r="E565" s="263"/>
      <c r="F565" s="263"/>
      <c r="G565" s="262"/>
      <c r="H565" s="263"/>
      <c r="I565" s="263"/>
      <c r="J565" s="263"/>
    </row>
    <row r="566" spans="1:10" x14ac:dyDescent="0.45">
      <c r="A566" s="262"/>
      <c r="B566" s="263"/>
      <c r="C566" s="264"/>
      <c r="D566" s="263"/>
      <c r="E566" s="263"/>
      <c r="F566" s="263"/>
      <c r="G566" s="262"/>
      <c r="H566" s="263"/>
      <c r="I566" s="263"/>
      <c r="J566" s="263"/>
    </row>
    <row r="567" spans="1:10" x14ac:dyDescent="0.45">
      <c r="A567" s="262"/>
      <c r="B567" s="263"/>
      <c r="C567" s="264"/>
      <c r="D567" s="263"/>
      <c r="E567" s="263"/>
      <c r="F567" s="263"/>
      <c r="G567" s="262"/>
      <c r="H567" s="263"/>
      <c r="I567" s="263"/>
      <c r="J567" s="263"/>
    </row>
    <row r="568" spans="1:10" x14ac:dyDescent="0.45">
      <c r="A568" s="262"/>
      <c r="B568" s="263"/>
      <c r="C568" s="264"/>
      <c r="D568" s="263"/>
      <c r="E568" s="263"/>
      <c r="F568" s="263"/>
      <c r="G568" s="262"/>
      <c r="H568" s="263"/>
      <c r="I568" s="263"/>
      <c r="J568" s="263"/>
    </row>
    <row r="569" spans="1:10" x14ac:dyDescent="0.45">
      <c r="A569" s="262"/>
      <c r="B569" s="263"/>
      <c r="C569" s="264"/>
      <c r="D569" s="263"/>
      <c r="E569" s="263"/>
      <c r="F569" s="263"/>
      <c r="G569" s="262"/>
      <c r="H569" s="263"/>
      <c r="I569" s="263"/>
      <c r="J569" s="263"/>
    </row>
    <row r="570" spans="1:10" x14ac:dyDescent="0.45">
      <c r="A570" s="262"/>
      <c r="B570" s="263"/>
      <c r="C570" s="264"/>
      <c r="D570" s="263"/>
      <c r="E570" s="263"/>
      <c r="F570" s="263"/>
      <c r="G570" s="262"/>
      <c r="H570" s="263"/>
      <c r="I570" s="263"/>
      <c r="J570" s="263"/>
    </row>
    <row r="571" spans="1:10" x14ac:dyDescent="0.45">
      <c r="A571" s="262"/>
      <c r="B571" s="263"/>
      <c r="C571" s="264"/>
      <c r="D571" s="263"/>
      <c r="E571" s="263"/>
      <c r="F571" s="263"/>
      <c r="G571" s="262"/>
      <c r="H571" s="263"/>
      <c r="I571" s="263"/>
      <c r="J571" s="263"/>
    </row>
    <row r="572" spans="1:10" x14ac:dyDescent="0.45">
      <c r="A572" s="262"/>
      <c r="B572" s="263"/>
      <c r="C572" s="264"/>
      <c r="D572" s="263"/>
      <c r="E572" s="263"/>
      <c r="F572" s="263"/>
      <c r="G572" s="262"/>
      <c r="H572" s="263"/>
      <c r="I572" s="263"/>
      <c r="J572" s="263"/>
    </row>
    <row r="573" spans="1:10" x14ac:dyDescent="0.45">
      <c r="A573" s="262"/>
      <c r="B573" s="263"/>
      <c r="C573" s="264"/>
      <c r="D573" s="263"/>
      <c r="E573" s="263"/>
      <c r="F573" s="263"/>
      <c r="G573" s="262"/>
      <c r="H573" s="263"/>
      <c r="I573" s="263"/>
      <c r="J573" s="263"/>
    </row>
    <row r="574" spans="1:10" x14ac:dyDescent="0.45">
      <c r="A574" s="262"/>
      <c r="B574" s="263"/>
      <c r="C574" s="264"/>
      <c r="D574" s="263"/>
      <c r="E574" s="263"/>
      <c r="F574" s="263"/>
      <c r="G574" s="262"/>
      <c r="H574" s="263"/>
      <c r="I574" s="263"/>
      <c r="J574" s="263"/>
    </row>
    <row r="575" spans="1:10" x14ac:dyDescent="0.45">
      <c r="A575" s="262"/>
      <c r="B575" s="263"/>
      <c r="C575" s="264"/>
      <c r="D575" s="263"/>
      <c r="E575" s="263"/>
      <c r="F575" s="263"/>
      <c r="G575" s="262"/>
      <c r="H575" s="263"/>
      <c r="I575" s="263"/>
      <c r="J575" s="263"/>
    </row>
    <row r="576" spans="1:10" x14ac:dyDescent="0.45">
      <c r="A576" s="262"/>
      <c r="B576" s="263"/>
      <c r="C576" s="264"/>
      <c r="D576" s="263"/>
      <c r="E576" s="263"/>
      <c r="F576" s="263"/>
      <c r="G576" s="262"/>
      <c r="H576" s="263"/>
      <c r="I576" s="263"/>
      <c r="J576" s="263"/>
    </row>
    <row r="577" spans="1:10" x14ac:dyDescent="0.45">
      <c r="A577" s="262"/>
      <c r="B577" s="263"/>
      <c r="C577" s="264"/>
      <c r="D577" s="263"/>
      <c r="E577" s="263"/>
      <c r="F577" s="263"/>
      <c r="G577" s="262"/>
      <c r="H577" s="263"/>
      <c r="I577" s="263"/>
      <c r="J577" s="263"/>
    </row>
    <row r="578" spans="1:10" x14ac:dyDescent="0.45">
      <c r="A578" s="262"/>
      <c r="B578" s="263"/>
      <c r="C578" s="264"/>
      <c r="D578" s="263"/>
      <c r="E578" s="263"/>
      <c r="F578" s="263"/>
      <c r="G578" s="262"/>
      <c r="H578" s="263"/>
      <c r="I578" s="263"/>
      <c r="J578" s="263"/>
    </row>
    <row r="579" spans="1:10" x14ac:dyDescent="0.45">
      <c r="A579" s="262"/>
      <c r="B579" s="263"/>
      <c r="C579" s="264"/>
      <c r="D579" s="263"/>
      <c r="E579" s="263"/>
      <c r="F579" s="263"/>
      <c r="G579" s="262"/>
      <c r="H579" s="263"/>
      <c r="I579" s="263"/>
      <c r="J579" s="263"/>
    </row>
    <row r="580" spans="1:10" x14ac:dyDescent="0.45">
      <c r="A580" s="262"/>
      <c r="B580" s="263"/>
      <c r="C580" s="264"/>
      <c r="D580" s="263"/>
      <c r="E580" s="263"/>
      <c r="F580" s="263"/>
      <c r="G580" s="262"/>
      <c r="H580" s="263"/>
      <c r="I580" s="263"/>
      <c r="J580" s="263"/>
    </row>
    <row r="581" spans="1:10" x14ac:dyDescent="0.45">
      <c r="A581" s="262"/>
      <c r="B581" s="263"/>
      <c r="C581" s="264"/>
      <c r="D581" s="263"/>
      <c r="E581" s="263"/>
      <c r="F581" s="263"/>
      <c r="G581" s="262"/>
      <c r="H581" s="263"/>
      <c r="I581" s="263"/>
      <c r="J581" s="263"/>
    </row>
    <row r="582" spans="1:10" x14ac:dyDescent="0.45">
      <c r="A582" s="262"/>
      <c r="B582" s="263"/>
      <c r="C582" s="264"/>
      <c r="D582" s="263"/>
      <c r="E582" s="263"/>
      <c r="F582" s="263"/>
      <c r="G582" s="262"/>
      <c r="H582" s="263"/>
      <c r="I582" s="263"/>
      <c r="J582" s="263"/>
    </row>
    <row r="583" spans="1:10" x14ac:dyDescent="0.45">
      <c r="A583" s="262"/>
      <c r="B583" s="263"/>
      <c r="C583" s="264"/>
      <c r="D583" s="263"/>
      <c r="E583" s="263"/>
      <c r="F583" s="263"/>
      <c r="G583" s="262"/>
      <c r="H583" s="263"/>
      <c r="I583" s="263"/>
      <c r="J583" s="263"/>
    </row>
    <row r="584" spans="1:10" x14ac:dyDescent="0.45">
      <c r="A584" s="262"/>
      <c r="B584" s="263"/>
      <c r="C584" s="264"/>
      <c r="D584" s="263"/>
      <c r="E584" s="263"/>
      <c r="F584" s="263"/>
      <c r="G584" s="262"/>
      <c r="H584" s="263"/>
      <c r="I584" s="263"/>
      <c r="J584" s="263"/>
    </row>
    <row r="585" spans="1:10" x14ac:dyDescent="0.45">
      <c r="A585" s="262"/>
      <c r="B585" s="263"/>
      <c r="C585" s="264"/>
      <c r="D585" s="263"/>
      <c r="E585" s="263"/>
      <c r="F585" s="263"/>
      <c r="G585" s="262"/>
      <c r="H585" s="263"/>
      <c r="I585" s="263"/>
      <c r="J585" s="263"/>
    </row>
    <row r="586" spans="1:10" x14ac:dyDescent="0.45">
      <c r="A586" s="262"/>
      <c r="B586" s="263"/>
      <c r="C586" s="264"/>
      <c r="D586" s="263"/>
      <c r="E586" s="263"/>
      <c r="F586" s="263"/>
      <c r="G586" s="262"/>
      <c r="H586" s="263"/>
      <c r="I586" s="263"/>
      <c r="J586" s="263"/>
    </row>
    <row r="587" spans="1:10" x14ac:dyDescent="0.45">
      <c r="A587" s="262"/>
      <c r="B587" s="263"/>
      <c r="C587" s="264"/>
      <c r="D587" s="263"/>
      <c r="E587" s="263"/>
      <c r="F587" s="263"/>
      <c r="G587" s="262"/>
      <c r="H587" s="263"/>
      <c r="I587" s="263"/>
      <c r="J587" s="263"/>
    </row>
    <row r="588" spans="1:10" x14ac:dyDescent="0.45">
      <c r="A588" s="262"/>
      <c r="B588" s="263"/>
      <c r="C588" s="264"/>
      <c r="D588" s="263"/>
      <c r="E588" s="263"/>
      <c r="F588" s="263"/>
      <c r="G588" s="262"/>
      <c r="H588" s="263"/>
      <c r="I588" s="263"/>
      <c r="J588" s="263"/>
    </row>
    <row r="589" spans="1:10" x14ac:dyDescent="0.45">
      <c r="A589" s="262"/>
      <c r="B589" s="263"/>
      <c r="C589" s="264"/>
      <c r="D589" s="263"/>
      <c r="E589" s="263"/>
      <c r="F589" s="263"/>
      <c r="G589" s="262"/>
      <c r="H589" s="263"/>
      <c r="I589" s="263"/>
      <c r="J589" s="263"/>
    </row>
    <row r="590" spans="1:10" x14ac:dyDescent="0.45">
      <c r="A590" s="262"/>
      <c r="B590" s="263"/>
      <c r="C590" s="264"/>
      <c r="D590" s="263"/>
      <c r="E590" s="263"/>
      <c r="F590" s="263"/>
      <c r="G590" s="262"/>
      <c r="H590" s="263"/>
      <c r="I590" s="263"/>
      <c r="J590" s="263"/>
    </row>
    <row r="591" spans="1:10" x14ac:dyDescent="0.45">
      <c r="A591" s="262"/>
      <c r="B591" s="263"/>
      <c r="C591" s="264"/>
      <c r="D591" s="263"/>
      <c r="E591" s="263"/>
      <c r="F591" s="263"/>
      <c r="G591" s="262"/>
      <c r="H591" s="263"/>
      <c r="I591" s="263"/>
      <c r="J591" s="263"/>
    </row>
    <row r="592" spans="1:10" x14ac:dyDescent="0.45">
      <c r="A592" s="262"/>
      <c r="B592" s="263"/>
      <c r="C592" s="264"/>
      <c r="D592" s="263"/>
      <c r="E592" s="263"/>
      <c r="F592" s="263"/>
      <c r="G592" s="262"/>
      <c r="H592" s="263"/>
      <c r="I592" s="263"/>
      <c r="J592" s="263"/>
    </row>
    <row r="593" spans="1:10" x14ac:dyDescent="0.45">
      <c r="A593" s="262"/>
      <c r="B593" s="263"/>
      <c r="C593" s="264"/>
      <c r="D593" s="263"/>
      <c r="E593" s="263"/>
      <c r="F593" s="263"/>
      <c r="G593" s="262"/>
      <c r="H593" s="263"/>
      <c r="I593" s="263"/>
      <c r="J593" s="263"/>
    </row>
    <row r="594" spans="1:10" x14ac:dyDescent="0.45">
      <c r="A594" s="262"/>
      <c r="B594" s="263"/>
      <c r="C594" s="264"/>
      <c r="D594" s="263"/>
      <c r="E594" s="263"/>
      <c r="F594" s="263"/>
      <c r="G594" s="262"/>
      <c r="H594" s="263"/>
      <c r="I594" s="263"/>
      <c r="J594" s="263"/>
    </row>
    <row r="595" spans="1:10" x14ac:dyDescent="0.45">
      <c r="A595" s="262"/>
      <c r="B595" s="263"/>
      <c r="C595" s="264"/>
      <c r="D595" s="263"/>
      <c r="E595" s="263"/>
      <c r="F595" s="263"/>
      <c r="G595" s="262"/>
      <c r="H595" s="263"/>
      <c r="I595" s="263"/>
      <c r="J595" s="263"/>
    </row>
    <row r="596" spans="1:10" x14ac:dyDescent="0.45">
      <c r="A596" s="262"/>
      <c r="B596" s="263"/>
      <c r="C596" s="264"/>
      <c r="D596" s="263"/>
      <c r="E596" s="263"/>
      <c r="F596" s="263"/>
      <c r="G596" s="262"/>
      <c r="H596" s="263"/>
      <c r="I596" s="263"/>
      <c r="J596" s="263"/>
    </row>
    <row r="597" spans="1:10" x14ac:dyDescent="0.45">
      <c r="A597" s="262"/>
      <c r="B597" s="263"/>
      <c r="C597" s="264"/>
      <c r="D597" s="263"/>
      <c r="E597" s="263"/>
      <c r="F597" s="263"/>
      <c r="G597" s="262"/>
      <c r="H597" s="263"/>
      <c r="I597" s="263"/>
      <c r="J597" s="263"/>
    </row>
    <row r="598" spans="1:10" x14ac:dyDescent="0.45">
      <c r="A598" s="262"/>
      <c r="B598" s="263"/>
      <c r="C598" s="264"/>
      <c r="D598" s="263"/>
      <c r="E598" s="263"/>
      <c r="F598" s="263"/>
      <c r="G598" s="262"/>
      <c r="H598" s="263"/>
      <c r="I598" s="263"/>
      <c r="J598" s="263"/>
    </row>
    <row r="599" spans="1:10" x14ac:dyDescent="0.45">
      <c r="A599" s="262"/>
      <c r="B599" s="263"/>
      <c r="C599" s="264"/>
      <c r="D599" s="263"/>
      <c r="E599" s="263"/>
      <c r="F599" s="263"/>
      <c r="G599" s="262"/>
      <c r="H599" s="263"/>
      <c r="I599" s="263"/>
      <c r="J599" s="263"/>
    </row>
    <row r="600" spans="1:10" x14ac:dyDescent="0.45">
      <c r="A600" s="262"/>
      <c r="B600" s="263"/>
      <c r="C600" s="264"/>
      <c r="D600" s="263"/>
      <c r="E600" s="263"/>
      <c r="F600" s="263"/>
      <c r="G600" s="262"/>
      <c r="H600" s="263"/>
      <c r="I600" s="263"/>
      <c r="J600" s="263"/>
    </row>
    <row r="601" spans="1:10" x14ac:dyDescent="0.45">
      <c r="A601" s="262"/>
      <c r="B601" s="263"/>
      <c r="C601" s="264"/>
      <c r="D601" s="263"/>
      <c r="E601" s="263"/>
      <c r="F601" s="263"/>
      <c r="G601" s="262"/>
      <c r="H601" s="263"/>
      <c r="I601" s="263"/>
      <c r="J601" s="263"/>
    </row>
    <row r="602" spans="1:10" x14ac:dyDescent="0.45">
      <c r="A602" s="262"/>
      <c r="B602" s="263"/>
      <c r="C602" s="264"/>
      <c r="D602" s="263"/>
      <c r="E602" s="263"/>
      <c r="F602" s="263"/>
      <c r="G602" s="262"/>
      <c r="H602" s="263"/>
      <c r="I602" s="263"/>
      <c r="J602" s="263"/>
    </row>
    <row r="603" spans="1:10" x14ac:dyDescent="0.45">
      <c r="A603" s="262"/>
      <c r="B603" s="263"/>
      <c r="C603" s="264"/>
      <c r="D603" s="263"/>
      <c r="E603" s="263"/>
      <c r="F603" s="263"/>
      <c r="G603" s="262"/>
      <c r="H603" s="263"/>
      <c r="I603" s="263"/>
      <c r="J603" s="263"/>
    </row>
    <row r="604" spans="1:10" x14ac:dyDescent="0.45">
      <c r="A604" s="262"/>
      <c r="B604" s="263"/>
      <c r="C604" s="264"/>
      <c r="D604" s="263"/>
      <c r="E604" s="263"/>
      <c r="F604" s="263"/>
      <c r="G604" s="262"/>
      <c r="H604" s="263"/>
      <c r="I604" s="263"/>
      <c r="J604" s="263"/>
    </row>
    <row r="605" spans="1:10" x14ac:dyDescent="0.45">
      <c r="A605" s="262"/>
      <c r="B605" s="263"/>
      <c r="C605" s="264"/>
      <c r="D605" s="263"/>
      <c r="E605" s="263"/>
      <c r="F605" s="263"/>
      <c r="G605" s="262"/>
      <c r="H605" s="263"/>
      <c r="I605" s="263"/>
      <c r="J605" s="263"/>
    </row>
    <row r="606" spans="1:10" x14ac:dyDescent="0.45">
      <c r="A606" s="262"/>
      <c r="B606" s="263"/>
      <c r="C606" s="264"/>
      <c r="D606" s="263"/>
      <c r="E606" s="263"/>
      <c r="F606" s="263"/>
      <c r="G606" s="262"/>
      <c r="H606" s="263"/>
      <c r="I606" s="263"/>
      <c r="J606" s="263"/>
    </row>
    <row r="607" spans="1:10" x14ac:dyDescent="0.45">
      <c r="A607" s="262"/>
      <c r="B607" s="263"/>
      <c r="C607" s="264"/>
      <c r="D607" s="263"/>
      <c r="E607" s="263"/>
      <c r="F607" s="263"/>
      <c r="G607" s="262"/>
      <c r="H607" s="263"/>
      <c r="I607" s="263"/>
      <c r="J607" s="263"/>
    </row>
    <row r="608" spans="1:10" x14ac:dyDescent="0.45">
      <c r="A608" s="262"/>
      <c r="B608" s="263"/>
      <c r="C608" s="264"/>
      <c r="D608" s="263"/>
      <c r="E608" s="263"/>
      <c r="F608" s="263"/>
      <c r="G608" s="262"/>
      <c r="H608" s="263"/>
      <c r="I608" s="263"/>
      <c r="J608" s="263"/>
    </row>
    <row r="609" spans="1:10" x14ac:dyDescent="0.45">
      <c r="A609" s="262"/>
      <c r="B609" s="263"/>
      <c r="C609" s="264"/>
      <c r="D609" s="263"/>
      <c r="E609" s="263"/>
      <c r="F609" s="263"/>
      <c r="G609" s="262"/>
      <c r="H609" s="263"/>
      <c r="I609" s="263"/>
      <c r="J609" s="263"/>
    </row>
    <row r="610" spans="1:10" x14ac:dyDescent="0.45">
      <c r="A610" s="262"/>
      <c r="B610" s="263"/>
      <c r="C610" s="264"/>
      <c r="D610" s="263"/>
      <c r="E610" s="263"/>
      <c r="F610" s="263"/>
      <c r="G610" s="262"/>
      <c r="H610" s="263"/>
      <c r="I610" s="263"/>
      <c r="J610" s="263"/>
    </row>
    <row r="611" spans="1:10" x14ac:dyDescent="0.45">
      <c r="A611" s="262"/>
      <c r="B611" s="263"/>
      <c r="C611" s="264"/>
      <c r="D611" s="263"/>
      <c r="E611" s="263"/>
      <c r="F611" s="263"/>
      <c r="G611" s="262"/>
      <c r="H611" s="263"/>
      <c r="I611" s="263"/>
      <c r="J611" s="263"/>
    </row>
    <row r="612" spans="1:10" x14ac:dyDescent="0.45">
      <c r="A612" s="262"/>
      <c r="B612" s="263"/>
      <c r="C612" s="264"/>
      <c r="D612" s="263"/>
      <c r="E612" s="263"/>
      <c r="F612" s="263"/>
      <c r="G612" s="262"/>
      <c r="H612" s="263"/>
      <c r="I612" s="263"/>
      <c r="J612" s="263"/>
    </row>
    <row r="613" spans="1:10" x14ac:dyDescent="0.45">
      <c r="A613" s="262"/>
      <c r="B613" s="263"/>
      <c r="C613" s="264"/>
      <c r="D613" s="263"/>
      <c r="E613" s="263"/>
      <c r="F613" s="263"/>
      <c r="G613" s="262"/>
      <c r="H613" s="263"/>
      <c r="I613" s="263"/>
      <c r="J613" s="263"/>
    </row>
    <row r="614" spans="1:10" x14ac:dyDescent="0.45">
      <c r="A614" s="262"/>
      <c r="B614" s="263"/>
      <c r="C614" s="264"/>
      <c r="D614" s="263"/>
      <c r="E614" s="263"/>
      <c r="F614" s="263"/>
      <c r="G614" s="262"/>
      <c r="H614" s="263"/>
      <c r="I614" s="263"/>
      <c r="J614" s="263"/>
    </row>
    <row r="615" spans="1:10" x14ac:dyDescent="0.45">
      <c r="A615" s="262"/>
      <c r="B615" s="263"/>
      <c r="C615" s="264"/>
      <c r="D615" s="263"/>
      <c r="E615" s="263"/>
      <c r="F615" s="263"/>
      <c r="G615" s="262"/>
      <c r="H615" s="263"/>
      <c r="I615" s="263"/>
      <c r="J615" s="263"/>
    </row>
    <row r="616" spans="1:10" x14ac:dyDescent="0.45">
      <c r="A616" s="262"/>
      <c r="B616" s="263"/>
      <c r="C616" s="264"/>
      <c r="D616" s="263"/>
      <c r="E616" s="263"/>
      <c r="F616" s="263"/>
      <c r="G616" s="262"/>
      <c r="H616" s="263"/>
      <c r="I616" s="263"/>
      <c r="J616" s="263"/>
    </row>
    <row r="617" spans="1:10" x14ac:dyDescent="0.45">
      <c r="A617" s="262"/>
      <c r="B617" s="263"/>
      <c r="C617" s="264"/>
      <c r="D617" s="263"/>
      <c r="E617" s="263"/>
      <c r="F617" s="263"/>
      <c r="G617" s="262"/>
      <c r="H617" s="263"/>
      <c r="I617" s="263"/>
      <c r="J617" s="263"/>
    </row>
    <row r="618" spans="1:10" x14ac:dyDescent="0.45">
      <c r="A618" s="262"/>
      <c r="B618" s="263"/>
      <c r="C618" s="264"/>
      <c r="D618" s="263"/>
      <c r="E618" s="263"/>
      <c r="F618" s="263"/>
      <c r="G618" s="262"/>
      <c r="H618" s="263"/>
      <c r="I618" s="263"/>
      <c r="J618" s="263"/>
    </row>
    <row r="619" spans="1:10" x14ac:dyDescent="0.45">
      <c r="A619" s="262"/>
      <c r="B619" s="263"/>
      <c r="C619" s="264"/>
      <c r="D619" s="263"/>
      <c r="E619" s="263"/>
      <c r="F619" s="263"/>
      <c r="G619" s="262"/>
      <c r="H619" s="263"/>
      <c r="I619" s="263"/>
      <c r="J619" s="263"/>
    </row>
    <row r="620" spans="1:10" x14ac:dyDescent="0.45">
      <c r="A620" s="262"/>
      <c r="B620" s="263"/>
      <c r="C620" s="264"/>
      <c r="D620" s="263"/>
      <c r="E620" s="263"/>
      <c r="F620" s="263"/>
      <c r="G620" s="262"/>
      <c r="H620" s="263"/>
      <c r="I620" s="263"/>
      <c r="J620" s="263"/>
    </row>
    <row r="621" spans="1:10" x14ac:dyDescent="0.45">
      <c r="A621" s="262"/>
      <c r="B621" s="263"/>
      <c r="C621" s="264"/>
      <c r="D621" s="263"/>
      <c r="E621" s="263"/>
      <c r="F621" s="263"/>
      <c r="G621" s="262"/>
      <c r="H621" s="263"/>
      <c r="I621" s="263"/>
      <c r="J621" s="263"/>
    </row>
    <row r="622" spans="1:10" x14ac:dyDescent="0.45">
      <c r="A622" s="262"/>
      <c r="B622" s="263"/>
      <c r="C622" s="264"/>
      <c r="D622" s="263"/>
      <c r="E622" s="263"/>
      <c r="F622" s="263"/>
      <c r="G622" s="262"/>
      <c r="H622" s="263"/>
      <c r="I622" s="263"/>
      <c r="J622" s="263"/>
    </row>
    <row r="623" spans="1:10" x14ac:dyDescent="0.45">
      <c r="A623" s="262"/>
      <c r="B623" s="263"/>
      <c r="C623" s="264"/>
      <c r="D623" s="263"/>
      <c r="E623" s="263"/>
      <c r="F623" s="263"/>
      <c r="G623" s="262"/>
      <c r="H623" s="263"/>
      <c r="I623" s="263"/>
      <c r="J623" s="263"/>
    </row>
    <row r="624" spans="1:10" x14ac:dyDescent="0.45">
      <c r="A624" s="262"/>
      <c r="B624" s="263"/>
      <c r="C624" s="264"/>
      <c r="D624" s="263"/>
      <c r="E624" s="263"/>
      <c r="F624" s="263"/>
      <c r="G624" s="262"/>
      <c r="H624" s="263"/>
      <c r="I624" s="263"/>
      <c r="J624" s="263"/>
    </row>
    <row r="625" spans="1:10" x14ac:dyDescent="0.45">
      <c r="A625" s="262"/>
      <c r="B625" s="263"/>
      <c r="C625" s="264"/>
      <c r="D625" s="263"/>
      <c r="E625" s="263"/>
      <c r="F625" s="263"/>
      <c r="G625" s="262"/>
      <c r="H625" s="263"/>
      <c r="I625" s="263"/>
      <c r="J625" s="263"/>
    </row>
    <row r="626" spans="1:10" x14ac:dyDescent="0.45">
      <c r="A626" s="262"/>
      <c r="B626" s="263"/>
      <c r="C626" s="264"/>
      <c r="D626" s="263"/>
      <c r="E626" s="263"/>
      <c r="F626" s="263"/>
      <c r="G626" s="262"/>
      <c r="H626" s="263"/>
      <c r="I626" s="263"/>
      <c r="J626" s="263"/>
    </row>
    <row r="627" spans="1:10" x14ac:dyDescent="0.45">
      <c r="A627" s="262"/>
      <c r="B627" s="263"/>
      <c r="C627" s="264"/>
      <c r="D627" s="263"/>
      <c r="E627" s="263"/>
      <c r="F627" s="263"/>
      <c r="G627" s="262"/>
      <c r="H627" s="263"/>
      <c r="I627" s="263"/>
      <c r="J627" s="263"/>
    </row>
    <row r="628" spans="1:10" x14ac:dyDescent="0.45">
      <c r="A628" s="262"/>
      <c r="B628" s="263"/>
      <c r="C628" s="264"/>
      <c r="D628" s="263"/>
      <c r="E628" s="263"/>
      <c r="F628" s="263"/>
      <c r="G628" s="262"/>
      <c r="H628" s="263"/>
      <c r="I628" s="263"/>
      <c r="J628" s="263"/>
    </row>
    <row r="629" spans="1:10" x14ac:dyDescent="0.45">
      <c r="A629" s="262"/>
      <c r="B629" s="263"/>
      <c r="C629" s="264"/>
      <c r="D629" s="263"/>
      <c r="E629" s="263"/>
      <c r="F629" s="263"/>
      <c r="G629" s="262"/>
      <c r="H629" s="263"/>
      <c r="I629" s="263"/>
      <c r="J629" s="263"/>
    </row>
    <row r="630" spans="1:10" x14ac:dyDescent="0.45">
      <c r="A630" s="262"/>
      <c r="B630" s="263"/>
      <c r="C630" s="264"/>
      <c r="D630" s="263"/>
      <c r="E630" s="263"/>
      <c r="F630" s="263"/>
      <c r="G630" s="262"/>
      <c r="H630" s="263"/>
      <c r="I630" s="263"/>
      <c r="J630" s="263"/>
    </row>
    <row r="631" spans="1:10" x14ac:dyDescent="0.45">
      <c r="A631" s="262"/>
      <c r="B631" s="263"/>
      <c r="C631" s="264"/>
      <c r="D631" s="263"/>
      <c r="E631" s="263"/>
      <c r="F631" s="263"/>
      <c r="G631" s="262"/>
      <c r="H631" s="263"/>
      <c r="I631" s="263"/>
      <c r="J631" s="263"/>
    </row>
    <row r="632" spans="1:10" x14ac:dyDescent="0.45">
      <c r="A632" s="262"/>
      <c r="B632" s="263"/>
      <c r="C632" s="264"/>
      <c r="D632" s="263"/>
      <c r="E632" s="263"/>
      <c r="F632" s="263"/>
      <c r="G632" s="262"/>
      <c r="H632" s="263"/>
      <c r="I632" s="263"/>
      <c r="J632" s="263"/>
    </row>
    <row r="633" spans="1:10" x14ac:dyDescent="0.45">
      <c r="A633" s="262"/>
      <c r="B633" s="263"/>
      <c r="C633" s="264"/>
      <c r="D633" s="263"/>
      <c r="E633" s="263"/>
      <c r="F633" s="263"/>
      <c r="G633" s="262"/>
      <c r="H633" s="263"/>
      <c r="I633" s="263"/>
      <c r="J633" s="263"/>
    </row>
    <row r="634" spans="1:10" x14ac:dyDescent="0.45">
      <c r="A634" s="262"/>
      <c r="B634" s="263"/>
      <c r="C634" s="264"/>
      <c r="D634" s="263"/>
      <c r="E634" s="263"/>
      <c r="F634" s="263"/>
      <c r="G634" s="262"/>
      <c r="H634" s="263"/>
      <c r="I634" s="263"/>
      <c r="J634" s="263"/>
    </row>
    <row r="635" spans="1:10" x14ac:dyDescent="0.45">
      <c r="A635" s="262"/>
      <c r="B635" s="263"/>
      <c r="C635" s="264"/>
      <c r="D635" s="263"/>
      <c r="E635" s="263"/>
      <c r="F635" s="263"/>
      <c r="G635" s="262"/>
      <c r="H635" s="263"/>
      <c r="I635" s="263"/>
      <c r="J635" s="263"/>
    </row>
    <row r="636" spans="1:10" x14ac:dyDescent="0.45">
      <c r="A636" s="262"/>
      <c r="B636" s="263"/>
      <c r="C636" s="264"/>
      <c r="D636" s="263"/>
      <c r="E636" s="263"/>
      <c r="F636" s="263"/>
      <c r="G636" s="262"/>
      <c r="H636" s="263"/>
      <c r="I636" s="263"/>
      <c r="J636" s="263"/>
    </row>
    <row r="637" spans="1:10" x14ac:dyDescent="0.45">
      <c r="A637" s="262"/>
      <c r="B637" s="263"/>
      <c r="C637" s="264"/>
      <c r="D637" s="263"/>
      <c r="E637" s="263"/>
      <c r="F637" s="263"/>
      <c r="G637" s="262"/>
      <c r="H637" s="263"/>
      <c r="I637" s="263"/>
      <c r="J637" s="263"/>
    </row>
    <row r="638" spans="1:10" x14ac:dyDescent="0.45">
      <c r="A638" s="262"/>
      <c r="B638" s="263"/>
      <c r="C638" s="264"/>
      <c r="D638" s="263"/>
      <c r="E638" s="263"/>
      <c r="F638" s="263"/>
      <c r="G638" s="262"/>
      <c r="H638" s="263"/>
      <c r="I638" s="263"/>
      <c r="J638" s="263"/>
    </row>
    <row r="639" spans="1:10" x14ac:dyDescent="0.45">
      <c r="A639" s="262"/>
      <c r="B639" s="263"/>
      <c r="C639" s="264"/>
      <c r="D639" s="263"/>
      <c r="E639" s="263"/>
      <c r="F639" s="263"/>
      <c r="G639" s="262"/>
      <c r="H639" s="263"/>
      <c r="I639" s="263"/>
      <c r="J639" s="263"/>
    </row>
    <row r="640" spans="1:10" x14ac:dyDescent="0.45">
      <c r="A640" s="262"/>
      <c r="B640" s="263"/>
      <c r="C640" s="264"/>
      <c r="D640" s="263"/>
      <c r="E640" s="263"/>
      <c r="F640" s="263"/>
      <c r="G640" s="262"/>
      <c r="H640" s="263"/>
      <c r="I640" s="263"/>
      <c r="J640" s="263"/>
    </row>
    <row r="641" spans="1:10" x14ac:dyDescent="0.45">
      <c r="A641" s="262"/>
      <c r="B641" s="263"/>
      <c r="C641" s="264"/>
      <c r="D641" s="263"/>
      <c r="E641" s="263"/>
      <c r="F641" s="263"/>
      <c r="G641" s="262"/>
      <c r="H641" s="263"/>
      <c r="I641" s="263"/>
      <c r="J641" s="263"/>
    </row>
    <row r="642" spans="1:10" x14ac:dyDescent="0.45">
      <c r="A642" s="262"/>
      <c r="B642" s="263"/>
      <c r="C642" s="264"/>
      <c r="D642" s="263"/>
      <c r="E642" s="263"/>
      <c r="F642" s="263"/>
      <c r="G642" s="262"/>
      <c r="H642" s="263"/>
      <c r="I642" s="263"/>
      <c r="J642" s="263"/>
    </row>
    <row r="643" spans="1:10" x14ac:dyDescent="0.45">
      <c r="A643" s="262"/>
      <c r="B643" s="263"/>
      <c r="C643" s="264"/>
      <c r="D643" s="263"/>
      <c r="E643" s="263"/>
      <c r="F643" s="263"/>
      <c r="G643" s="262"/>
      <c r="H643" s="263"/>
      <c r="I643" s="263"/>
      <c r="J643" s="263"/>
    </row>
    <row r="644" spans="1:10" x14ac:dyDescent="0.45">
      <c r="A644" s="262"/>
      <c r="B644" s="263"/>
      <c r="C644" s="264"/>
      <c r="D644" s="263"/>
      <c r="E644" s="263"/>
      <c r="F644" s="263"/>
      <c r="G644" s="262"/>
      <c r="H644" s="263"/>
      <c r="I644" s="263"/>
      <c r="J644" s="263"/>
    </row>
    <row r="645" spans="1:10" x14ac:dyDescent="0.45">
      <c r="A645" s="262"/>
      <c r="B645" s="263"/>
      <c r="C645" s="264"/>
      <c r="D645" s="263"/>
      <c r="E645" s="263"/>
      <c r="F645" s="263"/>
      <c r="G645" s="262"/>
      <c r="H645" s="263"/>
      <c r="I645" s="263"/>
      <c r="J645" s="263"/>
    </row>
    <row r="646" spans="1:10" x14ac:dyDescent="0.45">
      <c r="A646" s="262"/>
      <c r="B646" s="263"/>
      <c r="C646" s="264"/>
      <c r="D646" s="263"/>
      <c r="E646" s="263"/>
      <c r="F646" s="263"/>
      <c r="G646" s="262"/>
      <c r="H646" s="263"/>
      <c r="I646" s="263"/>
      <c r="J646" s="263"/>
    </row>
    <row r="647" spans="1:10" x14ac:dyDescent="0.45">
      <c r="A647" s="262"/>
      <c r="B647" s="263"/>
      <c r="C647" s="264"/>
      <c r="D647" s="263"/>
      <c r="E647" s="263"/>
      <c r="F647" s="263"/>
      <c r="G647" s="262"/>
      <c r="H647" s="263"/>
      <c r="I647" s="263"/>
      <c r="J647" s="263"/>
    </row>
    <row r="648" spans="1:10" x14ac:dyDescent="0.45">
      <c r="A648" s="262"/>
      <c r="B648" s="263"/>
      <c r="C648" s="264"/>
      <c r="D648" s="263"/>
      <c r="E648" s="263"/>
      <c r="F648" s="263"/>
      <c r="G648" s="262"/>
      <c r="H648" s="263"/>
      <c r="I648" s="263"/>
      <c r="J648" s="263"/>
    </row>
    <row r="649" spans="1:10" x14ac:dyDescent="0.45">
      <c r="A649" s="262"/>
      <c r="B649" s="263"/>
      <c r="C649" s="264"/>
      <c r="D649" s="263"/>
      <c r="E649" s="263"/>
      <c r="F649" s="263"/>
      <c r="G649" s="262"/>
      <c r="H649" s="263"/>
      <c r="I649" s="263"/>
      <c r="J649" s="263"/>
    </row>
    <row r="650" spans="1:10" x14ac:dyDescent="0.45">
      <c r="A650" s="262"/>
      <c r="B650" s="263"/>
      <c r="C650" s="264"/>
      <c r="D650" s="263"/>
      <c r="E650" s="263"/>
      <c r="F650" s="263"/>
      <c r="G650" s="262"/>
      <c r="H650" s="263"/>
      <c r="I650" s="263"/>
      <c r="J650" s="263"/>
    </row>
    <row r="651" spans="1:10" x14ac:dyDescent="0.45">
      <c r="A651" s="262"/>
      <c r="B651" s="263"/>
      <c r="C651" s="264"/>
      <c r="D651" s="263"/>
      <c r="E651" s="263"/>
      <c r="F651" s="263"/>
      <c r="G651" s="262"/>
      <c r="H651" s="263"/>
      <c r="I651" s="263"/>
      <c r="J651" s="263"/>
    </row>
    <row r="652" spans="1:10" x14ac:dyDescent="0.45">
      <c r="A652" s="262"/>
      <c r="B652" s="263"/>
      <c r="C652" s="264"/>
      <c r="D652" s="263"/>
      <c r="E652" s="263"/>
      <c r="F652" s="263"/>
      <c r="G652" s="262"/>
      <c r="H652" s="263"/>
      <c r="I652" s="263"/>
      <c r="J652" s="263"/>
    </row>
    <row r="653" spans="1:10" x14ac:dyDescent="0.45">
      <c r="A653" s="262"/>
      <c r="B653" s="263"/>
      <c r="C653" s="264"/>
      <c r="D653" s="263"/>
      <c r="E653" s="263"/>
      <c r="F653" s="263"/>
      <c r="G653" s="262"/>
      <c r="H653" s="263"/>
      <c r="I653" s="263"/>
      <c r="J653" s="263"/>
    </row>
  </sheetData>
  <mergeCells count="64">
    <mergeCell ref="B73:B76"/>
    <mergeCell ref="C73:C76"/>
    <mergeCell ref="B77:B80"/>
    <mergeCell ref="C77:C80"/>
    <mergeCell ref="G69:G72"/>
    <mergeCell ref="D73:D76"/>
    <mergeCell ref="D77:D80"/>
    <mergeCell ref="J69:J72"/>
    <mergeCell ref="J49:J52"/>
    <mergeCell ref="I63:I67"/>
    <mergeCell ref="F44:F46"/>
    <mergeCell ref="C69:C72"/>
    <mergeCell ref="D69:D72"/>
    <mergeCell ref="E69:E72"/>
    <mergeCell ref="F69:F72"/>
    <mergeCell ref="E44:E46"/>
    <mergeCell ref="G49:G52"/>
    <mergeCell ref="E49:E52"/>
    <mergeCell ref="F49:F52"/>
    <mergeCell ref="E63:E67"/>
    <mergeCell ref="F63:F67"/>
    <mergeCell ref="B49:B52"/>
    <mergeCell ref="D49:D52"/>
    <mergeCell ref="B69:B72"/>
    <mergeCell ref="B63:B67"/>
    <mergeCell ref="D63:D67"/>
    <mergeCell ref="C63:C67"/>
    <mergeCell ref="C49:C52"/>
    <mergeCell ref="J11:J12"/>
    <mergeCell ref="E11:E12"/>
    <mergeCell ref="F11:F12"/>
    <mergeCell ref="G41:G42"/>
    <mergeCell ref="F41:F42"/>
    <mergeCell ref="E41:E42"/>
    <mergeCell ref="J17:J23"/>
    <mergeCell ref="E28:E31"/>
    <mergeCell ref="F28:F31"/>
    <mergeCell ref="J28:J31"/>
    <mergeCell ref="E26:E27"/>
    <mergeCell ref="F26:F27"/>
    <mergeCell ref="B44:B46"/>
    <mergeCell ref="C41:C42"/>
    <mergeCell ref="B11:B12"/>
    <mergeCell ref="C11:C12"/>
    <mergeCell ref="D11:D12"/>
    <mergeCell ref="B41:B42"/>
    <mergeCell ref="B17:B23"/>
    <mergeCell ref="D41:D42"/>
    <mergeCell ref="C17:C23"/>
    <mergeCell ref="B26:B27"/>
    <mergeCell ref="C26:C27"/>
    <mergeCell ref="B28:B31"/>
    <mergeCell ref="C28:C31"/>
    <mergeCell ref="C44:C46"/>
    <mergeCell ref="D44:D46"/>
    <mergeCell ref="D26:D27"/>
    <mergeCell ref="F6:F10"/>
    <mergeCell ref="C33:C34"/>
    <mergeCell ref="B33:B34"/>
    <mergeCell ref="B6:B10"/>
    <mergeCell ref="C6:C10"/>
    <mergeCell ref="D6:D10"/>
    <mergeCell ref="E6:E10"/>
    <mergeCell ref="D28:D31"/>
  </mergeCells>
  <phoneticPr fontId="11" type="noConversion"/>
  <conditionalFormatting sqref="K49:K52 K6 K16:K17 K19:K20 K32:K33 K8 K28:K29 K35:K40 K24:K26 K11:K13">
    <cfRule type="cellIs" dxfId="274" priority="229" operator="equal">
      <formula>#REF!</formula>
    </cfRule>
    <cfRule type="cellIs" dxfId="273" priority="230" operator="equal">
      <formula>#REF!</formula>
    </cfRule>
    <cfRule type="cellIs" dxfId="272" priority="231" operator="equal">
      <formula>#REF!</formula>
    </cfRule>
  </conditionalFormatting>
  <conditionalFormatting sqref="M83">
    <cfRule type="cellIs" dxfId="271" priority="178" operator="equal">
      <formula>#REF!</formula>
    </cfRule>
    <cfRule type="cellIs" dxfId="270" priority="179" operator="equal">
      <formula>#REF!</formula>
    </cfRule>
    <cfRule type="cellIs" dxfId="269" priority="180" operator="equal">
      <formula>#REF!</formula>
    </cfRule>
  </conditionalFormatting>
  <conditionalFormatting sqref="K60">
    <cfRule type="cellIs" dxfId="268" priority="136" operator="equal">
      <formula>#REF!</formula>
    </cfRule>
    <cfRule type="cellIs" dxfId="267" priority="137" operator="equal">
      <formula>#REF!</formula>
    </cfRule>
    <cfRule type="cellIs" dxfId="266" priority="138" operator="equal">
      <formula>#REF!</formula>
    </cfRule>
  </conditionalFormatting>
  <conditionalFormatting sqref="K63">
    <cfRule type="cellIs" dxfId="265" priority="133" operator="equal">
      <formula>#REF!</formula>
    </cfRule>
    <cfRule type="cellIs" dxfId="264" priority="134" operator="equal">
      <formula>#REF!</formula>
    </cfRule>
    <cfRule type="cellIs" dxfId="263" priority="135" operator="equal">
      <formula>#REF!</formula>
    </cfRule>
  </conditionalFormatting>
  <conditionalFormatting sqref="K64">
    <cfRule type="cellIs" dxfId="262" priority="130" operator="equal">
      <formula>#REF!</formula>
    </cfRule>
    <cfRule type="cellIs" dxfId="261" priority="131" operator="equal">
      <formula>#REF!</formula>
    </cfRule>
    <cfRule type="cellIs" dxfId="260" priority="132" operator="equal">
      <formula>#REF!</formula>
    </cfRule>
  </conditionalFormatting>
  <conditionalFormatting sqref="K65">
    <cfRule type="cellIs" dxfId="259" priority="127" operator="equal">
      <formula>#REF!</formula>
    </cfRule>
    <cfRule type="cellIs" dxfId="258" priority="128" operator="equal">
      <formula>#REF!</formula>
    </cfRule>
    <cfRule type="cellIs" dxfId="257" priority="129" operator="equal">
      <formula>#REF!</formula>
    </cfRule>
  </conditionalFormatting>
  <conditionalFormatting sqref="K68">
    <cfRule type="cellIs" dxfId="256" priority="124" operator="equal">
      <formula>#REF!</formula>
    </cfRule>
    <cfRule type="cellIs" dxfId="255" priority="125" operator="equal">
      <formula>#REF!</formula>
    </cfRule>
    <cfRule type="cellIs" dxfId="254" priority="126" operator="equal">
      <formula>#REF!</formula>
    </cfRule>
  </conditionalFormatting>
  <conditionalFormatting sqref="K83">
    <cfRule type="cellIs" dxfId="253" priority="121" operator="equal">
      <formula>#REF!</formula>
    </cfRule>
    <cfRule type="cellIs" dxfId="252" priority="122" operator="equal">
      <formula>#REF!</formula>
    </cfRule>
    <cfRule type="cellIs" dxfId="251" priority="123" operator="equal">
      <formula>#REF!</formula>
    </cfRule>
  </conditionalFormatting>
  <conditionalFormatting sqref="K42">
    <cfRule type="cellIs" dxfId="250" priority="115" operator="equal">
      <formula>#REF!</formula>
    </cfRule>
    <cfRule type="cellIs" dxfId="249" priority="116" operator="equal">
      <formula>#REF!</formula>
    </cfRule>
    <cfRule type="cellIs" dxfId="248" priority="117" operator="equal">
      <formula>#REF!</formula>
    </cfRule>
  </conditionalFormatting>
  <conditionalFormatting sqref="K18">
    <cfRule type="cellIs" dxfId="247" priority="109" operator="equal">
      <formula>#REF!</formula>
    </cfRule>
    <cfRule type="cellIs" dxfId="246" priority="110" operator="equal">
      <formula>#REF!</formula>
    </cfRule>
    <cfRule type="cellIs" dxfId="245" priority="111" operator="equal">
      <formula>#REF!</formula>
    </cfRule>
  </conditionalFormatting>
  <conditionalFormatting sqref="K23">
    <cfRule type="cellIs" dxfId="244" priority="106" operator="equal">
      <formula>#REF!</formula>
    </cfRule>
    <cfRule type="cellIs" dxfId="243" priority="107" operator="equal">
      <formula>#REF!</formula>
    </cfRule>
    <cfRule type="cellIs" dxfId="242" priority="108" operator="equal">
      <formula>#REF!</formula>
    </cfRule>
  </conditionalFormatting>
  <conditionalFormatting sqref="K21">
    <cfRule type="cellIs" dxfId="241" priority="103" operator="equal">
      <formula>#REF!</formula>
    </cfRule>
    <cfRule type="cellIs" dxfId="240" priority="104" operator="equal">
      <formula>#REF!</formula>
    </cfRule>
    <cfRule type="cellIs" dxfId="239" priority="105" operator="equal">
      <formula>#REF!</formula>
    </cfRule>
  </conditionalFormatting>
  <conditionalFormatting sqref="K30">
    <cfRule type="cellIs" dxfId="238" priority="100" operator="equal">
      <formula>#REF!</formula>
    </cfRule>
    <cfRule type="cellIs" dxfId="237" priority="101" operator="equal">
      <formula>#REF!</formula>
    </cfRule>
    <cfRule type="cellIs" dxfId="236" priority="102" operator="equal">
      <formula>#REF!</formula>
    </cfRule>
  </conditionalFormatting>
  <conditionalFormatting sqref="K7">
    <cfRule type="cellIs" dxfId="235" priority="76" operator="equal">
      <formula>#REF!</formula>
    </cfRule>
    <cfRule type="cellIs" dxfId="234" priority="77" operator="equal">
      <formula>#REF!</formula>
    </cfRule>
    <cfRule type="cellIs" dxfId="233" priority="78" operator="equal">
      <formula>#REF!</formula>
    </cfRule>
  </conditionalFormatting>
  <conditionalFormatting sqref="K10">
    <cfRule type="cellIs" dxfId="232" priority="70" operator="equal">
      <formula>#REF!</formula>
    </cfRule>
    <cfRule type="cellIs" dxfId="231" priority="71" operator="equal">
      <formula>#REF!</formula>
    </cfRule>
    <cfRule type="cellIs" dxfId="230" priority="72" operator="equal">
      <formula>#REF!</formula>
    </cfRule>
  </conditionalFormatting>
  <conditionalFormatting sqref="K9">
    <cfRule type="cellIs" dxfId="229" priority="73" operator="equal">
      <formula>#REF!</formula>
    </cfRule>
    <cfRule type="cellIs" dxfId="228" priority="74" operator="equal">
      <formula>#REF!</formula>
    </cfRule>
    <cfRule type="cellIs" dxfId="227" priority="75" operator="equal">
      <formula>#REF!</formula>
    </cfRule>
  </conditionalFormatting>
  <conditionalFormatting sqref="K41">
    <cfRule type="cellIs" dxfId="226" priority="64" operator="equal">
      <formula>#REF!</formula>
    </cfRule>
    <cfRule type="cellIs" dxfId="225" priority="65" operator="equal">
      <formula>#REF!</formula>
    </cfRule>
    <cfRule type="cellIs" dxfId="224" priority="66" operator="equal">
      <formula>#REF!</formula>
    </cfRule>
  </conditionalFormatting>
  <conditionalFormatting sqref="K22">
    <cfRule type="cellIs" dxfId="223" priority="49" operator="equal">
      <formula>#REF!</formula>
    </cfRule>
    <cfRule type="cellIs" dxfId="222" priority="50" operator="equal">
      <formula>#REF!</formula>
    </cfRule>
    <cfRule type="cellIs" dxfId="221" priority="51" operator="equal">
      <formula>#REF!</formula>
    </cfRule>
  </conditionalFormatting>
  <conditionalFormatting sqref="K34">
    <cfRule type="cellIs" dxfId="220" priority="61" operator="equal">
      <formula>#REF!</formula>
    </cfRule>
    <cfRule type="cellIs" dxfId="219" priority="62" operator="equal">
      <formula>#REF!</formula>
    </cfRule>
    <cfRule type="cellIs" dxfId="218" priority="63" operator="equal">
      <formula>#REF!</formula>
    </cfRule>
  </conditionalFormatting>
  <conditionalFormatting sqref="K34">
    <cfRule type="cellIs" dxfId="217" priority="58" operator="equal">
      <formula>#REF!</formula>
    </cfRule>
    <cfRule type="cellIs" dxfId="216" priority="59" operator="equal">
      <formula>#REF!</formula>
    </cfRule>
    <cfRule type="cellIs" dxfId="215" priority="60" operator="equal">
      <formula>#REF!</formula>
    </cfRule>
  </conditionalFormatting>
  <conditionalFormatting sqref="K34">
    <cfRule type="cellIs" dxfId="214" priority="55" operator="equal">
      <formula>#REF!</formula>
    </cfRule>
    <cfRule type="cellIs" dxfId="213" priority="56" operator="equal">
      <formula>#REF!</formula>
    </cfRule>
    <cfRule type="cellIs" dxfId="212" priority="57" operator="equal">
      <formula>#REF!</formula>
    </cfRule>
  </conditionalFormatting>
  <conditionalFormatting sqref="K69:K72">
    <cfRule type="cellIs" dxfId="211" priority="52" operator="equal">
      <formula>#REF!</formula>
    </cfRule>
    <cfRule type="cellIs" dxfId="210" priority="53" operator="equal">
      <formula>#REF!</formula>
    </cfRule>
    <cfRule type="cellIs" dxfId="209" priority="54" operator="equal">
      <formula>#REF!</formula>
    </cfRule>
  </conditionalFormatting>
  <conditionalFormatting sqref="K66">
    <cfRule type="cellIs" dxfId="208" priority="40" operator="equal">
      <formula>#REF!</formula>
    </cfRule>
    <cfRule type="cellIs" dxfId="207" priority="41" operator="equal">
      <formula>#REF!</formula>
    </cfRule>
    <cfRule type="cellIs" dxfId="206" priority="42" operator="equal">
      <formula>#REF!</formula>
    </cfRule>
  </conditionalFormatting>
  <conditionalFormatting sqref="K27">
    <cfRule type="cellIs" dxfId="205" priority="46" operator="equal">
      <formula>#REF!</formula>
    </cfRule>
    <cfRule type="cellIs" dxfId="204" priority="47" operator="equal">
      <formula>#REF!</formula>
    </cfRule>
    <cfRule type="cellIs" dxfId="203" priority="48" operator="equal">
      <formula>#REF!</formula>
    </cfRule>
  </conditionalFormatting>
  <conditionalFormatting sqref="K31">
    <cfRule type="cellIs" dxfId="202" priority="43" operator="equal">
      <formula>#REF!</formula>
    </cfRule>
    <cfRule type="cellIs" dxfId="201" priority="44" operator="equal">
      <formula>#REF!</formula>
    </cfRule>
    <cfRule type="cellIs" dxfId="200" priority="45" operator="equal">
      <formula>#REF!</formula>
    </cfRule>
  </conditionalFormatting>
  <conditionalFormatting sqref="K53">
    <cfRule type="cellIs" dxfId="199" priority="37" operator="equal">
      <formula>#REF!</formula>
    </cfRule>
    <cfRule type="cellIs" dxfId="198" priority="38" operator="equal">
      <formula>#REF!</formula>
    </cfRule>
    <cfRule type="cellIs" dxfId="197" priority="39" operator="equal">
      <formula>#REF!</formula>
    </cfRule>
  </conditionalFormatting>
  <conditionalFormatting sqref="M77">
    <cfRule type="cellIs" dxfId="196" priority="28" operator="equal">
      <formula>#REF!</formula>
    </cfRule>
    <cfRule type="cellIs" dxfId="195" priority="29" operator="equal">
      <formula>#REF!</formula>
    </cfRule>
    <cfRule type="cellIs" dxfId="194" priority="30" operator="equal">
      <formula>#REF!</formula>
    </cfRule>
  </conditionalFormatting>
  <conditionalFormatting sqref="K77">
    <cfRule type="cellIs" dxfId="193" priority="25" operator="equal">
      <formula>#REF!</formula>
    </cfRule>
    <cfRule type="cellIs" dxfId="192" priority="26" operator="equal">
      <formula>#REF!</formula>
    </cfRule>
    <cfRule type="cellIs" dxfId="191" priority="27" operator="equal">
      <formula>#REF!</formula>
    </cfRule>
  </conditionalFormatting>
  <conditionalFormatting sqref="K73">
    <cfRule type="cellIs" dxfId="190" priority="10" operator="equal">
      <formula>#REF!</formula>
    </cfRule>
    <cfRule type="cellIs" dxfId="189" priority="11" operator="equal">
      <formula>#REF!</formula>
    </cfRule>
    <cfRule type="cellIs" dxfId="188" priority="12" operator="equal">
      <formula>#REF!</formula>
    </cfRule>
  </conditionalFormatting>
  <conditionalFormatting sqref="K74">
    <cfRule type="cellIs" dxfId="187" priority="19" operator="equal">
      <formula>#REF!</formula>
    </cfRule>
    <cfRule type="cellIs" dxfId="186" priority="20" operator="equal">
      <formula>#REF!</formula>
    </cfRule>
    <cfRule type="cellIs" dxfId="185" priority="21" operator="equal">
      <formula>#REF!</formula>
    </cfRule>
  </conditionalFormatting>
  <conditionalFormatting sqref="K80">
    <cfRule type="cellIs" dxfId="184" priority="1" operator="equal">
      <formula>#REF!</formula>
    </cfRule>
    <cfRule type="cellIs" dxfId="183" priority="2" operator="equal">
      <formula>#REF!</formula>
    </cfRule>
    <cfRule type="cellIs" dxfId="182" priority="3" operator="equal">
      <formula>#REF!</formula>
    </cfRule>
  </conditionalFormatting>
  <conditionalFormatting sqref="K76">
    <cfRule type="cellIs" dxfId="181" priority="13" operator="equal">
      <formula>#REF!</formula>
    </cfRule>
    <cfRule type="cellIs" dxfId="180" priority="14" operator="equal">
      <formula>#REF!</formula>
    </cfRule>
    <cfRule type="cellIs" dxfId="179" priority="15" operator="equal">
      <formula>#REF!</formula>
    </cfRule>
  </conditionalFormatting>
  <conditionalFormatting sqref="K75">
    <cfRule type="cellIs" dxfId="178" priority="16" operator="equal">
      <formula>#REF!</formula>
    </cfRule>
    <cfRule type="cellIs" dxfId="177" priority="17" operator="equal">
      <formula>#REF!</formula>
    </cfRule>
    <cfRule type="cellIs" dxfId="176" priority="18" operator="equal">
      <formula>#REF!</formula>
    </cfRule>
  </conditionalFormatting>
  <conditionalFormatting sqref="K78">
    <cfRule type="cellIs" dxfId="175" priority="7" operator="equal">
      <formula>#REF!</formula>
    </cfRule>
    <cfRule type="cellIs" dxfId="174" priority="8" operator="equal">
      <formula>#REF!</formula>
    </cfRule>
    <cfRule type="cellIs" dxfId="173" priority="9" operator="equal">
      <formula>#REF!</formula>
    </cfRule>
  </conditionalFormatting>
  <conditionalFormatting sqref="K79">
    <cfRule type="cellIs" dxfId="172" priority="4" operator="equal">
      <formula>#REF!</formula>
    </cfRule>
    <cfRule type="cellIs" dxfId="171" priority="5" operator="equal">
      <formula>#REF!</formula>
    </cfRule>
    <cfRule type="cellIs" dxfId="170" priority="6" operator="equal">
      <formula>#REF!</formula>
    </cfRule>
  </conditionalFormatting>
  <dataValidations count="3">
    <dataValidation type="list" allowBlank="1" showInputMessage="1" showErrorMessage="1" sqref="M83 M77" xr:uid="{3F4CAF0F-14A6-4206-8A55-69D3A0DD40DA}">
      <formula1>$K$87:$K$90</formula1>
    </dataValidation>
    <dataValidation type="list" allowBlank="1" showInputMessage="1" showErrorMessage="1" sqref="K49:K53 K16:K42 K63:K66 K60 K83 K6:K13 K68:K80" xr:uid="{4E062797-1144-4904-994A-1813AF0C1883}">
      <formula1>$K$87:$K$91</formula1>
    </dataValidation>
    <dataValidation type="textLength" operator="lessThan" allowBlank="1" showInputMessage="1" showErrorMessage="1" sqref="K67 K43:K46 K54:K57" xr:uid="{25ED9863-F1F5-44F4-A6B4-74404DC2B6E1}">
      <formula1>1</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B036-5BDD-4BDB-96B3-0E86EF8663D4}">
  <sheetPr>
    <pageSetUpPr fitToPage="1"/>
  </sheetPr>
  <dimension ref="A1:K22"/>
  <sheetViews>
    <sheetView workbookViewId="0"/>
  </sheetViews>
  <sheetFormatPr defaultColWidth="9.1328125" defaultRowHeight="14.25" outlineLevelRow="1" x14ac:dyDescent="0.45"/>
  <cols>
    <col min="1" max="1" width="19.1328125" style="20" customWidth="1"/>
    <col min="2" max="2" width="47.3984375" style="20" customWidth="1"/>
    <col min="3" max="3" width="33.265625" style="20" customWidth="1"/>
    <col min="4" max="4" width="19.73046875" style="20" customWidth="1"/>
    <col min="5" max="5" width="26.59765625" style="45" customWidth="1"/>
    <col min="6" max="6" width="30.86328125" style="45" customWidth="1"/>
    <col min="7" max="7" width="31.73046875" style="45" customWidth="1"/>
    <col min="8" max="8" width="23.1328125" style="45" customWidth="1"/>
    <col min="9" max="9" width="15.73046875" style="45" customWidth="1"/>
    <col min="10" max="10" width="70.73046875" style="45" customWidth="1"/>
    <col min="11" max="11" width="8.86328125" style="30" customWidth="1"/>
    <col min="12" max="16384" width="9.1328125" style="45"/>
  </cols>
  <sheetData>
    <row r="1" spans="1:11" ht="3.75" customHeight="1" x14ac:dyDescent="0.45"/>
    <row r="2" spans="1:11" x14ac:dyDescent="0.45">
      <c r="A2" s="635" t="s">
        <v>255</v>
      </c>
      <c r="B2" s="636"/>
      <c r="C2" s="637"/>
      <c r="D2" s="45"/>
      <c r="G2" s="2"/>
      <c r="H2" s="2"/>
      <c r="I2" s="3"/>
      <c r="J2" s="4"/>
      <c r="K2" s="5"/>
    </row>
    <row r="3" spans="1:11" ht="1.5" customHeight="1" outlineLevel="1" x14ac:dyDescent="0.45">
      <c r="A3" s="638"/>
      <c r="B3" s="638"/>
      <c r="C3" s="638"/>
      <c r="D3" s="2"/>
      <c r="E3" s="2"/>
      <c r="F3" s="2"/>
      <c r="G3" s="2"/>
      <c r="H3" s="2"/>
      <c r="I3" s="2"/>
      <c r="J3" s="2"/>
      <c r="K3" s="5"/>
    </row>
    <row r="4" spans="1:11" ht="14.25" customHeight="1" outlineLevel="1" x14ac:dyDescent="0.45">
      <c r="A4" s="9"/>
      <c r="B4" s="9"/>
      <c r="C4" s="9"/>
      <c r="D4" s="9"/>
      <c r="E4" s="9"/>
      <c r="F4" s="9"/>
      <c r="G4" s="9"/>
      <c r="H4" s="9"/>
      <c r="I4" s="10"/>
      <c r="J4" s="11"/>
      <c r="K4" s="5"/>
    </row>
    <row r="5" spans="1:11" ht="49.5" customHeight="1" x14ac:dyDescent="0.45">
      <c r="A5" s="36" t="s">
        <v>130</v>
      </c>
      <c r="B5" s="36" t="s">
        <v>131</v>
      </c>
      <c r="C5" s="36" t="s">
        <v>132</v>
      </c>
      <c r="D5" s="36" t="s">
        <v>24</v>
      </c>
      <c r="E5" s="34" t="s">
        <v>30</v>
      </c>
      <c r="F5" s="37" t="s">
        <v>5</v>
      </c>
      <c r="G5" s="37" t="s">
        <v>23</v>
      </c>
      <c r="H5" s="59" t="s">
        <v>133</v>
      </c>
      <c r="I5" s="33" t="s">
        <v>6</v>
      </c>
      <c r="J5" s="33" t="s">
        <v>7</v>
      </c>
      <c r="K5" s="12" t="s">
        <v>8</v>
      </c>
    </row>
    <row r="6" spans="1:11" ht="13.15" x14ac:dyDescent="0.45">
      <c r="A6" s="48"/>
      <c r="B6" s="48"/>
      <c r="C6" s="48"/>
      <c r="D6" s="48"/>
      <c r="E6" s="48"/>
      <c r="F6" s="48"/>
      <c r="G6" s="48"/>
      <c r="H6" s="48"/>
      <c r="I6" s="48"/>
      <c r="J6" s="48"/>
      <c r="K6" s="49"/>
    </row>
    <row r="7" spans="1:11" ht="132.75" customHeight="1" x14ac:dyDescent="0.45">
      <c r="A7" s="52" t="s">
        <v>139</v>
      </c>
      <c r="B7" s="62" t="s">
        <v>257</v>
      </c>
      <c r="C7" s="62" t="s">
        <v>162</v>
      </c>
      <c r="D7" s="62" t="s">
        <v>173</v>
      </c>
      <c r="E7" s="52" t="s">
        <v>175</v>
      </c>
      <c r="F7" s="52" t="s">
        <v>258</v>
      </c>
      <c r="G7" s="52" t="s">
        <v>174</v>
      </c>
      <c r="H7" s="53"/>
      <c r="I7" s="54" t="s">
        <v>10</v>
      </c>
      <c r="J7" s="60"/>
      <c r="K7" s="61">
        <f t="shared" ref="K7:K16" si="0">IF(I7="","0",IF(I7="Pass",1,IF(I7="Fail",0,IF(I7="TBD",0,IF(I7="N/A",1)))))</f>
        <v>0</v>
      </c>
    </row>
    <row r="8" spans="1:11" ht="132.75" customHeight="1" x14ac:dyDescent="0.45">
      <c r="A8" s="52" t="s">
        <v>141</v>
      </c>
      <c r="B8" s="62" t="s">
        <v>259</v>
      </c>
      <c r="C8" s="62" t="s">
        <v>176</v>
      </c>
      <c r="D8" s="62" t="s">
        <v>173</v>
      </c>
      <c r="E8" s="52" t="s">
        <v>157</v>
      </c>
      <c r="F8" s="52" t="s">
        <v>152</v>
      </c>
      <c r="G8" s="52" t="s">
        <v>174</v>
      </c>
      <c r="H8" s="53"/>
      <c r="I8" s="54" t="s">
        <v>10</v>
      </c>
      <c r="J8" s="60"/>
      <c r="K8" s="61">
        <f t="shared" si="0"/>
        <v>0</v>
      </c>
    </row>
    <row r="9" spans="1:11" ht="144.75" customHeight="1" x14ac:dyDescent="0.45">
      <c r="A9" s="52" t="s">
        <v>142</v>
      </c>
      <c r="B9" s="62" t="s">
        <v>150</v>
      </c>
      <c r="C9" s="62" t="s">
        <v>140</v>
      </c>
      <c r="D9" s="62" t="s">
        <v>173</v>
      </c>
      <c r="E9" s="52" t="s">
        <v>163</v>
      </c>
      <c r="F9" s="52" t="s">
        <v>156</v>
      </c>
      <c r="G9" s="52" t="s">
        <v>178</v>
      </c>
      <c r="H9" s="53"/>
      <c r="I9" s="54" t="s">
        <v>10</v>
      </c>
      <c r="J9" s="60"/>
      <c r="K9" s="61">
        <f t="shared" si="0"/>
        <v>0</v>
      </c>
    </row>
    <row r="10" spans="1:11" ht="142.5" customHeight="1" x14ac:dyDescent="0.45">
      <c r="A10" s="52" t="s">
        <v>143</v>
      </c>
      <c r="B10" s="62" t="s">
        <v>260</v>
      </c>
      <c r="C10" s="62" t="s">
        <v>190</v>
      </c>
      <c r="D10" s="62" t="s">
        <v>173</v>
      </c>
      <c r="E10" s="52" t="s">
        <v>164</v>
      </c>
      <c r="F10" s="52" t="s">
        <v>151</v>
      </c>
      <c r="G10" s="52" t="s">
        <v>178</v>
      </c>
      <c r="H10" s="53"/>
      <c r="I10" s="54" t="s">
        <v>10</v>
      </c>
      <c r="J10" s="60"/>
      <c r="K10" s="61">
        <f t="shared" si="0"/>
        <v>0</v>
      </c>
    </row>
    <row r="11" spans="1:11" ht="140.25" customHeight="1" x14ac:dyDescent="0.45">
      <c r="A11" s="52" t="s">
        <v>144</v>
      </c>
      <c r="B11" s="62" t="s">
        <v>177</v>
      </c>
      <c r="C11" s="62" t="s">
        <v>135</v>
      </c>
      <c r="D11" s="62" t="s">
        <v>173</v>
      </c>
      <c r="E11" s="52" t="s">
        <v>136</v>
      </c>
      <c r="F11" s="52" t="s">
        <v>153</v>
      </c>
      <c r="G11" s="52" t="s">
        <v>178</v>
      </c>
      <c r="H11" s="53"/>
      <c r="I11" s="54" t="s">
        <v>10</v>
      </c>
      <c r="J11" s="60"/>
      <c r="K11" s="61">
        <f t="shared" si="0"/>
        <v>0</v>
      </c>
    </row>
    <row r="12" spans="1:11" ht="140.25" customHeight="1" x14ac:dyDescent="0.45">
      <c r="A12" s="52" t="s">
        <v>145</v>
      </c>
      <c r="B12" s="62" t="s">
        <v>134</v>
      </c>
      <c r="C12" s="62" t="s">
        <v>166</v>
      </c>
      <c r="D12" s="62" t="s">
        <v>173</v>
      </c>
      <c r="E12" s="52" t="s">
        <v>137</v>
      </c>
      <c r="F12" s="52" t="s">
        <v>154</v>
      </c>
      <c r="G12" s="52" t="s">
        <v>178</v>
      </c>
      <c r="H12" s="53"/>
      <c r="I12" s="54" t="s">
        <v>10</v>
      </c>
      <c r="J12" s="60"/>
      <c r="K12" s="61">
        <f t="shared" si="0"/>
        <v>0</v>
      </c>
    </row>
    <row r="13" spans="1:11" ht="160.5" customHeight="1" x14ac:dyDescent="0.45">
      <c r="A13" s="52" t="s">
        <v>146</v>
      </c>
      <c r="B13" s="62" t="s">
        <v>134</v>
      </c>
      <c r="C13" s="62" t="s">
        <v>167</v>
      </c>
      <c r="D13" s="62" t="s">
        <v>173</v>
      </c>
      <c r="E13" s="52" t="s">
        <v>168</v>
      </c>
      <c r="F13" s="52" t="s">
        <v>155</v>
      </c>
      <c r="G13" s="52" t="s">
        <v>178</v>
      </c>
      <c r="H13" s="53"/>
      <c r="I13" s="54" t="s">
        <v>10</v>
      </c>
      <c r="J13" s="60"/>
      <c r="K13" s="61">
        <f t="shared" si="0"/>
        <v>0</v>
      </c>
    </row>
    <row r="14" spans="1:11" ht="153.75" customHeight="1" x14ac:dyDescent="0.45">
      <c r="A14" s="52" t="s">
        <v>147</v>
      </c>
      <c r="B14" s="62" t="s">
        <v>134</v>
      </c>
      <c r="C14" s="62" t="s">
        <v>179</v>
      </c>
      <c r="D14" s="62" t="s">
        <v>173</v>
      </c>
      <c r="E14" s="52" t="s">
        <v>138</v>
      </c>
      <c r="F14" s="52" t="s">
        <v>158</v>
      </c>
      <c r="G14" s="52" t="s">
        <v>169</v>
      </c>
      <c r="H14" s="53"/>
      <c r="I14" s="54" t="s">
        <v>10</v>
      </c>
      <c r="J14" s="60"/>
      <c r="K14" s="61">
        <f t="shared" si="0"/>
        <v>0</v>
      </c>
    </row>
    <row r="15" spans="1:11" ht="205.5" customHeight="1" x14ac:dyDescent="0.45">
      <c r="A15" s="52" t="s">
        <v>148</v>
      </c>
      <c r="B15" s="62" t="s">
        <v>134</v>
      </c>
      <c r="C15" s="62" t="s">
        <v>159</v>
      </c>
      <c r="D15" s="62" t="s">
        <v>173</v>
      </c>
      <c r="E15" s="52" t="s">
        <v>160</v>
      </c>
      <c r="F15" s="52" t="s">
        <v>170</v>
      </c>
      <c r="G15" s="52" t="s">
        <v>165</v>
      </c>
      <c r="H15" s="53"/>
      <c r="I15" s="54" t="s">
        <v>10</v>
      </c>
      <c r="J15" s="60"/>
      <c r="K15" s="61">
        <f t="shared" si="0"/>
        <v>0</v>
      </c>
    </row>
    <row r="16" spans="1:11" ht="245.25" customHeight="1" x14ac:dyDescent="0.45">
      <c r="A16" s="52" t="s">
        <v>149</v>
      </c>
      <c r="B16" s="62" t="s">
        <v>134</v>
      </c>
      <c r="C16" s="62" t="s">
        <v>161</v>
      </c>
      <c r="D16" s="62" t="s">
        <v>173</v>
      </c>
      <c r="E16" s="52" t="s">
        <v>171</v>
      </c>
      <c r="F16" s="52" t="s">
        <v>172</v>
      </c>
      <c r="G16" s="52" t="s">
        <v>165</v>
      </c>
      <c r="H16" s="53"/>
      <c r="I16" s="54" t="s">
        <v>10</v>
      </c>
      <c r="J16" s="60"/>
      <c r="K16" s="61">
        <f t="shared" si="0"/>
        <v>0</v>
      </c>
    </row>
    <row r="17" spans="1:11" ht="13.15" customHeight="1" x14ac:dyDescent="0.45">
      <c r="A17" s="48"/>
      <c r="B17" s="48"/>
      <c r="C17" s="48"/>
      <c r="D17" s="48"/>
      <c r="E17" s="48"/>
      <c r="F17" s="48"/>
      <c r="G17" s="48"/>
      <c r="H17" s="48"/>
      <c r="I17" s="48"/>
      <c r="J17" s="48"/>
      <c r="K17" s="49"/>
    </row>
    <row r="18" spans="1:11" x14ac:dyDescent="0.45">
      <c r="I18" s="42" t="s">
        <v>10</v>
      </c>
      <c r="J18" s="43" t="s">
        <v>13</v>
      </c>
      <c r="K18" s="44">
        <f>SUM(K19:K20)</f>
        <v>10</v>
      </c>
    </row>
    <row r="19" spans="1:11" ht="27.6" customHeight="1" x14ac:dyDescent="0.45">
      <c r="I19" s="24" t="s">
        <v>14</v>
      </c>
      <c r="J19" s="22" t="s">
        <v>15</v>
      </c>
      <c r="K19" s="23">
        <f>COUNTIF(K2:K16,"0")</f>
        <v>10</v>
      </c>
    </row>
    <row r="20" spans="1:11" x14ac:dyDescent="0.45">
      <c r="I20" s="21" t="s">
        <v>1</v>
      </c>
      <c r="J20" s="25" t="s">
        <v>16</v>
      </c>
      <c r="K20" s="26">
        <f>COUNTIF(K2:K16,"1")</f>
        <v>0</v>
      </c>
    </row>
    <row r="21" spans="1:11" x14ac:dyDescent="0.45">
      <c r="I21" s="27" t="s">
        <v>17</v>
      </c>
      <c r="J21" s="25" t="s">
        <v>18</v>
      </c>
      <c r="K21" s="28">
        <f>SUM(K20/K18)</f>
        <v>0</v>
      </c>
    </row>
    <row r="22" spans="1:11" x14ac:dyDescent="0.45">
      <c r="I22" s="50"/>
      <c r="J22" s="29"/>
      <c r="K22" s="18"/>
    </row>
  </sheetData>
  <mergeCells count="2">
    <mergeCell ref="A2:C2"/>
    <mergeCell ref="A3:C3"/>
  </mergeCells>
  <conditionalFormatting sqref="I14:I15 I7:I8">
    <cfRule type="cellIs" dxfId="169" priority="26" operator="equal">
      <formula>"Pass"</formula>
    </cfRule>
    <cfRule type="cellIs" dxfId="168" priority="27" operator="equal">
      <formula>"Fail"</formula>
    </cfRule>
  </conditionalFormatting>
  <conditionalFormatting sqref="I9">
    <cfRule type="cellIs" dxfId="167" priority="21" operator="equal">
      <formula>"Pass"</formula>
    </cfRule>
    <cfRule type="cellIs" dxfId="166" priority="22" operator="equal">
      <formula>"Fail"</formula>
    </cfRule>
  </conditionalFormatting>
  <conditionalFormatting sqref="I11">
    <cfRule type="cellIs" dxfId="165" priority="13" operator="equal">
      <formula>#REF!</formula>
    </cfRule>
    <cfRule type="cellIs" dxfId="164" priority="14" operator="equal">
      <formula>#REF!</formula>
    </cfRule>
    <cfRule type="cellIs" dxfId="163" priority="15" operator="equal">
      <formula>#REF!</formula>
    </cfRule>
  </conditionalFormatting>
  <conditionalFormatting sqref="I11">
    <cfRule type="cellIs" dxfId="162" priority="11" operator="equal">
      <formula>"Pass"</formula>
    </cfRule>
    <cfRule type="cellIs" dxfId="161" priority="12" operator="equal">
      <formula>"Fail"</formula>
    </cfRule>
  </conditionalFormatting>
  <conditionalFormatting sqref="I12:I13">
    <cfRule type="cellIs" dxfId="160" priority="8" operator="equal">
      <formula>#REF!</formula>
    </cfRule>
    <cfRule type="cellIs" dxfId="159" priority="9" operator="equal">
      <formula>#REF!</formula>
    </cfRule>
    <cfRule type="cellIs" dxfId="158" priority="10" operator="equal">
      <formula>#REF!</formula>
    </cfRule>
  </conditionalFormatting>
  <conditionalFormatting sqref="I12:I13">
    <cfRule type="cellIs" dxfId="157" priority="6" operator="equal">
      <formula>"Pass"</formula>
    </cfRule>
    <cfRule type="cellIs" dxfId="156" priority="7" operator="equal">
      <formula>"Fail"</formula>
    </cfRule>
  </conditionalFormatting>
  <conditionalFormatting sqref="I16">
    <cfRule type="cellIs" dxfId="155" priority="3" operator="equal">
      <formula>#REF!</formula>
    </cfRule>
    <cfRule type="cellIs" dxfId="154" priority="4" operator="equal">
      <formula>#REF!</formula>
    </cfRule>
    <cfRule type="cellIs" dxfId="153" priority="5" operator="equal">
      <formula>#REF!</formula>
    </cfRule>
  </conditionalFormatting>
  <conditionalFormatting sqref="I16">
    <cfRule type="cellIs" dxfId="152" priority="1" operator="equal">
      <formula>"Pass"</formula>
    </cfRule>
    <cfRule type="cellIs" dxfId="151" priority="2" operator="equal">
      <formula>"Fail"</formula>
    </cfRule>
  </conditionalFormatting>
  <conditionalFormatting sqref="I14:I15 I7:I8">
    <cfRule type="cellIs" dxfId="150" priority="28" operator="equal">
      <formula>#REF!</formula>
    </cfRule>
    <cfRule type="cellIs" dxfId="149" priority="29" operator="equal">
      <formula>#REF!</formula>
    </cfRule>
    <cfRule type="cellIs" dxfId="148" priority="30" operator="equal">
      <formula>#REF!</formula>
    </cfRule>
  </conditionalFormatting>
  <conditionalFormatting sqref="I9">
    <cfRule type="cellIs" dxfId="147" priority="23" operator="equal">
      <formula>#REF!</formula>
    </cfRule>
    <cfRule type="cellIs" dxfId="146" priority="24" operator="equal">
      <formula>#REF!</formula>
    </cfRule>
    <cfRule type="cellIs" dxfId="145" priority="25" operator="equal">
      <formula>#REF!</formula>
    </cfRule>
  </conditionalFormatting>
  <conditionalFormatting sqref="I10">
    <cfRule type="cellIs" dxfId="144" priority="18" operator="equal">
      <formula>#REF!</formula>
    </cfRule>
    <cfRule type="cellIs" dxfId="143" priority="19" operator="equal">
      <formula>#REF!</formula>
    </cfRule>
    <cfRule type="cellIs" dxfId="142" priority="20" operator="equal">
      <formula>#REF!</formula>
    </cfRule>
  </conditionalFormatting>
  <conditionalFormatting sqref="I10">
    <cfRule type="cellIs" dxfId="141" priority="16" operator="equal">
      <formula>"Pass"</formula>
    </cfRule>
    <cfRule type="cellIs" dxfId="140" priority="17" operator="equal">
      <formula>"Fail"</formula>
    </cfRule>
  </conditionalFormatting>
  <dataValidations count="2">
    <dataValidation type="list" allowBlank="1" showInputMessage="1" showErrorMessage="1" sqref="I14:I16 I7:I11" xr:uid="{661C4663-93C1-4591-B94A-1CBD44D03A55}">
      <formula1>$I$18:$I$21</formula1>
    </dataValidation>
    <dataValidation type="list" allowBlank="1" showInputMessage="1" showErrorMessage="1" sqref="I12:I13" xr:uid="{444B890A-FD15-401D-B504-805348F5CE11}">
      <formula1>$I$17:$I$20</formula1>
    </dataValidation>
  </dataValidations>
  <pageMargins left="0.23622047244094491" right="0.23622047244094491" top="0.74803149606299213" bottom="0.74803149606299213" header="0.31496062992125984" footer="0.31496062992125984"/>
  <pageSetup paperSize="8" scale="62"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8D84-5264-442B-9845-2138C400B619}">
  <sheetPr>
    <pageSetUpPr fitToPage="1"/>
  </sheetPr>
  <dimension ref="A1:AO408"/>
  <sheetViews>
    <sheetView topLeftCell="B1" zoomScale="85" zoomScaleNormal="85" workbookViewId="0">
      <selection activeCell="C29" sqref="C29"/>
    </sheetView>
  </sheetViews>
  <sheetFormatPr defaultColWidth="9.1328125" defaultRowHeight="13.15" x14ac:dyDescent="0.4"/>
  <cols>
    <col min="1" max="1" width="5.1328125" style="89" customWidth="1"/>
    <col min="2" max="2" width="19.3984375" style="134" bestFit="1" customWidth="1"/>
    <col min="3" max="3" width="40" style="132" customWidth="1"/>
    <col min="4" max="4" width="38.59765625" style="132" customWidth="1"/>
    <col min="5" max="5" width="18.59765625" style="384" customWidth="1"/>
    <col min="6" max="6" width="99.73046875" style="132" customWidth="1"/>
    <col min="7" max="7" width="19.59765625" style="133" customWidth="1"/>
    <col min="8" max="9" width="50.73046875" style="132" customWidth="1"/>
    <col min="10" max="10" width="5.86328125" style="99" customWidth="1"/>
    <col min="11" max="11" width="8.265625" style="99" customWidth="1"/>
    <col min="12" max="16" width="9.1328125" style="99"/>
    <col min="17" max="16384" width="9.1328125" style="89"/>
  </cols>
  <sheetData>
    <row r="1" spans="2:16" s="76" customFormat="1" ht="12" customHeight="1" x14ac:dyDescent="0.4">
      <c r="B1" s="77"/>
      <c r="C1" s="78"/>
      <c r="D1" s="78"/>
      <c r="E1" s="321"/>
      <c r="F1" s="80"/>
      <c r="G1" s="78"/>
      <c r="H1" s="78"/>
      <c r="I1" s="78"/>
      <c r="J1" s="81"/>
      <c r="K1" s="81"/>
      <c r="L1" s="81"/>
      <c r="M1" s="81"/>
      <c r="N1" s="81"/>
      <c r="O1" s="81"/>
      <c r="P1" s="81"/>
    </row>
    <row r="2" spans="2:16" s="76" customFormat="1" ht="15.75" x14ac:dyDescent="0.5">
      <c r="B2" s="322" t="s">
        <v>39</v>
      </c>
      <c r="C2" s="645" t="s">
        <v>1060</v>
      </c>
      <c r="D2" s="646"/>
      <c r="E2" s="645" t="s">
        <v>358</v>
      </c>
      <c r="F2" s="646"/>
      <c r="G2" s="78"/>
      <c r="H2" s="78"/>
      <c r="I2" s="78"/>
      <c r="J2" s="81"/>
      <c r="K2" s="81"/>
      <c r="L2" s="81"/>
      <c r="M2" s="81"/>
      <c r="N2" s="81"/>
      <c r="O2" s="81"/>
      <c r="P2" s="81"/>
    </row>
    <row r="3" spans="2:16" s="76" customFormat="1" ht="14.25" x14ac:dyDescent="0.4">
      <c r="B3" s="323" t="s">
        <v>378</v>
      </c>
      <c r="C3" s="639" t="s">
        <v>21</v>
      </c>
      <c r="D3" s="640"/>
      <c r="E3" s="639" t="s">
        <v>1110</v>
      </c>
      <c r="F3" s="640"/>
      <c r="G3" s="78"/>
      <c r="H3" s="78"/>
      <c r="I3" s="78"/>
      <c r="J3" s="81"/>
      <c r="K3" s="81"/>
      <c r="L3" s="81"/>
      <c r="M3" s="81"/>
      <c r="N3" s="81"/>
      <c r="O3" s="81"/>
      <c r="P3" s="81"/>
    </row>
    <row r="4" spans="2:16" s="76" customFormat="1" ht="14.25" x14ac:dyDescent="0.4">
      <c r="B4" s="324" t="s">
        <v>379</v>
      </c>
      <c r="C4" s="647" t="s">
        <v>22</v>
      </c>
      <c r="D4" s="648"/>
      <c r="E4" s="647" t="s">
        <v>1109</v>
      </c>
      <c r="F4" s="648"/>
      <c r="G4" s="78"/>
      <c r="H4" s="78"/>
      <c r="I4" s="78"/>
      <c r="J4" s="81"/>
      <c r="K4" s="81"/>
      <c r="L4" s="81"/>
      <c r="M4" s="81"/>
      <c r="N4" s="81"/>
      <c r="O4" s="81"/>
      <c r="P4" s="81"/>
    </row>
    <row r="5" spans="2:16" s="76" customFormat="1" ht="14.25" x14ac:dyDescent="0.4">
      <c r="B5" s="324" t="s">
        <v>380</v>
      </c>
      <c r="C5" s="639" t="s">
        <v>21</v>
      </c>
      <c r="D5" s="640"/>
      <c r="E5" s="639" t="s">
        <v>1111</v>
      </c>
      <c r="F5" s="640"/>
      <c r="G5" s="78"/>
      <c r="H5" s="78"/>
      <c r="I5" s="78"/>
      <c r="J5" s="81"/>
      <c r="K5" s="81"/>
      <c r="L5" s="81"/>
      <c r="M5" s="81"/>
      <c r="N5" s="81"/>
      <c r="O5" s="81"/>
      <c r="P5" s="81"/>
    </row>
    <row r="6" spans="2:16" s="76" customFormat="1" ht="14.25" x14ac:dyDescent="0.4">
      <c r="B6" s="324" t="s">
        <v>381</v>
      </c>
      <c r="C6" s="647" t="s">
        <v>22</v>
      </c>
      <c r="D6" s="648"/>
      <c r="E6" s="647" t="s">
        <v>1061</v>
      </c>
      <c r="F6" s="648"/>
      <c r="G6" s="78"/>
      <c r="H6" s="78"/>
      <c r="I6" s="78"/>
      <c r="J6" s="81"/>
      <c r="K6" s="81"/>
      <c r="L6" s="81"/>
      <c r="M6" s="81"/>
      <c r="N6" s="81"/>
      <c r="O6" s="81"/>
      <c r="P6" s="81"/>
    </row>
    <row r="7" spans="2:16" s="76" customFormat="1" ht="14.25" x14ac:dyDescent="0.4">
      <c r="B7" s="324" t="s">
        <v>382</v>
      </c>
      <c r="C7" s="639" t="s">
        <v>21</v>
      </c>
      <c r="D7" s="640"/>
      <c r="E7" s="639" t="s">
        <v>1112</v>
      </c>
      <c r="F7" s="640"/>
      <c r="G7" s="78"/>
      <c r="H7" s="78"/>
      <c r="I7" s="78"/>
      <c r="J7" s="81"/>
      <c r="K7" s="81"/>
      <c r="L7" s="81"/>
      <c r="M7" s="81"/>
      <c r="N7" s="81"/>
      <c r="O7" s="81"/>
      <c r="P7" s="81"/>
    </row>
    <row r="8" spans="2:16" s="76" customFormat="1" ht="14.25" x14ac:dyDescent="0.4">
      <c r="B8" s="324" t="s">
        <v>383</v>
      </c>
      <c r="C8" s="647" t="s">
        <v>22</v>
      </c>
      <c r="D8" s="648"/>
      <c r="E8" s="647" t="s">
        <v>1062</v>
      </c>
      <c r="F8" s="648"/>
      <c r="G8" s="78"/>
      <c r="H8" s="78"/>
      <c r="I8" s="78"/>
      <c r="J8" s="81"/>
      <c r="K8" s="81"/>
      <c r="L8" s="81"/>
      <c r="M8" s="81"/>
      <c r="N8" s="81"/>
      <c r="O8" s="81"/>
      <c r="P8" s="81"/>
    </row>
    <row r="9" spans="2:16" s="76" customFormat="1" ht="14.25" x14ac:dyDescent="0.4">
      <c r="B9" s="324" t="s">
        <v>384</v>
      </c>
      <c r="C9" s="639" t="s">
        <v>21</v>
      </c>
      <c r="D9" s="640"/>
      <c r="E9" s="639" t="s">
        <v>1113</v>
      </c>
      <c r="F9" s="640"/>
      <c r="G9" s="78"/>
      <c r="H9" s="78"/>
      <c r="I9" s="78"/>
      <c r="J9" s="81"/>
      <c r="K9" s="81"/>
      <c r="L9" s="81"/>
      <c r="M9" s="81"/>
      <c r="N9" s="81"/>
      <c r="O9" s="81"/>
      <c r="P9" s="81"/>
    </row>
    <row r="10" spans="2:16" s="76" customFormat="1" ht="14.25" x14ac:dyDescent="0.4">
      <c r="B10" s="324" t="s">
        <v>432</v>
      </c>
      <c r="C10" s="647" t="s">
        <v>22</v>
      </c>
      <c r="D10" s="648"/>
      <c r="E10" s="647" t="s">
        <v>1063</v>
      </c>
      <c r="F10" s="648"/>
      <c r="G10" s="78"/>
      <c r="H10" s="78"/>
      <c r="I10" s="78"/>
      <c r="J10" s="81"/>
      <c r="K10" s="81"/>
      <c r="L10" s="81"/>
      <c r="M10" s="81"/>
      <c r="N10" s="81"/>
      <c r="O10" s="81"/>
      <c r="P10" s="81"/>
    </row>
    <row r="11" spans="2:16" s="76" customFormat="1" ht="14.25" x14ac:dyDescent="0.4">
      <c r="B11" s="324" t="s">
        <v>655</v>
      </c>
      <c r="C11" s="639" t="s">
        <v>21</v>
      </c>
      <c r="D11" s="640"/>
      <c r="E11" s="639" t="s">
        <v>1114</v>
      </c>
      <c r="F11" s="640"/>
      <c r="G11" s="78"/>
      <c r="H11" s="78"/>
      <c r="I11" s="78"/>
      <c r="J11" s="81"/>
      <c r="K11" s="81"/>
      <c r="L11" s="81"/>
      <c r="M11" s="81"/>
      <c r="N11" s="81"/>
      <c r="O11" s="81"/>
      <c r="P11" s="81"/>
    </row>
    <row r="12" spans="2:16" s="76" customFormat="1" ht="14.25" x14ac:dyDescent="0.4">
      <c r="B12" s="324" t="s">
        <v>656</v>
      </c>
      <c r="C12" s="647" t="s">
        <v>22</v>
      </c>
      <c r="D12" s="648"/>
      <c r="E12" s="647" t="s">
        <v>1058</v>
      </c>
      <c r="F12" s="648"/>
      <c r="G12" s="78"/>
      <c r="H12" s="78"/>
      <c r="I12" s="78"/>
      <c r="J12" s="81"/>
      <c r="K12" s="81"/>
      <c r="L12" s="81"/>
      <c r="M12" s="81"/>
      <c r="N12" s="81"/>
      <c r="O12" s="81"/>
      <c r="P12" s="81"/>
    </row>
    <row r="13" spans="2:16" s="76" customFormat="1" ht="14.25" x14ac:dyDescent="0.4">
      <c r="B13" s="324" t="s">
        <v>657</v>
      </c>
      <c r="C13" s="639" t="s">
        <v>21</v>
      </c>
      <c r="D13" s="640"/>
      <c r="E13" s="639" t="s">
        <v>1115</v>
      </c>
      <c r="F13" s="640"/>
      <c r="G13" s="78"/>
      <c r="H13" s="78"/>
      <c r="I13" s="78"/>
      <c r="J13" s="81"/>
      <c r="K13" s="81"/>
      <c r="L13" s="81"/>
      <c r="M13" s="81"/>
      <c r="N13" s="81"/>
      <c r="O13" s="81"/>
      <c r="P13" s="81"/>
    </row>
    <row r="14" spans="2:16" s="76" customFormat="1" ht="14.25" x14ac:dyDescent="0.4">
      <c r="B14" s="324" t="s">
        <v>658</v>
      </c>
      <c r="C14" s="647" t="s">
        <v>22</v>
      </c>
      <c r="D14" s="648"/>
      <c r="E14" s="647" t="s">
        <v>1059</v>
      </c>
      <c r="F14" s="648"/>
      <c r="G14" s="78"/>
      <c r="H14" s="78"/>
      <c r="I14" s="78"/>
      <c r="J14" s="81"/>
      <c r="K14" s="81"/>
      <c r="L14" s="81"/>
      <c r="M14" s="81"/>
      <c r="N14" s="81"/>
      <c r="O14" s="81"/>
      <c r="P14" s="81"/>
    </row>
    <row r="15" spans="2:16" s="76" customFormat="1" ht="14.25" x14ac:dyDescent="0.4">
      <c r="B15" s="200" t="s">
        <v>659</v>
      </c>
      <c r="C15" s="659" t="s">
        <v>21</v>
      </c>
      <c r="D15" s="660"/>
      <c r="E15" s="659" t="s">
        <v>431</v>
      </c>
      <c r="F15" s="660"/>
      <c r="G15" s="78"/>
      <c r="H15" s="78"/>
      <c r="I15" s="78"/>
      <c r="J15" s="81"/>
      <c r="K15" s="81"/>
      <c r="L15" s="81"/>
      <c r="M15" s="81"/>
      <c r="N15" s="81"/>
      <c r="O15" s="81"/>
      <c r="P15" s="81"/>
    </row>
    <row r="16" spans="2:16" s="76" customFormat="1" ht="14.25" x14ac:dyDescent="0.4">
      <c r="B16" s="323" t="s">
        <v>926</v>
      </c>
      <c r="C16" s="639" t="s">
        <v>21</v>
      </c>
      <c r="D16" s="640"/>
      <c r="E16" s="639" t="s">
        <v>865</v>
      </c>
      <c r="F16" s="640"/>
      <c r="G16" s="78"/>
      <c r="H16" s="78"/>
      <c r="I16" s="78"/>
      <c r="J16" s="81"/>
      <c r="K16" s="81"/>
      <c r="L16" s="81"/>
      <c r="M16" s="81"/>
      <c r="N16" s="81"/>
      <c r="O16" s="81"/>
      <c r="P16" s="81"/>
    </row>
    <row r="17" spans="1:41" s="76" customFormat="1" ht="14.25" x14ac:dyDescent="0.4">
      <c r="B17" s="323" t="s">
        <v>1103</v>
      </c>
      <c r="C17" s="639" t="s">
        <v>21</v>
      </c>
      <c r="D17" s="640"/>
      <c r="E17" s="639" t="s">
        <v>866</v>
      </c>
      <c r="F17" s="640"/>
      <c r="G17" s="78"/>
      <c r="H17" s="78"/>
      <c r="I17" s="78"/>
      <c r="J17" s="81"/>
      <c r="K17" s="81"/>
      <c r="L17" s="81"/>
      <c r="M17" s="81"/>
      <c r="N17" s="81"/>
      <c r="O17" s="81"/>
      <c r="P17" s="81"/>
    </row>
    <row r="18" spans="1:41" s="76" customFormat="1" ht="14.25" x14ac:dyDescent="0.4">
      <c r="B18" s="323" t="s">
        <v>1104</v>
      </c>
      <c r="C18" s="639" t="s">
        <v>21</v>
      </c>
      <c r="D18" s="640"/>
      <c r="E18" s="639" t="s">
        <v>867</v>
      </c>
      <c r="F18" s="640"/>
      <c r="G18" s="78"/>
      <c r="H18" s="78"/>
      <c r="I18" s="78"/>
      <c r="J18" s="81"/>
      <c r="K18" s="81"/>
      <c r="L18" s="81"/>
      <c r="M18" s="81"/>
      <c r="N18" s="81"/>
      <c r="O18" s="81"/>
      <c r="P18" s="81"/>
    </row>
    <row r="19" spans="1:41" s="76" customFormat="1" ht="14.25" x14ac:dyDescent="0.4">
      <c r="B19" s="323" t="s">
        <v>1105</v>
      </c>
      <c r="C19" s="639" t="s">
        <v>21</v>
      </c>
      <c r="D19" s="640"/>
      <c r="E19" s="639" t="s">
        <v>868</v>
      </c>
      <c r="F19" s="640"/>
      <c r="G19" s="78"/>
      <c r="H19" s="78"/>
      <c r="I19" s="78"/>
      <c r="J19" s="81"/>
      <c r="K19" s="81"/>
      <c r="L19" s="81"/>
      <c r="M19" s="81"/>
      <c r="N19" s="81"/>
      <c r="O19" s="81"/>
      <c r="P19" s="81"/>
    </row>
    <row r="20" spans="1:41" s="76" customFormat="1" ht="14.25" x14ac:dyDescent="0.4">
      <c r="B20" s="323" t="s">
        <v>1106</v>
      </c>
      <c r="C20" s="639" t="s">
        <v>21</v>
      </c>
      <c r="D20" s="640"/>
      <c r="E20" s="639" t="s">
        <v>869</v>
      </c>
      <c r="F20" s="640"/>
      <c r="G20" s="78"/>
      <c r="H20" s="78"/>
      <c r="I20" s="78"/>
      <c r="J20" s="81"/>
      <c r="K20" s="81"/>
      <c r="L20" s="81"/>
      <c r="M20" s="81"/>
      <c r="N20" s="81"/>
      <c r="O20" s="81"/>
      <c r="P20" s="81"/>
    </row>
    <row r="21" spans="1:41" s="76" customFormat="1" ht="14.25" x14ac:dyDescent="0.4">
      <c r="B21" s="200" t="s">
        <v>1107</v>
      </c>
      <c r="C21" s="659" t="s">
        <v>21</v>
      </c>
      <c r="D21" s="660"/>
      <c r="E21" s="659" t="s">
        <v>870</v>
      </c>
      <c r="F21" s="660"/>
      <c r="G21" s="80"/>
      <c r="H21" s="78"/>
      <c r="I21" s="78"/>
      <c r="J21" s="81"/>
      <c r="K21" s="81"/>
      <c r="L21" s="81"/>
      <c r="M21" s="81"/>
      <c r="N21" s="81"/>
      <c r="O21" s="81"/>
      <c r="P21" s="81"/>
    </row>
    <row r="22" spans="1:41" s="76" customFormat="1" ht="14.25" x14ac:dyDescent="0.4">
      <c r="B22" s="324" t="s">
        <v>1108</v>
      </c>
      <c r="C22" s="639" t="s">
        <v>21</v>
      </c>
      <c r="D22" s="640"/>
      <c r="E22" s="639" t="s">
        <v>871</v>
      </c>
      <c r="F22" s="640"/>
      <c r="G22" s="80"/>
      <c r="H22" s="78"/>
      <c r="I22" s="78"/>
      <c r="J22" s="81"/>
      <c r="K22" s="81"/>
      <c r="L22" s="81"/>
      <c r="M22" s="81"/>
      <c r="N22" s="81"/>
      <c r="O22" s="81"/>
      <c r="P22" s="81"/>
    </row>
    <row r="23" spans="1:41" s="76" customFormat="1" ht="14.25" x14ac:dyDescent="0.45">
      <c r="B23" s="325"/>
      <c r="C23" s="326"/>
      <c r="D23" s="31"/>
      <c r="E23" s="321"/>
      <c r="F23" s="78"/>
      <c r="G23" s="80"/>
      <c r="H23" s="78"/>
      <c r="I23" s="78"/>
      <c r="J23" s="81"/>
      <c r="K23" s="81"/>
      <c r="L23" s="81"/>
      <c r="M23" s="81"/>
      <c r="N23" s="81"/>
      <c r="O23" s="81"/>
      <c r="P23" s="81"/>
    </row>
    <row r="24" spans="1:41" ht="19.899999999999999" customHeight="1" x14ac:dyDescent="0.4">
      <c r="A24" s="76"/>
      <c r="B24" s="327" t="s">
        <v>359</v>
      </c>
      <c r="C24" s="641" t="s">
        <v>378</v>
      </c>
      <c r="D24" s="641"/>
      <c r="E24" s="641"/>
      <c r="F24" s="641"/>
      <c r="G24" s="641"/>
      <c r="H24" s="641"/>
      <c r="I24" s="641"/>
      <c r="J24" s="328"/>
      <c r="K24" s="328"/>
      <c r="L24" s="81"/>
      <c r="M24" s="81"/>
      <c r="N24" s="81"/>
      <c r="O24" s="81"/>
      <c r="P24" s="81"/>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row>
    <row r="25" spans="1:41" ht="106.9" customHeight="1" x14ac:dyDescent="0.4">
      <c r="A25" s="76"/>
      <c r="B25" s="90" t="s">
        <v>360</v>
      </c>
      <c r="C25" s="642" t="s">
        <v>1222</v>
      </c>
      <c r="D25" s="642"/>
      <c r="E25" s="642"/>
      <c r="F25" s="642"/>
      <c r="G25" s="642"/>
      <c r="H25" s="642"/>
      <c r="I25" s="642"/>
      <c r="J25" s="328"/>
      <c r="K25" s="328"/>
      <c r="L25" s="81"/>
      <c r="M25" s="81"/>
      <c r="N25" s="81"/>
      <c r="O25" s="81"/>
      <c r="P25" s="81"/>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row>
    <row r="26" spans="1:41" ht="31.5" customHeight="1" x14ac:dyDescent="0.4">
      <c r="A26" s="76"/>
      <c r="B26" s="91" t="s">
        <v>361</v>
      </c>
      <c r="C26" s="643" t="s">
        <v>872</v>
      </c>
      <c r="D26" s="643"/>
      <c r="E26" s="643"/>
      <c r="F26" s="643"/>
      <c r="G26" s="643"/>
      <c r="H26" s="643"/>
      <c r="I26" s="643"/>
      <c r="J26" s="328"/>
      <c r="K26" s="328"/>
      <c r="L26" s="81"/>
      <c r="M26" s="81"/>
      <c r="N26" s="81"/>
      <c r="O26" s="81"/>
      <c r="P26" s="81"/>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row>
    <row r="27" spans="1:41" ht="33" customHeight="1" x14ac:dyDescent="0.4">
      <c r="A27" s="76"/>
      <c r="B27" s="656" t="s">
        <v>362</v>
      </c>
      <c r="C27" s="329" t="s">
        <v>363</v>
      </c>
      <c r="D27" s="330" t="s">
        <v>364</v>
      </c>
      <c r="E27" s="329" t="s">
        <v>873</v>
      </c>
      <c r="F27" s="329" t="s">
        <v>365</v>
      </c>
      <c r="G27" s="331" t="s">
        <v>366</v>
      </c>
      <c r="H27" s="331" t="s">
        <v>874</v>
      </c>
      <c r="I27" s="331" t="s">
        <v>7</v>
      </c>
      <c r="J27" s="94" t="s">
        <v>8</v>
      </c>
      <c r="K27" s="81"/>
      <c r="L27" s="81"/>
      <c r="M27" s="81"/>
      <c r="N27" s="81"/>
      <c r="O27" s="81"/>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row>
    <row r="28" spans="1:41" s="99" customFormat="1" ht="30" customHeight="1" x14ac:dyDescent="0.4">
      <c r="A28" s="76"/>
      <c r="B28" s="657"/>
      <c r="C28" s="278" t="s">
        <v>875</v>
      </c>
      <c r="D28" s="278" t="s">
        <v>1087</v>
      </c>
      <c r="E28" s="332" t="s">
        <v>876</v>
      </c>
      <c r="F28" s="278" t="s">
        <v>877</v>
      </c>
      <c r="G28" s="333" t="s">
        <v>10</v>
      </c>
      <c r="H28" s="279"/>
      <c r="I28" s="279"/>
      <c r="J28" s="334">
        <f>IF(G28="","0",IF(G28="Pass",1,IF(G28="Fail",0,IF(G28="TBD",0,IF(G28="N/A (Please provide reason)",1)))))</f>
        <v>0</v>
      </c>
      <c r="K28" s="81" t="s">
        <v>11</v>
      </c>
      <c r="L28" s="81" t="s">
        <v>11</v>
      </c>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row>
    <row r="29" spans="1:41" s="99" customFormat="1" ht="195.75" customHeight="1" x14ac:dyDescent="0.4">
      <c r="A29" s="76"/>
      <c r="B29" s="657"/>
      <c r="C29" s="278" t="s">
        <v>878</v>
      </c>
      <c r="D29" s="255" t="s">
        <v>1122</v>
      </c>
      <c r="E29" s="332" t="s">
        <v>1121</v>
      </c>
      <c r="F29" s="278" t="s">
        <v>879</v>
      </c>
      <c r="G29" s="333" t="s">
        <v>10</v>
      </c>
      <c r="H29" s="279"/>
      <c r="I29" s="279"/>
      <c r="J29" s="334">
        <f>IF(G29="","0",IF(G29="Pass",1,IF(G29="Fail",0,IF(G29="TBD",0,IF(G29="N/A (Please provide reason)",1)))))</f>
        <v>0</v>
      </c>
      <c r="K29" s="81"/>
      <c r="L29" s="81"/>
      <c r="M29" s="81" t="s">
        <v>11</v>
      </c>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row>
    <row r="30" spans="1:41" s="106" customFormat="1" ht="19.899999999999999" customHeight="1" x14ac:dyDescent="0.45">
      <c r="A30" s="100"/>
      <c r="B30" s="101" t="s">
        <v>367</v>
      </c>
      <c r="C30" s="335" t="str">
        <f>IF(K30=100%, "Complete", "Incomplete")</f>
        <v>Incomplete</v>
      </c>
      <c r="D30" s="336"/>
      <c r="E30" s="337"/>
      <c r="F30" s="336"/>
      <c r="G30" s="338"/>
      <c r="H30" s="336"/>
      <c r="I30" s="336"/>
      <c r="J30" s="336"/>
      <c r="K30" s="105">
        <f>SUM(J28:J29) / (COUNT(J28:J29))</f>
        <v>0</v>
      </c>
      <c r="L30" s="100" t="s">
        <v>11</v>
      </c>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row>
    <row r="31" spans="1:41" s="106" customFormat="1" ht="19.899999999999999" customHeight="1" x14ac:dyDescent="0.45">
      <c r="A31" s="100"/>
      <c r="B31" s="339"/>
      <c r="C31" s="340"/>
      <c r="D31" s="341"/>
      <c r="E31" s="342"/>
      <c r="F31" s="341"/>
      <c r="G31" s="343"/>
      <c r="H31" s="341"/>
      <c r="I31" s="341"/>
      <c r="J31" s="341"/>
      <c r="K31" s="341"/>
      <c r="L31" s="344"/>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row>
    <row r="32" spans="1:41" ht="19.899999999999999" customHeight="1" x14ac:dyDescent="0.4">
      <c r="A32" s="76"/>
      <c r="B32" s="327" t="s">
        <v>359</v>
      </c>
      <c r="C32" s="641" t="s">
        <v>379</v>
      </c>
      <c r="D32" s="641"/>
      <c r="E32" s="641"/>
      <c r="F32" s="641"/>
      <c r="G32" s="641"/>
      <c r="H32" s="641"/>
      <c r="I32" s="641"/>
      <c r="J32" s="328"/>
      <c r="K32" s="328"/>
      <c r="L32" s="81"/>
      <c r="M32" s="81"/>
      <c r="N32" s="81"/>
      <c r="O32" s="81"/>
      <c r="P32" s="81"/>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row>
    <row r="33" spans="1:41" ht="125.65" customHeight="1" x14ac:dyDescent="0.4">
      <c r="A33" s="76"/>
      <c r="B33" s="90" t="s">
        <v>360</v>
      </c>
      <c r="C33" s="642" t="s">
        <v>1223</v>
      </c>
      <c r="D33" s="642"/>
      <c r="E33" s="642"/>
      <c r="F33" s="642"/>
      <c r="G33" s="642"/>
      <c r="H33" s="642"/>
      <c r="I33" s="642"/>
      <c r="J33" s="328"/>
      <c r="K33" s="328"/>
      <c r="L33" s="81"/>
      <c r="M33" s="81"/>
      <c r="N33" s="81"/>
      <c r="O33" s="81"/>
      <c r="P33" s="81"/>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row>
    <row r="34" spans="1:41" ht="31.5" customHeight="1" x14ac:dyDescent="0.4">
      <c r="A34" s="76"/>
      <c r="B34" s="91" t="s">
        <v>361</v>
      </c>
      <c r="C34" s="643" t="s">
        <v>1118</v>
      </c>
      <c r="D34" s="643"/>
      <c r="E34" s="643"/>
      <c r="F34" s="643"/>
      <c r="G34" s="643"/>
      <c r="H34" s="643"/>
      <c r="I34" s="643"/>
      <c r="J34" s="328"/>
      <c r="K34" s="328"/>
      <c r="L34" s="81"/>
      <c r="M34" s="81"/>
      <c r="N34" s="81"/>
      <c r="O34" s="81"/>
      <c r="P34" s="81"/>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row>
    <row r="35" spans="1:41" ht="33" customHeight="1" x14ac:dyDescent="0.4">
      <c r="A35" s="76"/>
      <c r="B35" s="656" t="s">
        <v>362</v>
      </c>
      <c r="C35" s="329" t="s">
        <v>363</v>
      </c>
      <c r="D35" s="330" t="s">
        <v>364</v>
      </c>
      <c r="E35" s="329" t="s">
        <v>873</v>
      </c>
      <c r="F35" s="329" t="s">
        <v>365</v>
      </c>
      <c r="G35" s="331" t="s">
        <v>366</v>
      </c>
      <c r="H35" s="331" t="s">
        <v>874</v>
      </c>
      <c r="I35" s="664" t="s">
        <v>7</v>
      </c>
      <c r="J35" s="665"/>
      <c r="K35" s="666"/>
      <c r="L35" s="94" t="s">
        <v>8</v>
      </c>
      <c r="M35" s="81"/>
      <c r="N35" s="81"/>
      <c r="O35" s="81"/>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row>
    <row r="36" spans="1:41" s="99" customFormat="1" ht="30" customHeight="1" x14ac:dyDescent="0.4">
      <c r="A36" s="76"/>
      <c r="B36" s="657"/>
      <c r="C36" s="278" t="s">
        <v>875</v>
      </c>
      <c r="D36" s="278" t="s">
        <v>1087</v>
      </c>
      <c r="E36" s="332" t="s">
        <v>876</v>
      </c>
      <c r="F36" s="278" t="s">
        <v>877</v>
      </c>
      <c r="G36" s="333" t="s">
        <v>10</v>
      </c>
      <c r="H36" s="279"/>
      <c r="I36" s="670"/>
      <c r="J36" s="671"/>
      <c r="K36" s="672"/>
      <c r="L36" s="334">
        <f>IF(G36="","0",IF(G36="Pass",1,IF(G36="Fail",0,IF(G36="TBD",0,IF(G36="N/A (Please provide reason)",1)))))</f>
        <v>0</v>
      </c>
      <c r="M36" s="81" t="s">
        <v>11</v>
      </c>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row>
    <row r="37" spans="1:41" s="99" customFormat="1" ht="184.5" customHeight="1" x14ac:dyDescent="0.4">
      <c r="A37" s="76"/>
      <c r="B37" s="657"/>
      <c r="C37" s="278" t="s">
        <v>878</v>
      </c>
      <c r="D37" s="255" t="s">
        <v>1185</v>
      </c>
      <c r="E37" s="332" t="s">
        <v>1184</v>
      </c>
      <c r="F37" s="278" t="s">
        <v>1119</v>
      </c>
      <c r="G37" s="333" t="s">
        <v>10</v>
      </c>
      <c r="H37" s="279"/>
      <c r="I37" s="670"/>
      <c r="J37" s="671"/>
      <c r="K37" s="672"/>
      <c r="L37" s="334">
        <f>IF(G37="","0",IF(G37="Pass",1,IF(G37="Fail",0,IF(G37="TBD",0,IF(G37="N/A (Please provide reason)",1)))))</f>
        <v>0</v>
      </c>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row>
    <row r="38" spans="1:41" s="106" customFormat="1" ht="19.899999999999999" customHeight="1" x14ac:dyDescent="0.45">
      <c r="A38" s="100"/>
      <c r="B38" s="101" t="s">
        <v>367</v>
      </c>
      <c r="C38" s="335" t="str">
        <f>IF(M38=100%, "Complete", "Incomplete")</f>
        <v>Incomplete</v>
      </c>
      <c r="D38" s="336"/>
      <c r="E38" s="337"/>
      <c r="F38" s="336"/>
      <c r="G38" s="338"/>
      <c r="H38" s="336"/>
      <c r="I38" s="336"/>
      <c r="J38" s="336"/>
      <c r="K38" s="336"/>
      <c r="L38" s="336"/>
      <c r="M38" s="105">
        <f>SUM(L36:L37) / (COUNT(L36:L37))</f>
        <v>0</v>
      </c>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s="106" customFormat="1" ht="19.899999999999999" customHeight="1" x14ac:dyDescent="0.45">
      <c r="A39" s="100"/>
      <c r="B39" s="339"/>
      <c r="C39" s="340"/>
      <c r="D39" s="341"/>
      <c r="E39" s="342"/>
      <c r="F39" s="341"/>
      <c r="G39" s="343"/>
      <c r="H39" s="341"/>
      <c r="I39" s="341"/>
      <c r="J39" s="341"/>
      <c r="K39" s="341"/>
      <c r="L39" s="344"/>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ht="19.899999999999999" customHeight="1" x14ac:dyDescent="0.4">
      <c r="A40" s="76"/>
      <c r="B40" s="327" t="s">
        <v>359</v>
      </c>
      <c r="C40" s="644" t="s">
        <v>380</v>
      </c>
      <c r="D40" s="644"/>
      <c r="E40" s="644"/>
      <c r="F40" s="644"/>
      <c r="G40" s="644"/>
      <c r="H40" s="644"/>
      <c r="I40" s="644"/>
      <c r="J40" s="328"/>
      <c r="K40" s="328"/>
      <c r="L40" s="81"/>
      <c r="M40" s="81"/>
      <c r="N40" s="81"/>
      <c r="O40" s="81"/>
      <c r="P40" s="81"/>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row>
    <row r="41" spans="1:41" ht="125.65" customHeight="1" x14ac:dyDescent="0.4">
      <c r="A41" s="76"/>
      <c r="B41" s="90" t="s">
        <v>360</v>
      </c>
      <c r="C41" s="642" t="s">
        <v>1224</v>
      </c>
      <c r="D41" s="642"/>
      <c r="E41" s="642"/>
      <c r="F41" s="642"/>
      <c r="G41" s="642"/>
      <c r="H41" s="642"/>
      <c r="I41" s="642"/>
      <c r="J41" s="328"/>
      <c r="K41" s="328"/>
      <c r="L41" s="81"/>
      <c r="M41" s="81"/>
      <c r="N41" s="81"/>
      <c r="O41" s="81"/>
      <c r="P41" s="81"/>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row>
    <row r="42" spans="1:41" ht="31.5" customHeight="1" x14ac:dyDescent="0.4">
      <c r="A42" s="76"/>
      <c r="B42" s="91" t="s">
        <v>361</v>
      </c>
      <c r="C42" s="643" t="s">
        <v>1116</v>
      </c>
      <c r="D42" s="643"/>
      <c r="E42" s="643"/>
      <c r="F42" s="643"/>
      <c r="G42" s="643"/>
      <c r="H42" s="643"/>
      <c r="I42" s="643"/>
      <c r="J42" s="328"/>
      <c r="K42" s="328"/>
      <c r="L42" s="81"/>
      <c r="M42" s="81"/>
      <c r="N42" s="81"/>
      <c r="O42" s="81"/>
      <c r="P42" s="81"/>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row>
    <row r="43" spans="1:41" ht="33" customHeight="1" x14ac:dyDescent="0.4">
      <c r="A43" s="76"/>
      <c r="B43" s="656" t="s">
        <v>362</v>
      </c>
      <c r="C43" s="329" t="s">
        <v>363</v>
      </c>
      <c r="D43" s="330" t="s">
        <v>364</v>
      </c>
      <c r="E43" s="329" t="s">
        <v>873</v>
      </c>
      <c r="F43" s="329" t="s">
        <v>365</v>
      </c>
      <c r="G43" s="331" t="s">
        <v>366</v>
      </c>
      <c r="H43" s="331" t="s">
        <v>874</v>
      </c>
      <c r="I43" s="331" t="s">
        <v>7</v>
      </c>
      <c r="J43" s="94" t="s">
        <v>8</v>
      </c>
      <c r="K43" s="81"/>
      <c r="L43" s="81"/>
      <c r="M43" s="81"/>
      <c r="N43" s="81"/>
      <c r="O43" s="81"/>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row>
    <row r="44" spans="1:41" s="99" customFormat="1" ht="30" customHeight="1" x14ac:dyDescent="0.4">
      <c r="A44" s="76"/>
      <c r="B44" s="657"/>
      <c r="C44" s="278" t="s">
        <v>875</v>
      </c>
      <c r="D44" s="278" t="s">
        <v>1087</v>
      </c>
      <c r="E44" s="332" t="s">
        <v>876</v>
      </c>
      <c r="F44" s="278" t="s">
        <v>877</v>
      </c>
      <c r="G44" s="333" t="s">
        <v>10</v>
      </c>
      <c r="H44" s="279"/>
      <c r="I44" s="279"/>
      <c r="J44" s="334">
        <f>IF(G44="","0",IF(G44="Pass",1,IF(G44="Fail",0,IF(G44="TBD",0,IF(G44="N/A (Please provide reason)",1)))))</f>
        <v>0</v>
      </c>
      <c r="K44" s="81" t="s">
        <v>11</v>
      </c>
      <c r="L44" s="81" t="s">
        <v>11</v>
      </c>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row>
    <row r="45" spans="1:41" s="99" customFormat="1" ht="161.25" customHeight="1" x14ac:dyDescent="0.4">
      <c r="A45" s="76"/>
      <c r="B45" s="657"/>
      <c r="C45" s="278" t="s">
        <v>996</v>
      </c>
      <c r="D45" s="255" t="s">
        <v>1123</v>
      </c>
      <c r="E45" s="332" t="s">
        <v>1120</v>
      </c>
      <c r="F45" s="278" t="s">
        <v>1117</v>
      </c>
      <c r="G45" s="333" t="s">
        <v>10</v>
      </c>
      <c r="H45" s="279"/>
      <c r="I45" s="279"/>
      <c r="J45" s="334">
        <f>IF(G45="","0",IF(G45="Pass",1,IF(G45="Fail",0,IF(G45="TBD",0,IF(G45="N/A (Please provide reason)",1)))))</f>
        <v>0</v>
      </c>
      <c r="K45" s="81"/>
      <c r="L45" s="81" t="s">
        <v>11</v>
      </c>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row>
    <row r="46" spans="1:41" s="106" customFormat="1" ht="19.899999999999999" customHeight="1" x14ac:dyDescent="0.45">
      <c r="A46" s="100"/>
      <c r="B46" s="101" t="s">
        <v>367</v>
      </c>
      <c r="C46" s="335" t="str">
        <f>IF(K46=100%, "Complete", "Incomplete")</f>
        <v>Incomplete</v>
      </c>
      <c r="D46" s="336"/>
      <c r="E46" s="337"/>
      <c r="F46" s="336"/>
      <c r="G46" s="338"/>
      <c r="H46" s="336"/>
      <c r="I46" s="336"/>
      <c r="J46" s="336"/>
      <c r="K46" s="105">
        <f>SUM(J44:J45) / (COUNT(J44:J45))</f>
        <v>0</v>
      </c>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row>
    <row r="47" spans="1:41" s="106" customFormat="1" ht="19.899999999999999" customHeight="1" x14ac:dyDescent="0.45">
      <c r="A47" s="100"/>
      <c r="B47" s="339"/>
      <c r="C47" s="340"/>
      <c r="D47" s="341"/>
      <c r="E47" s="342"/>
      <c r="F47" s="341"/>
      <c r="G47" s="343"/>
      <c r="H47" s="341"/>
      <c r="I47" s="341"/>
      <c r="J47" s="341"/>
      <c r="K47" s="341"/>
      <c r="L47" s="344"/>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row>
    <row r="48" spans="1:41" ht="19.899999999999999" customHeight="1" x14ac:dyDescent="0.4">
      <c r="A48" s="76"/>
      <c r="B48" s="327" t="s">
        <v>359</v>
      </c>
      <c r="C48" s="644" t="s">
        <v>381</v>
      </c>
      <c r="D48" s="644"/>
      <c r="E48" s="644"/>
      <c r="F48" s="644"/>
      <c r="G48" s="644"/>
      <c r="H48" s="644"/>
      <c r="I48" s="644"/>
      <c r="J48" s="328"/>
      <c r="K48" s="328"/>
      <c r="L48" s="81"/>
      <c r="M48" s="81"/>
      <c r="N48" s="81"/>
      <c r="O48" s="81"/>
      <c r="P48" s="81"/>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row>
    <row r="49" spans="1:41" ht="94.15" customHeight="1" x14ac:dyDescent="0.4">
      <c r="A49" s="76"/>
      <c r="B49" s="90" t="s">
        <v>360</v>
      </c>
      <c r="C49" s="642" t="s">
        <v>1225</v>
      </c>
      <c r="D49" s="642"/>
      <c r="E49" s="642"/>
      <c r="F49" s="642"/>
      <c r="G49" s="642"/>
      <c r="H49" s="642"/>
      <c r="I49" s="642"/>
      <c r="J49" s="328"/>
      <c r="K49" s="328"/>
      <c r="L49" s="81"/>
      <c r="M49" s="81"/>
      <c r="N49" s="81"/>
      <c r="O49" s="81"/>
      <c r="P49" s="81"/>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row>
    <row r="50" spans="1:41" ht="31.5" customHeight="1" x14ac:dyDescent="0.4">
      <c r="A50" s="76"/>
      <c r="B50" s="91" t="s">
        <v>361</v>
      </c>
      <c r="C50" s="643" t="s">
        <v>1116</v>
      </c>
      <c r="D50" s="643"/>
      <c r="E50" s="643"/>
      <c r="F50" s="643"/>
      <c r="G50" s="643"/>
      <c r="H50" s="643"/>
      <c r="I50" s="643"/>
      <c r="J50" s="328"/>
      <c r="K50" s="328"/>
      <c r="L50" s="81"/>
      <c r="M50" s="81"/>
      <c r="N50" s="81"/>
      <c r="O50" s="81"/>
      <c r="P50" s="81"/>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row>
    <row r="51" spans="1:41" ht="33" customHeight="1" x14ac:dyDescent="0.4">
      <c r="A51" s="76"/>
      <c r="B51" s="656" t="s">
        <v>362</v>
      </c>
      <c r="C51" s="329" t="s">
        <v>363</v>
      </c>
      <c r="D51" s="330" t="s">
        <v>364</v>
      </c>
      <c r="E51" s="329" t="s">
        <v>873</v>
      </c>
      <c r="F51" s="329" t="s">
        <v>365</v>
      </c>
      <c r="G51" s="331" t="s">
        <v>366</v>
      </c>
      <c r="H51" s="331" t="s">
        <v>874</v>
      </c>
      <c r="I51" s="664" t="s">
        <v>7</v>
      </c>
      <c r="J51" s="665"/>
      <c r="K51" s="666"/>
      <c r="L51" s="94" t="s">
        <v>8</v>
      </c>
      <c r="M51" s="81"/>
      <c r="N51" s="81"/>
      <c r="O51" s="81"/>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row>
    <row r="52" spans="1:41" s="99" customFormat="1" ht="30" customHeight="1" x14ac:dyDescent="0.4">
      <c r="A52" s="76"/>
      <c r="B52" s="657"/>
      <c r="C52" s="278" t="s">
        <v>875</v>
      </c>
      <c r="D52" s="278" t="s">
        <v>1087</v>
      </c>
      <c r="E52" s="332" t="s">
        <v>876</v>
      </c>
      <c r="F52" s="278" t="s">
        <v>877</v>
      </c>
      <c r="G52" s="333" t="s">
        <v>10</v>
      </c>
      <c r="H52" s="279"/>
      <c r="I52" s="667"/>
      <c r="J52" s="668"/>
      <c r="K52" s="669"/>
      <c r="L52" s="334">
        <f>IF(G52="","0",IF(G52="Pass",1,IF(G52="Fail",0,IF(G52="TBD",0,IF(G52="N/A (Please provide reason)",1)))))</f>
        <v>0</v>
      </c>
      <c r="M52" s="81" t="s">
        <v>11</v>
      </c>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row>
    <row r="53" spans="1:41" s="99" customFormat="1" ht="155.25" customHeight="1" x14ac:dyDescent="0.4">
      <c r="A53" s="76"/>
      <c r="B53" s="657"/>
      <c r="C53" s="278" t="s">
        <v>996</v>
      </c>
      <c r="D53" s="255" t="s">
        <v>1123</v>
      </c>
      <c r="E53" s="332" t="s">
        <v>1120</v>
      </c>
      <c r="F53" s="278" t="s">
        <v>1117</v>
      </c>
      <c r="G53" s="333" t="s">
        <v>10</v>
      </c>
      <c r="H53" s="279"/>
      <c r="I53" s="667"/>
      <c r="J53" s="668"/>
      <c r="K53" s="669"/>
      <c r="L53" s="334">
        <f>IF(G53="","0",IF(G53="Pass",1,IF(G53="Fail",0,IF(G53="TBD",0,IF(G53="N/A (Please provide reason)",1)))))</f>
        <v>0</v>
      </c>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row>
    <row r="54" spans="1:41" s="106" customFormat="1" ht="19.899999999999999" customHeight="1" x14ac:dyDescent="0.45">
      <c r="A54" s="100"/>
      <c r="B54" s="101" t="s">
        <v>367</v>
      </c>
      <c r="C54" s="335" t="str">
        <f>IF(M54=100%, "Complete", "Incomplete")</f>
        <v>Incomplete</v>
      </c>
      <c r="D54" s="336"/>
      <c r="E54" s="337"/>
      <c r="F54" s="336"/>
      <c r="G54" s="338"/>
      <c r="H54" s="336"/>
      <c r="I54" s="336"/>
      <c r="J54" s="336"/>
      <c r="K54" s="336"/>
      <c r="L54" s="336"/>
      <c r="M54" s="105">
        <f>SUM(L52:L53) / (COUNT(L52:L53))</f>
        <v>0</v>
      </c>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row>
    <row r="55" spans="1:41" s="106" customFormat="1" ht="19.899999999999999" customHeight="1" x14ac:dyDescent="0.45">
      <c r="A55" s="100"/>
      <c r="B55" s="339"/>
      <c r="C55" s="340"/>
      <c r="D55" s="341"/>
      <c r="E55" s="342"/>
      <c r="F55" s="341"/>
      <c r="G55" s="343"/>
      <c r="H55" s="341"/>
      <c r="I55" s="341"/>
      <c r="J55" s="341"/>
      <c r="K55" s="341"/>
      <c r="L55" s="344"/>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row>
    <row r="56" spans="1:41" s="106" customFormat="1" ht="19.899999999999999" customHeight="1" x14ac:dyDescent="0.45">
      <c r="A56" s="100"/>
      <c r="B56" s="327" t="s">
        <v>359</v>
      </c>
      <c r="C56" s="641" t="s">
        <v>382</v>
      </c>
      <c r="D56" s="641"/>
      <c r="E56" s="641"/>
      <c r="F56" s="641"/>
      <c r="G56" s="641"/>
      <c r="H56" s="641"/>
      <c r="I56" s="641"/>
      <c r="J56" s="328"/>
      <c r="K56" s="328"/>
      <c r="L56" s="81"/>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row>
    <row r="57" spans="1:41" s="106" customFormat="1" ht="92.25" customHeight="1" x14ac:dyDescent="0.45">
      <c r="A57" s="100"/>
      <c r="B57" s="90" t="s">
        <v>360</v>
      </c>
      <c r="C57" s="642" t="s">
        <v>1226</v>
      </c>
      <c r="D57" s="642"/>
      <c r="E57" s="642"/>
      <c r="F57" s="642"/>
      <c r="G57" s="642"/>
      <c r="H57" s="642"/>
      <c r="I57" s="642"/>
      <c r="J57" s="328"/>
      <c r="K57" s="328"/>
      <c r="L57" s="81"/>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row>
    <row r="58" spans="1:41" s="106" customFormat="1" ht="48.75" customHeight="1" x14ac:dyDescent="0.45">
      <c r="A58" s="100"/>
      <c r="B58" s="91" t="s">
        <v>361</v>
      </c>
      <c r="C58" s="643" t="s">
        <v>880</v>
      </c>
      <c r="D58" s="643"/>
      <c r="E58" s="643"/>
      <c r="F58" s="643"/>
      <c r="G58" s="643"/>
      <c r="H58" s="643"/>
      <c r="I58" s="643"/>
      <c r="J58" s="328"/>
      <c r="K58" s="328"/>
      <c r="L58" s="81"/>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1:41" s="106" customFormat="1" ht="30.75" x14ac:dyDescent="0.45">
      <c r="A59" s="100"/>
      <c r="B59" s="656" t="s">
        <v>362</v>
      </c>
      <c r="C59" s="329" t="s">
        <v>363</v>
      </c>
      <c r="D59" s="330" t="s">
        <v>364</v>
      </c>
      <c r="E59" s="329" t="s">
        <v>873</v>
      </c>
      <c r="F59" s="329" t="s">
        <v>365</v>
      </c>
      <c r="G59" s="331" t="s">
        <v>366</v>
      </c>
      <c r="H59" s="331" t="s">
        <v>874</v>
      </c>
      <c r="I59" s="331" t="s">
        <v>7</v>
      </c>
      <c r="J59" s="94" t="s">
        <v>8</v>
      </c>
      <c r="K59" s="81"/>
      <c r="L59" s="81"/>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1:41" s="106" customFormat="1" ht="164.25" customHeight="1" x14ac:dyDescent="0.45">
      <c r="A60" s="100"/>
      <c r="B60" s="657"/>
      <c r="C60" s="278" t="s">
        <v>881</v>
      </c>
      <c r="D60" s="255" t="s">
        <v>1124</v>
      </c>
      <c r="E60" s="332" t="s">
        <v>1125</v>
      </c>
      <c r="F60" s="278" t="s">
        <v>882</v>
      </c>
      <c r="G60" s="96" t="s">
        <v>10</v>
      </c>
      <c r="H60" s="345"/>
      <c r="I60" s="345"/>
      <c r="J60" s="334">
        <f>IF(G60="","0",IF(G60="Pass",1,IF(G60="Fail",0,IF(G60="TBD",0,IF(G60="N/A (Please provide reason)",1)))))</f>
        <v>0</v>
      </c>
      <c r="K60" s="81"/>
      <c r="L60" s="81"/>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row>
    <row r="61" spans="1:41" s="106" customFormat="1" ht="19.899999999999999" customHeight="1" x14ac:dyDescent="0.45">
      <c r="A61" s="100"/>
      <c r="B61" s="87" t="s">
        <v>367</v>
      </c>
      <c r="C61" s="335" t="str">
        <f>IF(K61=100%, "Complete", "Incomplete")</f>
        <v>Incomplete</v>
      </c>
      <c r="D61" s="336"/>
      <c r="E61" s="337"/>
      <c r="F61" s="336"/>
      <c r="G61" s="338"/>
      <c r="H61" s="336"/>
      <c r="I61" s="336"/>
      <c r="J61" s="336"/>
      <c r="K61" s="105">
        <f>SUM(J59:J60) / (COUNT(J59:J60))</f>
        <v>0</v>
      </c>
      <c r="L61" s="81"/>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1:41" s="106" customFormat="1" ht="19.899999999999999" customHeight="1" x14ac:dyDescent="0.45">
      <c r="A62" s="100"/>
      <c r="B62" s="339"/>
      <c r="C62" s="340"/>
      <c r="D62" s="341"/>
      <c r="E62" s="342"/>
      <c r="F62" s="341"/>
      <c r="G62" s="343"/>
      <c r="H62" s="341"/>
      <c r="I62" s="341"/>
      <c r="J62" s="341"/>
      <c r="K62" s="341"/>
      <c r="L62" s="344"/>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1:41" s="106" customFormat="1" ht="19.899999999999999" customHeight="1" x14ac:dyDescent="0.45">
      <c r="A63" s="100"/>
      <c r="B63" s="327" t="s">
        <v>359</v>
      </c>
      <c r="C63" s="641" t="s">
        <v>383</v>
      </c>
      <c r="D63" s="641"/>
      <c r="E63" s="641"/>
      <c r="F63" s="641"/>
      <c r="G63" s="641"/>
      <c r="H63" s="641"/>
      <c r="I63" s="641"/>
      <c r="J63" s="328"/>
      <c r="K63" s="328"/>
      <c r="L63" s="81" t="s">
        <v>11</v>
      </c>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1:41" s="106" customFormat="1" ht="92.25" customHeight="1" x14ac:dyDescent="0.45">
      <c r="A64" s="100"/>
      <c r="B64" s="90" t="s">
        <v>360</v>
      </c>
      <c r="C64" s="642" t="s">
        <v>1227</v>
      </c>
      <c r="D64" s="642"/>
      <c r="E64" s="642"/>
      <c r="F64" s="642"/>
      <c r="G64" s="642"/>
      <c r="H64" s="642"/>
      <c r="I64" s="642"/>
      <c r="J64" s="328"/>
      <c r="K64" s="328"/>
      <c r="L64" s="81"/>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row>
    <row r="65" spans="1:41" s="106" customFormat="1" ht="48.75" customHeight="1" x14ac:dyDescent="0.45">
      <c r="A65" s="100"/>
      <c r="B65" s="91" t="s">
        <v>361</v>
      </c>
      <c r="C65" s="643" t="s">
        <v>880</v>
      </c>
      <c r="D65" s="643"/>
      <c r="E65" s="643"/>
      <c r="F65" s="643"/>
      <c r="G65" s="643"/>
      <c r="H65" s="643"/>
      <c r="I65" s="643"/>
      <c r="J65" s="328"/>
      <c r="K65" s="328"/>
      <c r="L65" s="81"/>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row>
    <row r="66" spans="1:41" s="106" customFormat="1" ht="30.75" x14ac:dyDescent="0.45">
      <c r="A66" s="100"/>
      <c r="B66" s="656" t="s">
        <v>362</v>
      </c>
      <c r="C66" s="329" t="s">
        <v>363</v>
      </c>
      <c r="D66" s="330" t="s">
        <v>364</v>
      </c>
      <c r="E66" s="329" t="s">
        <v>873</v>
      </c>
      <c r="F66" s="329" t="s">
        <v>365</v>
      </c>
      <c r="G66" s="331" t="s">
        <v>366</v>
      </c>
      <c r="H66" s="331" t="s">
        <v>874</v>
      </c>
      <c r="I66" s="664" t="s">
        <v>7</v>
      </c>
      <c r="J66" s="665"/>
      <c r="K66" s="666"/>
      <c r="L66" s="94" t="s">
        <v>8</v>
      </c>
      <c r="M66" s="81"/>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row>
    <row r="67" spans="1:41" s="106" customFormat="1" ht="164.25" customHeight="1" x14ac:dyDescent="0.45">
      <c r="A67" s="100"/>
      <c r="B67" s="657"/>
      <c r="C67" s="278" t="s">
        <v>881</v>
      </c>
      <c r="D67" s="255" t="s">
        <v>1124</v>
      </c>
      <c r="E67" s="332" t="s">
        <v>1125</v>
      </c>
      <c r="F67" s="278" t="s">
        <v>1126</v>
      </c>
      <c r="G67" s="96" t="s">
        <v>10</v>
      </c>
      <c r="H67" s="345"/>
      <c r="I67" s="667"/>
      <c r="J67" s="668"/>
      <c r="K67" s="669"/>
      <c r="L67" s="334">
        <f>IF(G67="","0",IF(G67="Pass",1,IF(G67="Fail",0,IF(G67="TBD",0,IF(G67="N/A (Please provide reason)",1)))))</f>
        <v>0</v>
      </c>
      <c r="M67" s="81" t="s">
        <v>11</v>
      </c>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row>
    <row r="68" spans="1:41" s="106" customFormat="1" ht="19.899999999999999" customHeight="1" x14ac:dyDescent="0.45">
      <c r="A68" s="100"/>
      <c r="B68" s="87" t="s">
        <v>367</v>
      </c>
      <c r="C68" s="335" t="str">
        <f>IF(M68=100%, "Complete", "Incomplete")</f>
        <v>Incomplete</v>
      </c>
      <c r="D68" s="336"/>
      <c r="E68" s="337"/>
      <c r="F68" s="336"/>
      <c r="G68" s="338"/>
      <c r="H68" s="336"/>
      <c r="I68" s="336"/>
      <c r="J68" s="336"/>
      <c r="K68" s="336"/>
      <c r="L68" s="336"/>
      <c r="M68" s="105">
        <f>SUM(L67) / (COUNT(L67))</f>
        <v>0</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row>
    <row r="69" spans="1:41" s="106" customFormat="1" ht="19.899999999999999" customHeight="1" x14ac:dyDescent="0.45">
      <c r="A69" s="100"/>
      <c r="B69" s="339"/>
      <c r="C69" s="340"/>
      <c r="D69" s="341"/>
      <c r="E69" s="342"/>
      <c r="F69" s="341"/>
      <c r="G69" s="343"/>
      <c r="H69" s="341"/>
      <c r="I69" s="341"/>
      <c r="J69" s="341"/>
      <c r="K69" s="341"/>
      <c r="L69" s="538"/>
      <c r="M69" s="105"/>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row>
    <row r="70" spans="1:41" s="106" customFormat="1" ht="19.899999999999999" customHeight="1" x14ac:dyDescent="0.45">
      <c r="A70" s="100"/>
      <c r="B70" s="327" t="s">
        <v>359</v>
      </c>
      <c r="C70" s="641" t="s">
        <v>384</v>
      </c>
      <c r="D70" s="641"/>
      <c r="E70" s="641"/>
      <c r="F70" s="641"/>
      <c r="G70" s="641"/>
      <c r="H70" s="641"/>
      <c r="I70" s="641"/>
      <c r="J70" s="328"/>
      <c r="K70" s="328"/>
      <c r="L70" s="81"/>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row>
    <row r="71" spans="1:41" s="106" customFormat="1" ht="139.5" customHeight="1" x14ac:dyDescent="0.45">
      <c r="A71" s="100"/>
      <c r="B71" s="90" t="s">
        <v>360</v>
      </c>
      <c r="C71" s="642" t="s">
        <v>1228</v>
      </c>
      <c r="D71" s="642"/>
      <c r="E71" s="642"/>
      <c r="F71" s="642"/>
      <c r="G71" s="642"/>
      <c r="H71" s="642"/>
      <c r="I71" s="642"/>
      <c r="J71" s="328"/>
      <c r="K71" s="328"/>
      <c r="L71" s="81"/>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row>
    <row r="72" spans="1:41" s="106" customFormat="1" ht="53.25" customHeight="1" x14ac:dyDescent="0.45">
      <c r="A72" s="100"/>
      <c r="B72" s="91" t="s">
        <v>361</v>
      </c>
      <c r="C72" s="643" t="s">
        <v>883</v>
      </c>
      <c r="D72" s="643"/>
      <c r="E72" s="643"/>
      <c r="F72" s="643"/>
      <c r="G72" s="643"/>
      <c r="H72" s="643"/>
      <c r="I72" s="643"/>
      <c r="J72" s="328"/>
      <c r="K72" s="328"/>
      <c r="L72" s="81"/>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row>
    <row r="73" spans="1:41" s="106" customFormat="1" ht="30.75" x14ac:dyDescent="0.45">
      <c r="A73" s="100"/>
      <c r="B73" s="656" t="s">
        <v>362</v>
      </c>
      <c r="C73" s="329" t="s">
        <v>363</v>
      </c>
      <c r="D73" s="330" t="s">
        <v>364</v>
      </c>
      <c r="E73" s="329" t="s">
        <v>873</v>
      </c>
      <c r="F73" s="329" t="s">
        <v>365</v>
      </c>
      <c r="G73" s="331" t="s">
        <v>366</v>
      </c>
      <c r="H73" s="331" t="s">
        <v>874</v>
      </c>
      <c r="I73" s="331" t="s">
        <v>7</v>
      </c>
      <c r="J73" s="94" t="s">
        <v>8</v>
      </c>
      <c r="K73" s="81"/>
      <c r="L73" s="81"/>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row>
    <row r="74" spans="1:41" s="106" customFormat="1" ht="51.75" customHeight="1" x14ac:dyDescent="0.45">
      <c r="A74" s="100"/>
      <c r="B74" s="657"/>
      <c r="C74" s="278" t="s">
        <v>536</v>
      </c>
      <c r="D74" s="278" t="s">
        <v>1127</v>
      </c>
      <c r="E74" s="332" t="s">
        <v>884</v>
      </c>
      <c r="F74" s="278" t="s">
        <v>535</v>
      </c>
      <c r="G74" s="96" t="s">
        <v>10</v>
      </c>
      <c r="H74" s="345"/>
      <c r="I74" s="345"/>
      <c r="J74" s="334">
        <f>IF(G74="","0",IF(G74="Pass",1,IF(G74="Fail",0,IF(G74="TBD",0,IF(G74="N/A (Please provide reason)",1)))))</f>
        <v>0</v>
      </c>
      <c r="K74" s="81"/>
      <c r="L74" s="81"/>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row>
    <row r="75" spans="1:41" s="106" customFormat="1" ht="177.75" customHeight="1" x14ac:dyDescent="0.45">
      <c r="A75" s="100"/>
      <c r="B75" s="657"/>
      <c r="C75" s="278" t="s">
        <v>717</v>
      </c>
      <c r="D75" s="255" t="s">
        <v>1129</v>
      </c>
      <c r="E75" s="332" t="s">
        <v>1128</v>
      </c>
      <c r="F75" s="278" t="s">
        <v>885</v>
      </c>
      <c r="G75" s="96" t="s">
        <v>10</v>
      </c>
      <c r="H75" s="345"/>
      <c r="I75" s="345"/>
      <c r="J75" s="334">
        <f>IF(G75="","0",IF(G75="Pass",1,IF(G75="Fail",0,IF(G75="TBD",0,IF(G75="N/A (Please provide reason)",1)))))</f>
        <v>0</v>
      </c>
      <c r="K75" s="81"/>
      <c r="L75" s="81"/>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row>
    <row r="76" spans="1:41" s="106" customFormat="1" ht="204.75" customHeight="1" x14ac:dyDescent="0.45">
      <c r="A76" s="100"/>
      <c r="B76" s="657"/>
      <c r="C76" s="278" t="s">
        <v>886</v>
      </c>
      <c r="D76" s="255" t="s">
        <v>1131</v>
      </c>
      <c r="E76" s="332" t="s">
        <v>1130</v>
      </c>
      <c r="F76" s="278" t="s">
        <v>887</v>
      </c>
      <c r="G76" s="96" t="s">
        <v>10</v>
      </c>
      <c r="H76" s="345"/>
      <c r="I76" s="345"/>
      <c r="J76" s="334">
        <f>IF(G76="","0",IF(G76="Pass",1,IF(G76="Fail",0,IF(G76="TBD",0,IF(G76="N/A (Please provide reason)",1)))))</f>
        <v>0</v>
      </c>
      <c r="K76" s="81"/>
      <c r="L76" s="81"/>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row>
    <row r="77" spans="1:41" s="106" customFormat="1" ht="19.899999999999999" customHeight="1" x14ac:dyDescent="0.45">
      <c r="A77" s="100"/>
      <c r="B77" s="87" t="s">
        <v>367</v>
      </c>
      <c r="C77" s="335" t="str">
        <f>IF(K77=100%, "Complete", "Incomplete")</f>
        <v>Incomplete</v>
      </c>
      <c r="D77" s="336"/>
      <c r="E77" s="337"/>
      <c r="F77" s="336"/>
      <c r="G77" s="338"/>
      <c r="H77" s="336"/>
      <c r="I77" s="673"/>
      <c r="J77" s="674"/>
      <c r="K77" s="105">
        <f>SUM(J74:J76) / (COUNT(J74:J76))</f>
        <v>0</v>
      </c>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row>
    <row r="78" spans="1:41" s="106" customFormat="1" ht="19.899999999999999" customHeight="1" x14ac:dyDescent="0.45">
      <c r="A78" s="100"/>
      <c r="B78" s="339"/>
      <c r="C78" s="340"/>
      <c r="D78" s="341"/>
      <c r="E78" s="342"/>
      <c r="F78" s="341"/>
      <c r="G78" s="343"/>
      <c r="H78" s="341"/>
      <c r="I78" s="341"/>
      <c r="J78" s="341"/>
      <c r="K78" s="341"/>
      <c r="L78" s="344"/>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row>
    <row r="79" spans="1:41" s="106" customFormat="1" ht="19.899999999999999" customHeight="1" x14ac:dyDescent="0.45">
      <c r="A79" s="100"/>
      <c r="B79" s="327" t="s">
        <v>359</v>
      </c>
      <c r="C79" s="661" t="s">
        <v>432</v>
      </c>
      <c r="D79" s="662"/>
      <c r="E79" s="662"/>
      <c r="F79" s="662"/>
      <c r="G79" s="662"/>
      <c r="H79" s="662"/>
      <c r="I79" s="663"/>
      <c r="J79" s="328"/>
      <c r="K79" s="328"/>
      <c r="L79" s="81"/>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row>
    <row r="80" spans="1:41" s="106" customFormat="1" ht="139.5" customHeight="1" x14ac:dyDescent="0.45">
      <c r="A80" s="100"/>
      <c r="B80" s="90" t="s">
        <v>360</v>
      </c>
      <c r="C80" s="642" t="s">
        <v>1229</v>
      </c>
      <c r="D80" s="642"/>
      <c r="E80" s="642"/>
      <c r="F80" s="642"/>
      <c r="G80" s="642"/>
      <c r="H80" s="642"/>
      <c r="I80" s="642"/>
      <c r="J80" s="328"/>
      <c r="K80" s="328"/>
      <c r="L80" s="81"/>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row>
    <row r="81" spans="1:41" s="106" customFormat="1" ht="53.25" customHeight="1" x14ac:dyDescent="0.45">
      <c r="A81" s="100"/>
      <c r="B81" s="91" t="s">
        <v>361</v>
      </c>
      <c r="C81" s="643" t="s">
        <v>883</v>
      </c>
      <c r="D81" s="643"/>
      <c r="E81" s="643"/>
      <c r="F81" s="643"/>
      <c r="G81" s="643"/>
      <c r="H81" s="643"/>
      <c r="I81" s="643"/>
      <c r="J81" s="328"/>
      <c r="K81" s="328"/>
      <c r="L81" s="81"/>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row>
    <row r="82" spans="1:41" s="106" customFormat="1" ht="30.75" x14ac:dyDescent="0.45">
      <c r="A82" s="100"/>
      <c r="B82" s="656" t="s">
        <v>362</v>
      </c>
      <c r="C82" s="329" t="s">
        <v>363</v>
      </c>
      <c r="D82" s="330" t="s">
        <v>364</v>
      </c>
      <c r="E82" s="329" t="s">
        <v>873</v>
      </c>
      <c r="F82" s="329" t="s">
        <v>365</v>
      </c>
      <c r="G82" s="331" t="s">
        <v>366</v>
      </c>
      <c r="H82" s="331" t="s">
        <v>874</v>
      </c>
      <c r="I82" s="664" t="s">
        <v>7</v>
      </c>
      <c r="J82" s="665"/>
      <c r="K82" s="666"/>
      <c r="L82" s="94" t="s">
        <v>8</v>
      </c>
      <c r="M82" s="81"/>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row>
    <row r="83" spans="1:41" s="106" customFormat="1" ht="51.75" customHeight="1" x14ac:dyDescent="0.45">
      <c r="A83" s="100"/>
      <c r="B83" s="657"/>
      <c r="C83" s="278" t="s">
        <v>536</v>
      </c>
      <c r="D83" s="278" t="s">
        <v>1127</v>
      </c>
      <c r="E83" s="332" t="s">
        <v>884</v>
      </c>
      <c r="F83" s="278" t="s">
        <v>535</v>
      </c>
      <c r="G83" s="96" t="s">
        <v>10</v>
      </c>
      <c r="H83" s="345"/>
      <c r="I83" s="667"/>
      <c r="J83" s="668"/>
      <c r="K83" s="669"/>
      <c r="L83" s="334">
        <f>IF(G83="","0",IF(G83="Pass",1,IF(G83="Fail",0,IF(G83="TBD",0,IF(G83="N/A (Please provide reason)",1)))))</f>
        <v>0</v>
      </c>
      <c r="M83" s="81" t="s">
        <v>11</v>
      </c>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row>
    <row r="84" spans="1:41" s="106" customFormat="1" ht="111.75" customHeight="1" x14ac:dyDescent="0.45">
      <c r="A84" s="100"/>
      <c r="B84" s="657"/>
      <c r="C84" s="278" t="s">
        <v>717</v>
      </c>
      <c r="D84" s="255" t="s">
        <v>1133</v>
      </c>
      <c r="E84" s="332" t="s">
        <v>1132</v>
      </c>
      <c r="F84" s="278" t="s">
        <v>885</v>
      </c>
      <c r="G84" s="96" t="s">
        <v>10</v>
      </c>
      <c r="H84" s="345"/>
      <c r="I84" s="667"/>
      <c r="J84" s="668"/>
      <c r="K84" s="669"/>
      <c r="L84" s="334">
        <f t="shared" ref="L84:L85" si="0">IF(G84="","0",IF(G84="Pass",1,IF(G84="Fail",0,IF(G84="TBD",0,IF(G84="N/A (Please provide reason)",1)))))</f>
        <v>0</v>
      </c>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row>
    <row r="85" spans="1:41" s="106" customFormat="1" ht="141.75" customHeight="1" x14ac:dyDescent="0.45">
      <c r="A85" s="100"/>
      <c r="B85" s="657"/>
      <c r="C85" s="278" t="s">
        <v>886</v>
      </c>
      <c r="D85" s="255" t="s">
        <v>1135</v>
      </c>
      <c r="E85" s="332" t="s">
        <v>1134</v>
      </c>
      <c r="F85" s="278" t="s">
        <v>887</v>
      </c>
      <c r="G85" s="96" t="s">
        <v>10</v>
      </c>
      <c r="H85" s="345"/>
      <c r="I85" s="667"/>
      <c r="J85" s="668"/>
      <c r="K85" s="669"/>
      <c r="L85" s="334">
        <f t="shared" si="0"/>
        <v>0</v>
      </c>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row>
    <row r="86" spans="1:41" s="106" customFormat="1" ht="19.899999999999999" customHeight="1" x14ac:dyDescent="0.45">
      <c r="A86" s="100"/>
      <c r="B86" s="87" t="s">
        <v>367</v>
      </c>
      <c r="C86" s="335" t="str">
        <f>IF(M86=100%, "Complete", "Incomplete")</f>
        <v>Incomplete</v>
      </c>
      <c r="D86" s="336"/>
      <c r="E86" s="337"/>
      <c r="F86" s="673"/>
      <c r="G86" s="673"/>
      <c r="H86" s="673"/>
      <c r="I86" s="673"/>
      <c r="J86" s="673"/>
      <c r="K86" s="673"/>
      <c r="L86" s="674"/>
      <c r="M86" s="105">
        <f>SUM(L83:L85) / (COUNT(L83:L85))</f>
        <v>0</v>
      </c>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row>
    <row r="87" spans="1:41" s="106" customFormat="1" ht="19.899999999999999" customHeight="1" x14ac:dyDescent="0.45">
      <c r="A87" s="100"/>
      <c r="B87" s="339"/>
      <c r="C87" s="340"/>
      <c r="D87" s="341"/>
      <c r="E87" s="342"/>
      <c r="F87" s="341"/>
      <c r="G87" s="343"/>
      <c r="H87" s="341"/>
      <c r="I87" s="341"/>
      <c r="J87" s="341"/>
      <c r="K87" s="341"/>
      <c r="L87" s="344"/>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row>
    <row r="88" spans="1:41" s="106" customFormat="1" ht="19.899999999999999" customHeight="1" x14ac:dyDescent="0.45">
      <c r="A88" s="100"/>
      <c r="B88" s="327" t="s">
        <v>359</v>
      </c>
      <c r="C88" s="641" t="s">
        <v>655</v>
      </c>
      <c r="D88" s="641"/>
      <c r="E88" s="641"/>
      <c r="F88" s="641"/>
      <c r="G88" s="641"/>
      <c r="H88" s="641"/>
      <c r="I88" s="641"/>
      <c r="J88" s="328"/>
      <c r="K88" s="328"/>
      <c r="L88" s="81"/>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row>
    <row r="89" spans="1:41" s="106" customFormat="1" ht="113.25" customHeight="1" x14ac:dyDescent="0.45">
      <c r="A89" s="100"/>
      <c r="B89" s="90" t="s">
        <v>360</v>
      </c>
      <c r="C89" s="642" t="s">
        <v>1230</v>
      </c>
      <c r="D89" s="642"/>
      <c r="E89" s="642"/>
      <c r="F89" s="642"/>
      <c r="G89" s="642"/>
      <c r="H89" s="642"/>
      <c r="I89" s="642"/>
      <c r="J89" s="328"/>
      <c r="K89" s="328"/>
      <c r="L89" s="81"/>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row>
    <row r="90" spans="1:41" s="106" customFormat="1" ht="49.5" customHeight="1" x14ac:dyDescent="0.45">
      <c r="A90" s="100"/>
      <c r="B90" s="91" t="s">
        <v>361</v>
      </c>
      <c r="C90" s="643" t="s">
        <v>888</v>
      </c>
      <c r="D90" s="643"/>
      <c r="E90" s="643"/>
      <c r="F90" s="643"/>
      <c r="G90" s="643"/>
      <c r="H90" s="643"/>
      <c r="I90" s="643"/>
      <c r="J90" s="328"/>
      <c r="K90" s="328"/>
      <c r="L90" s="81"/>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row>
    <row r="91" spans="1:41" s="106" customFormat="1" ht="30.75" x14ac:dyDescent="0.45">
      <c r="A91" s="100"/>
      <c r="B91" s="656" t="s">
        <v>362</v>
      </c>
      <c r="C91" s="329" t="s">
        <v>363</v>
      </c>
      <c r="D91" s="330" t="s">
        <v>364</v>
      </c>
      <c r="E91" s="329" t="s">
        <v>873</v>
      </c>
      <c r="F91" s="329" t="s">
        <v>365</v>
      </c>
      <c r="G91" s="331" t="s">
        <v>366</v>
      </c>
      <c r="H91" s="331" t="s">
        <v>874</v>
      </c>
      <c r="I91" s="331" t="s">
        <v>7</v>
      </c>
      <c r="J91" s="94" t="s">
        <v>8</v>
      </c>
      <c r="K91" s="81"/>
      <c r="L91" s="81"/>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row>
    <row r="92" spans="1:41" s="106" customFormat="1" ht="197.25" customHeight="1" x14ac:dyDescent="0.45">
      <c r="A92" s="100"/>
      <c r="B92" s="657"/>
      <c r="C92" s="278" t="s">
        <v>538</v>
      </c>
      <c r="D92" s="255" t="s">
        <v>1136</v>
      </c>
      <c r="E92" s="476" t="s">
        <v>1141</v>
      </c>
      <c r="F92" s="278" t="s">
        <v>392</v>
      </c>
      <c r="G92" s="96" t="s">
        <v>10</v>
      </c>
      <c r="H92" s="345"/>
      <c r="I92" s="345"/>
      <c r="J92" s="334">
        <f>IF(G92="","0",IF(G92="Pass",1,IF(G92="Fail",0,IF(G92="TBD",0,IF(G92="N/A (Please provide reason)",1)))))</f>
        <v>0</v>
      </c>
      <c r="K92" s="81"/>
      <c r="L92" s="81"/>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row>
    <row r="93" spans="1:41" s="106" customFormat="1" ht="19.899999999999999" customHeight="1" x14ac:dyDescent="0.45">
      <c r="A93" s="100"/>
      <c r="B93" s="87" t="s">
        <v>367</v>
      </c>
      <c r="C93" s="335" t="str">
        <f>IF(K93=100%, "Complete", "Incomplete")</f>
        <v>Incomplete</v>
      </c>
      <c r="D93" s="336"/>
      <c r="E93" s="337"/>
      <c r="F93" s="336"/>
      <c r="G93" s="338"/>
      <c r="H93" s="336"/>
      <c r="I93" s="336"/>
      <c r="J93" s="336"/>
      <c r="K93" s="105">
        <f>SUM(J92:J92) / (COUNT(J92:J92))</f>
        <v>0</v>
      </c>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row>
    <row r="94" spans="1:41" s="106" customFormat="1" ht="19.899999999999999" customHeight="1" x14ac:dyDescent="0.45">
      <c r="A94" s="100"/>
      <c r="B94" s="339"/>
      <c r="C94" s="340"/>
      <c r="D94" s="341"/>
      <c r="E94" s="342"/>
      <c r="F94" s="341"/>
      <c r="G94" s="343"/>
      <c r="H94" s="341"/>
      <c r="I94" s="346"/>
      <c r="J94" s="341"/>
      <c r="K94" s="341"/>
      <c r="L94" s="344"/>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row>
    <row r="95" spans="1:41" s="106" customFormat="1" ht="19.899999999999999" customHeight="1" x14ac:dyDescent="0.45">
      <c r="A95" s="100"/>
      <c r="B95" s="327" t="s">
        <v>359</v>
      </c>
      <c r="C95" s="641" t="s">
        <v>656</v>
      </c>
      <c r="D95" s="641"/>
      <c r="E95" s="641"/>
      <c r="F95" s="641"/>
      <c r="G95" s="641"/>
      <c r="H95" s="641"/>
      <c r="I95" s="641"/>
      <c r="J95" s="328"/>
      <c r="K95" s="328"/>
      <c r="L95" s="81"/>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row>
    <row r="96" spans="1:41" s="106" customFormat="1" ht="113.25" customHeight="1" x14ac:dyDescent="0.45">
      <c r="A96" s="100"/>
      <c r="B96" s="90" t="s">
        <v>360</v>
      </c>
      <c r="C96" s="642" t="s">
        <v>1231</v>
      </c>
      <c r="D96" s="642"/>
      <c r="E96" s="642"/>
      <c r="F96" s="642"/>
      <c r="G96" s="642"/>
      <c r="H96" s="642"/>
      <c r="I96" s="642"/>
      <c r="J96" s="328"/>
      <c r="K96" s="328"/>
      <c r="L96" s="81"/>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row>
    <row r="97" spans="1:41" s="106" customFormat="1" ht="49.5" customHeight="1" x14ac:dyDescent="0.45">
      <c r="A97" s="100"/>
      <c r="B97" s="91" t="s">
        <v>361</v>
      </c>
      <c r="C97" s="643" t="s">
        <v>888</v>
      </c>
      <c r="D97" s="643"/>
      <c r="E97" s="643"/>
      <c r="F97" s="643"/>
      <c r="G97" s="643"/>
      <c r="H97" s="643"/>
      <c r="I97" s="643"/>
      <c r="J97" s="505"/>
      <c r="K97" s="506"/>
      <c r="L97" s="81"/>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row>
    <row r="98" spans="1:41" s="106" customFormat="1" ht="30.75" x14ac:dyDescent="0.45">
      <c r="A98" s="100"/>
      <c r="B98" s="656" t="s">
        <v>362</v>
      </c>
      <c r="C98" s="329" t="s">
        <v>363</v>
      </c>
      <c r="D98" s="330" t="s">
        <v>364</v>
      </c>
      <c r="E98" s="329" t="s">
        <v>873</v>
      </c>
      <c r="F98" s="329" t="s">
        <v>365</v>
      </c>
      <c r="G98" s="331" t="s">
        <v>366</v>
      </c>
      <c r="H98" s="331" t="s">
        <v>874</v>
      </c>
      <c r="I98" s="664" t="s">
        <v>7</v>
      </c>
      <c r="J98" s="665"/>
      <c r="K98" s="666"/>
      <c r="L98" s="94" t="s">
        <v>8</v>
      </c>
      <c r="M98" s="81"/>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row>
    <row r="99" spans="1:41" s="106" customFormat="1" ht="197.25" customHeight="1" x14ac:dyDescent="0.45">
      <c r="A99" s="100"/>
      <c r="B99" s="657"/>
      <c r="C99" s="278" t="s">
        <v>538</v>
      </c>
      <c r="D99" s="255" t="s">
        <v>1137</v>
      </c>
      <c r="E99" s="332" t="s">
        <v>1138</v>
      </c>
      <c r="F99" s="278" t="s">
        <v>1139</v>
      </c>
      <c r="G99" s="96" t="s">
        <v>10</v>
      </c>
      <c r="H99" s="345"/>
      <c r="I99" s="667"/>
      <c r="J99" s="668"/>
      <c r="K99" s="669"/>
      <c r="L99" s="334">
        <f>IF(G99="","0",IF(G99="Pass",1,IF(G99="Fail",0,IF(G99="TBD",0,IF(G99="N/A (Please provide reason)",1)))))</f>
        <v>0</v>
      </c>
      <c r="M99" s="81" t="s">
        <v>11</v>
      </c>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row>
    <row r="100" spans="1:41" s="106" customFormat="1" ht="19.899999999999999" customHeight="1" x14ac:dyDescent="0.45">
      <c r="A100" s="100"/>
      <c r="B100" s="87" t="s">
        <v>367</v>
      </c>
      <c r="C100" s="335" t="str">
        <f>IF(M100=100%, "Complete", "Incomplete")</f>
        <v>Incomplete</v>
      </c>
      <c r="D100" s="336"/>
      <c r="E100" s="337"/>
      <c r="F100" s="336"/>
      <c r="G100" s="338"/>
      <c r="H100" s="336"/>
      <c r="I100" s="336"/>
      <c r="J100" s="336"/>
      <c r="K100" s="336"/>
      <c r="L100" s="336"/>
      <c r="M100" s="105">
        <f>SUM(L99) / (COUNT(L99))</f>
        <v>0</v>
      </c>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row>
    <row r="101" spans="1:41" s="106" customFormat="1" ht="19.899999999999999" customHeight="1" x14ac:dyDescent="0.45">
      <c r="A101" s="100"/>
      <c r="B101" s="339"/>
      <c r="C101" s="340"/>
      <c r="D101" s="341"/>
      <c r="E101" s="342"/>
      <c r="F101" s="341"/>
      <c r="G101" s="343"/>
      <c r="H101" s="341"/>
      <c r="I101" s="346"/>
      <c r="J101" s="341"/>
      <c r="K101" s="341"/>
      <c r="L101" s="344"/>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row>
    <row r="102" spans="1:41" s="106" customFormat="1" ht="19.899999999999999" customHeight="1" x14ac:dyDescent="0.45">
      <c r="A102" s="100"/>
      <c r="B102" s="327" t="s">
        <v>359</v>
      </c>
      <c r="C102" s="641" t="s">
        <v>657</v>
      </c>
      <c r="D102" s="641"/>
      <c r="E102" s="641"/>
      <c r="F102" s="641"/>
      <c r="G102" s="641"/>
      <c r="H102" s="641"/>
      <c r="I102" s="641"/>
      <c r="J102" s="328"/>
      <c r="K102" s="328"/>
      <c r="L102" s="81"/>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row>
    <row r="103" spans="1:41" s="106" customFormat="1" ht="94.5" customHeight="1" x14ac:dyDescent="0.45">
      <c r="A103" s="100"/>
      <c r="B103" s="90" t="s">
        <v>360</v>
      </c>
      <c r="C103" s="642" t="s">
        <v>1221</v>
      </c>
      <c r="D103" s="642"/>
      <c r="E103" s="642"/>
      <c r="F103" s="642"/>
      <c r="G103" s="642"/>
      <c r="H103" s="642"/>
      <c r="I103" s="642"/>
      <c r="J103" s="328"/>
      <c r="K103" s="328"/>
      <c r="L103" s="81"/>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row>
    <row r="104" spans="1:41" s="106" customFormat="1" ht="76.5" customHeight="1" x14ac:dyDescent="0.45">
      <c r="A104" s="100"/>
      <c r="B104" s="91" t="s">
        <v>361</v>
      </c>
      <c r="C104" s="643" t="s">
        <v>889</v>
      </c>
      <c r="D104" s="643"/>
      <c r="E104" s="643"/>
      <c r="F104" s="643"/>
      <c r="G104" s="643"/>
      <c r="H104" s="643"/>
      <c r="I104" s="643"/>
      <c r="J104" s="328"/>
      <c r="K104" s="328"/>
      <c r="L104" s="81"/>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row>
    <row r="105" spans="1:41" s="106" customFormat="1" ht="33.75" customHeight="1" x14ac:dyDescent="0.45">
      <c r="A105" s="100"/>
      <c r="B105" s="656" t="s">
        <v>362</v>
      </c>
      <c r="C105" s="329" t="s">
        <v>363</v>
      </c>
      <c r="D105" s="330" t="s">
        <v>364</v>
      </c>
      <c r="E105" s="329" t="s">
        <v>873</v>
      </c>
      <c r="F105" s="329" t="s">
        <v>365</v>
      </c>
      <c r="G105" s="331" t="s">
        <v>366</v>
      </c>
      <c r="H105" s="331" t="s">
        <v>874</v>
      </c>
      <c r="I105" s="331" t="s">
        <v>7</v>
      </c>
      <c r="J105" s="94" t="s">
        <v>8</v>
      </c>
      <c r="K105" s="81"/>
      <c r="L105" s="81"/>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row>
    <row r="106" spans="1:41" s="106" customFormat="1" ht="67.5" customHeight="1" x14ac:dyDescent="0.45">
      <c r="A106" s="100"/>
      <c r="B106" s="657"/>
      <c r="C106" s="278" t="s">
        <v>397</v>
      </c>
      <c r="D106" s="255" t="s">
        <v>1140</v>
      </c>
      <c r="E106" s="476" t="s">
        <v>890</v>
      </c>
      <c r="F106" s="278" t="s">
        <v>398</v>
      </c>
      <c r="G106" s="96" t="s">
        <v>10</v>
      </c>
      <c r="H106" s="345"/>
      <c r="I106" s="345"/>
      <c r="J106" s="334">
        <f>IF(G106="","0",IF(G106="Pass",1,IF(G106="Fail",0,IF(G106="TBD",0,IF(G106="N/A (Please provide reason)",1)))))</f>
        <v>0</v>
      </c>
      <c r="K106" s="81"/>
      <c r="L106" s="81"/>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row>
    <row r="107" spans="1:41" s="106" customFormat="1" ht="19.899999999999999" customHeight="1" x14ac:dyDescent="0.45">
      <c r="A107" s="100"/>
      <c r="B107" s="87" t="s">
        <v>367</v>
      </c>
      <c r="C107" s="335" t="str">
        <f>IF(K107=100%, "Complete", "Incomplete")</f>
        <v>Incomplete</v>
      </c>
      <c r="D107" s="336"/>
      <c r="E107" s="337"/>
      <c r="F107" s="336"/>
      <c r="G107" s="338"/>
      <c r="H107" s="336"/>
      <c r="I107" s="336"/>
      <c r="J107" s="336"/>
      <c r="K107" s="105">
        <f>SUM(J106:J106) / (COUNT(J106:J106))</f>
        <v>0</v>
      </c>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row>
    <row r="108" spans="1:41" s="106" customFormat="1" ht="19.899999999999999" customHeight="1" x14ac:dyDescent="0.45">
      <c r="A108" s="100"/>
      <c r="B108" s="339"/>
      <c r="C108" s="340"/>
      <c r="D108" s="341"/>
      <c r="E108" s="342"/>
      <c r="F108" s="341"/>
      <c r="G108" s="343"/>
      <c r="H108" s="341"/>
      <c r="I108" s="346"/>
      <c r="J108" s="341"/>
      <c r="K108" s="341"/>
      <c r="L108" s="344"/>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row>
    <row r="109" spans="1:41" s="106" customFormat="1" ht="19.899999999999999" customHeight="1" x14ac:dyDescent="0.45">
      <c r="A109" s="100"/>
      <c r="B109" s="327" t="s">
        <v>359</v>
      </c>
      <c r="C109" s="641" t="s">
        <v>658</v>
      </c>
      <c r="D109" s="641"/>
      <c r="E109" s="641"/>
      <c r="F109" s="641"/>
      <c r="G109" s="641"/>
      <c r="H109" s="641"/>
      <c r="I109" s="641"/>
      <c r="J109" s="328"/>
      <c r="K109" s="328"/>
      <c r="L109" s="81"/>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row>
    <row r="110" spans="1:41" s="106" customFormat="1" ht="94.5" customHeight="1" x14ac:dyDescent="0.45">
      <c r="A110" s="100"/>
      <c r="B110" s="90" t="s">
        <v>360</v>
      </c>
      <c r="C110" s="642" t="s">
        <v>1220</v>
      </c>
      <c r="D110" s="642"/>
      <c r="E110" s="642"/>
      <c r="F110" s="642"/>
      <c r="G110" s="642"/>
      <c r="H110" s="642"/>
      <c r="I110" s="642"/>
      <c r="J110" s="328"/>
      <c r="K110" s="328"/>
      <c r="L110" s="81"/>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row>
    <row r="111" spans="1:41" s="106" customFormat="1" ht="76.5" customHeight="1" x14ac:dyDescent="0.45">
      <c r="A111" s="100"/>
      <c r="B111" s="91" t="s">
        <v>361</v>
      </c>
      <c r="C111" s="643" t="s">
        <v>889</v>
      </c>
      <c r="D111" s="643"/>
      <c r="E111" s="643"/>
      <c r="F111" s="643"/>
      <c r="G111" s="643"/>
      <c r="H111" s="643"/>
      <c r="I111" s="643"/>
      <c r="J111" s="328"/>
      <c r="K111" s="328"/>
      <c r="L111" s="81"/>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row>
    <row r="112" spans="1:41" s="106" customFormat="1" ht="33.75" customHeight="1" x14ac:dyDescent="0.45">
      <c r="A112" s="100"/>
      <c r="B112" s="656" t="s">
        <v>362</v>
      </c>
      <c r="C112" s="329" t="s">
        <v>363</v>
      </c>
      <c r="D112" s="330" t="s">
        <v>364</v>
      </c>
      <c r="E112" s="329" t="s">
        <v>873</v>
      </c>
      <c r="F112" s="329" t="s">
        <v>365</v>
      </c>
      <c r="G112" s="331" t="s">
        <v>366</v>
      </c>
      <c r="H112" s="331" t="s">
        <v>874</v>
      </c>
      <c r="I112" s="664" t="s">
        <v>7</v>
      </c>
      <c r="J112" s="665"/>
      <c r="K112" s="666"/>
      <c r="L112" s="94" t="s">
        <v>8</v>
      </c>
      <c r="M112" s="81"/>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row>
    <row r="113" spans="1:41" s="106" customFormat="1" ht="67.5" customHeight="1" x14ac:dyDescent="0.45">
      <c r="A113" s="100"/>
      <c r="B113" s="657"/>
      <c r="C113" s="278" t="s">
        <v>397</v>
      </c>
      <c r="D113" s="255" t="s">
        <v>1142</v>
      </c>
      <c r="E113" s="332" t="s">
        <v>1143</v>
      </c>
      <c r="F113" s="278" t="s">
        <v>1144</v>
      </c>
      <c r="G113" s="96" t="s">
        <v>10</v>
      </c>
      <c r="H113" s="345"/>
      <c r="I113" s="667"/>
      <c r="J113" s="668"/>
      <c r="K113" s="669"/>
      <c r="L113" s="334">
        <f>IF(G113="","0",IF(G113="Pass",1,IF(G113="Fail",0,IF(G113="TBD",0,IF(G113="N/A (Please provide reason)",1)))))</f>
        <v>0</v>
      </c>
      <c r="M113" s="81" t="s">
        <v>11</v>
      </c>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row>
    <row r="114" spans="1:41" s="106" customFormat="1" ht="19.899999999999999" customHeight="1" x14ac:dyDescent="0.45">
      <c r="A114" s="100"/>
      <c r="B114" s="87" t="s">
        <v>367</v>
      </c>
      <c r="C114" s="335" t="str">
        <f>IF(M114=100%, "Complete", "Incomplete")</f>
        <v>Incomplete</v>
      </c>
      <c r="D114" s="336"/>
      <c r="E114" s="337"/>
      <c r="F114" s="336"/>
      <c r="G114" s="338"/>
      <c r="H114" s="336"/>
      <c r="I114" s="336"/>
      <c r="J114" s="336"/>
      <c r="K114" s="336"/>
      <c r="L114" s="336"/>
      <c r="M114" s="105">
        <f>SUM(L113) / (COUNT(L113))</f>
        <v>0</v>
      </c>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row>
    <row r="115" spans="1:41" s="106" customFormat="1" ht="19.899999999999999" customHeight="1" x14ac:dyDescent="0.45">
      <c r="A115" s="100"/>
      <c r="B115" s="339"/>
      <c r="C115" s="340"/>
      <c r="D115" s="341"/>
      <c r="E115" s="342"/>
      <c r="F115" s="341"/>
      <c r="G115" s="343"/>
      <c r="H115" s="341"/>
      <c r="I115" s="346"/>
      <c r="J115" s="341"/>
      <c r="K115" s="341"/>
      <c r="L115" s="344"/>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row>
    <row r="116" spans="1:41" s="106" customFormat="1" ht="19.899999999999999" customHeight="1" x14ac:dyDescent="0.45">
      <c r="A116" s="100"/>
      <c r="B116" s="347" t="s">
        <v>359</v>
      </c>
      <c r="C116" s="658" t="s">
        <v>659</v>
      </c>
      <c r="D116" s="658"/>
      <c r="E116" s="658"/>
      <c r="F116" s="658"/>
      <c r="G116" s="658"/>
      <c r="H116" s="658"/>
      <c r="I116" s="658"/>
      <c r="J116" s="348"/>
      <c r="K116" s="348"/>
      <c r="L116" s="349"/>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row>
    <row r="117" spans="1:41" s="106" customFormat="1" ht="78" customHeight="1" x14ac:dyDescent="0.45">
      <c r="A117" s="100"/>
      <c r="B117" s="350" t="s">
        <v>360</v>
      </c>
      <c r="C117" s="649" t="s">
        <v>471</v>
      </c>
      <c r="D117" s="649"/>
      <c r="E117" s="649"/>
      <c r="F117" s="649"/>
      <c r="G117" s="649"/>
      <c r="H117" s="649"/>
      <c r="I117" s="649"/>
      <c r="J117" s="348"/>
      <c r="K117" s="348"/>
      <c r="L117" s="349"/>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row>
    <row r="118" spans="1:41" s="106" customFormat="1" ht="94.5" customHeight="1" x14ac:dyDescent="0.45">
      <c r="A118" s="100"/>
      <c r="B118" s="351" t="s">
        <v>361</v>
      </c>
      <c r="C118" s="650" t="s">
        <v>891</v>
      </c>
      <c r="D118" s="650"/>
      <c r="E118" s="650"/>
      <c r="F118" s="650"/>
      <c r="G118" s="650"/>
      <c r="H118" s="650"/>
      <c r="I118" s="650"/>
      <c r="J118" s="348"/>
      <c r="K118" s="348"/>
      <c r="L118" s="349"/>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row>
    <row r="119" spans="1:41" s="106" customFormat="1" ht="31.5" customHeight="1" x14ac:dyDescent="0.45">
      <c r="A119" s="100"/>
      <c r="B119" s="651" t="s">
        <v>362</v>
      </c>
      <c r="C119" s="352" t="s">
        <v>363</v>
      </c>
      <c r="D119" s="353" t="s">
        <v>364</v>
      </c>
      <c r="E119" s="352" t="s">
        <v>873</v>
      </c>
      <c r="F119" s="352" t="s">
        <v>365</v>
      </c>
      <c r="G119" s="354" t="s">
        <v>366</v>
      </c>
      <c r="H119" s="354" t="s">
        <v>874</v>
      </c>
      <c r="I119" s="354" t="s">
        <v>7</v>
      </c>
      <c r="J119" s="355" t="s">
        <v>8</v>
      </c>
      <c r="K119" s="503"/>
      <c r="L119" s="349"/>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row>
    <row r="120" spans="1:41" s="106" customFormat="1" ht="31.5" customHeight="1" x14ac:dyDescent="0.45">
      <c r="A120" s="100"/>
      <c r="B120" s="652"/>
      <c r="C120" s="356" t="s">
        <v>539</v>
      </c>
      <c r="D120" s="356" t="s">
        <v>892</v>
      </c>
      <c r="E120" s="357" t="s">
        <v>45</v>
      </c>
      <c r="F120" s="356" t="s">
        <v>542</v>
      </c>
      <c r="G120" s="200"/>
      <c r="H120" s="356"/>
      <c r="I120" s="356"/>
      <c r="J120" s="358"/>
      <c r="K120" s="504"/>
      <c r="L120" s="349"/>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row>
    <row r="121" spans="1:41" s="106" customFormat="1" ht="31.5" customHeight="1" x14ac:dyDescent="0.45">
      <c r="A121" s="100"/>
      <c r="B121" s="652"/>
      <c r="C121" s="356" t="s">
        <v>540</v>
      </c>
      <c r="D121" s="197" t="s">
        <v>840</v>
      </c>
      <c r="E121" s="357" t="s">
        <v>414</v>
      </c>
      <c r="F121" s="356" t="s">
        <v>543</v>
      </c>
      <c r="G121" s="200"/>
      <c r="H121" s="356"/>
      <c r="I121" s="356"/>
      <c r="J121" s="358"/>
      <c r="K121" s="504"/>
      <c r="L121" s="349"/>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row>
    <row r="122" spans="1:41" s="106" customFormat="1" ht="62.25" customHeight="1" x14ac:dyDescent="0.45">
      <c r="A122" s="100"/>
      <c r="B122" s="652"/>
      <c r="C122" s="356" t="s">
        <v>541</v>
      </c>
      <c r="D122" s="197" t="s">
        <v>942</v>
      </c>
      <c r="E122" s="357" t="s">
        <v>893</v>
      </c>
      <c r="F122" s="356" t="s">
        <v>474</v>
      </c>
      <c r="G122" s="200"/>
      <c r="H122" s="356"/>
      <c r="I122" s="356"/>
      <c r="J122" s="358"/>
      <c r="K122" s="504"/>
      <c r="L122" s="349"/>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row>
    <row r="123" spans="1:41" s="106" customFormat="1" ht="19.899999999999999" customHeight="1" x14ac:dyDescent="0.45">
      <c r="A123" s="100"/>
      <c r="B123" s="347" t="s">
        <v>367</v>
      </c>
      <c r="C123" s="359" t="str">
        <f>IF(L123=100%, "Complete", "Incomplete")</f>
        <v>Incomplete</v>
      </c>
      <c r="D123" s="360"/>
      <c r="E123" s="361"/>
      <c r="F123" s="360"/>
      <c r="G123" s="362"/>
      <c r="H123" s="360"/>
      <c r="I123" s="360"/>
      <c r="J123" s="360"/>
      <c r="K123" s="360"/>
      <c r="L123" s="363"/>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row>
    <row r="124" spans="1:41" s="106" customFormat="1" ht="19.899999999999999" customHeight="1" x14ac:dyDescent="0.45">
      <c r="A124" s="100"/>
      <c r="B124" s="339"/>
      <c r="C124" s="340"/>
      <c r="D124" s="341" t="s">
        <v>11</v>
      </c>
      <c r="E124" s="342"/>
      <c r="F124" s="341"/>
      <c r="G124" s="343"/>
      <c r="H124" s="341"/>
      <c r="I124" s="346"/>
      <c r="J124" s="341"/>
      <c r="K124" s="341"/>
      <c r="L124" s="344"/>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row>
    <row r="125" spans="1:41" s="106" customFormat="1" ht="19.899999999999999" customHeight="1" x14ac:dyDescent="0.45">
      <c r="A125" s="100"/>
      <c r="B125" s="327" t="s">
        <v>359</v>
      </c>
      <c r="C125" s="644" t="s">
        <v>926</v>
      </c>
      <c r="D125" s="644"/>
      <c r="E125" s="644"/>
      <c r="F125" s="644"/>
      <c r="G125" s="644"/>
      <c r="H125" s="644"/>
      <c r="I125" s="644"/>
      <c r="J125" s="328"/>
      <c r="K125" s="328"/>
      <c r="L125" s="328"/>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row>
    <row r="126" spans="1:41" s="106" customFormat="1" ht="41.25" customHeight="1" x14ac:dyDescent="0.45">
      <c r="A126" s="100"/>
      <c r="B126" s="90" t="s">
        <v>360</v>
      </c>
      <c r="C126" s="642" t="s">
        <v>1030</v>
      </c>
      <c r="D126" s="642"/>
      <c r="E126" s="642"/>
      <c r="F126" s="642"/>
      <c r="G126" s="642"/>
      <c r="H126" s="642"/>
      <c r="I126" s="642"/>
      <c r="J126" s="328"/>
      <c r="K126" s="328"/>
      <c r="L126" s="328"/>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row>
    <row r="127" spans="1:41" s="106" customFormat="1" ht="94.5" customHeight="1" x14ac:dyDescent="0.45">
      <c r="A127" s="100"/>
      <c r="B127" s="90" t="s">
        <v>361</v>
      </c>
      <c r="C127" s="642" t="s">
        <v>894</v>
      </c>
      <c r="D127" s="642"/>
      <c r="E127" s="642"/>
      <c r="F127" s="642"/>
      <c r="G127" s="642"/>
      <c r="H127" s="642"/>
      <c r="I127" s="642"/>
      <c r="J127" s="328"/>
      <c r="K127" s="328"/>
      <c r="L127" s="328"/>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row>
    <row r="128" spans="1:41" s="106" customFormat="1" ht="31.5" customHeight="1" x14ac:dyDescent="0.45">
      <c r="A128" s="100"/>
      <c r="B128" s="90" t="s">
        <v>362</v>
      </c>
      <c r="C128" s="329" t="s">
        <v>363</v>
      </c>
      <c r="D128" s="329" t="s">
        <v>364</v>
      </c>
      <c r="E128" s="329" t="s">
        <v>873</v>
      </c>
      <c r="F128" s="329" t="s">
        <v>365</v>
      </c>
      <c r="G128" s="331" t="s">
        <v>366</v>
      </c>
      <c r="H128" s="331" t="s">
        <v>874</v>
      </c>
      <c r="I128" s="331" t="s">
        <v>7</v>
      </c>
      <c r="J128" s="94" t="s">
        <v>8</v>
      </c>
      <c r="K128" s="81"/>
      <c r="L128" s="81"/>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row>
    <row r="129" spans="1:41" s="106" customFormat="1" ht="45.75" customHeight="1" x14ac:dyDescent="0.45">
      <c r="A129" s="100"/>
      <c r="B129" s="90"/>
      <c r="C129" s="278" t="s">
        <v>895</v>
      </c>
      <c r="D129" s="255" t="s">
        <v>1145</v>
      </c>
      <c r="E129" s="255" t="s">
        <v>896</v>
      </c>
      <c r="F129" s="278"/>
      <c r="G129" s="96" t="s">
        <v>10</v>
      </c>
      <c r="H129" s="345"/>
      <c r="I129" s="345"/>
      <c r="J129" s="334">
        <f t="shared" ref="J129" si="1">IF(G129="","0",IF(G129="Pass",1,IF(G129="Fail",0,IF(G129="TBD",0,IF(G129="N/A (Please provide reason)",1)))))</f>
        <v>0</v>
      </c>
      <c r="K129" s="81"/>
      <c r="L129" s="81"/>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row>
    <row r="130" spans="1:41" s="106" customFormat="1" ht="139.5" customHeight="1" x14ac:dyDescent="0.45">
      <c r="A130" s="100"/>
      <c r="B130" s="90"/>
      <c r="C130" s="278" t="s">
        <v>865</v>
      </c>
      <c r="D130" s="255" t="s">
        <v>1147</v>
      </c>
      <c r="E130" s="255" t="s">
        <v>1146</v>
      </c>
      <c r="F130" s="278"/>
      <c r="G130" s="96" t="s">
        <v>10</v>
      </c>
      <c r="H130" s="345"/>
      <c r="I130" s="345"/>
      <c r="J130" s="334">
        <f t="shared" ref="J130" si="2">IF(G130="","0",IF(G130="Pass",1,IF(G130="Fail",0,IF(G130="TBD",0,IF(G130="N/A (Please provide reason)",1)))))</f>
        <v>0</v>
      </c>
      <c r="K130" s="81"/>
      <c r="L130" s="81"/>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row>
    <row r="131" spans="1:41" s="106" customFormat="1" ht="19.899999999999999" customHeight="1" x14ac:dyDescent="0.45">
      <c r="A131" s="100"/>
      <c r="B131" s="90" t="s">
        <v>367</v>
      </c>
      <c r="C131" s="335" t="str">
        <f>IF(K131=100%, "Complete", "Incomplete")</f>
        <v>Incomplete</v>
      </c>
      <c r="D131" s="336"/>
      <c r="E131" s="336"/>
      <c r="F131" s="336"/>
      <c r="G131" s="336"/>
      <c r="H131" s="336"/>
      <c r="I131" s="336"/>
      <c r="J131" s="336"/>
      <c r="K131" s="105">
        <f>SUM(J129:J130) / (COUNT(J129:J130))</f>
        <v>0</v>
      </c>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row>
    <row r="132" spans="1:41" s="106" customFormat="1" ht="19.899999999999999" customHeight="1" x14ac:dyDescent="0.45">
      <c r="A132" s="100"/>
      <c r="B132" s="339"/>
      <c r="C132" s="340"/>
      <c r="D132" s="341" t="s">
        <v>11</v>
      </c>
      <c r="E132" s="342"/>
      <c r="F132" s="341"/>
      <c r="G132" s="343"/>
      <c r="H132" s="341"/>
      <c r="I132" s="346"/>
      <c r="J132" s="341"/>
      <c r="K132" s="341"/>
      <c r="L132" s="344"/>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row>
    <row r="133" spans="1:41" s="106" customFormat="1" ht="19.899999999999999" customHeight="1" x14ac:dyDescent="0.45">
      <c r="A133" s="100"/>
      <c r="B133" s="327" t="s">
        <v>359</v>
      </c>
      <c r="C133" s="644" t="s">
        <v>1103</v>
      </c>
      <c r="D133" s="644"/>
      <c r="E133" s="644"/>
      <c r="F133" s="644"/>
      <c r="G133" s="644"/>
      <c r="H133" s="644"/>
      <c r="I133" s="644"/>
      <c r="J133" s="328"/>
      <c r="K133" s="328"/>
      <c r="L133" s="81"/>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row>
    <row r="134" spans="1:41" s="106" customFormat="1" ht="105" customHeight="1" x14ac:dyDescent="0.45">
      <c r="A134" s="100"/>
      <c r="B134" s="90" t="s">
        <v>360</v>
      </c>
      <c r="C134" s="642" t="s">
        <v>1232</v>
      </c>
      <c r="D134" s="642"/>
      <c r="E134" s="642"/>
      <c r="F134" s="642"/>
      <c r="G134" s="642"/>
      <c r="H134" s="642"/>
      <c r="I134" s="642"/>
      <c r="J134" s="328"/>
      <c r="K134" s="328"/>
      <c r="L134" s="81"/>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row>
    <row r="135" spans="1:41" s="106" customFormat="1" ht="75.75" customHeight="1" x14ac:dyDescent="0.45">
      <c r="A135" s="100"/>
      <c r="B135" s="91" t="s">
        <v>361</v>
      </c>
      <c r="C135" s="643" t="s">
        <v>897</v>
      </c>
      <c r="D135" s="643"/>
      <c r="E135" s="643"/>
      <c r="F135" s="643"/>
      <c r="G135" s="643"/>
      <c r="H135" s="643"/>
      <c r="I135" s="643"/>
      <c r="J135" s="328"/>
      <c r="K135" s="328"/>
      <c r="L135" s="81"/>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row>
    <row r="136" spans="1:41" s="106" customFormat="1" ht="33" customHeight="1" x14ac:dyDescent="0.45">
      <c r="A136" s="100"/>
      <c r="B136" s="656" t="s">
        <v>362</v>
      </c>
      <c r="C136" s="329" t="s">
        <v>363</v>
      </c>
      <c r="D136" s="330" t="s">
        <v>364</v>
      </c>
      <c r="E136" s="329" t="s">
        <v>873</v>
      </c>
      <c r="F136" s="329" t="s">
        <v>365</v>
      </c>
      <c r="G136" s="331" t="s">
        <v>366</v>
      </c>
      <c r="H136" s="331" t="s">
        <v>874</v>
      </c>
      <c r="I136" s="331" t="s">
        <v>7</v>
      </c>
      <c r="J136" s="94" t="s">
        <v>8</v>
      </c>
      <c r="K136" s="81"/>
      <c r="L136" s="81"/>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row>
    <row r="137" spans="1:41" s="106" customFormat="1" ht="75.75" customHeight="1" x14ac:dyDescent="0.45">
      <c r="A137" s="100"/>
      <c r="B137" s="657"/>
      <c r="C137" s="278" t="s">
        <v>898</v>
      </c>
      <c r="D137" s="255" t="s">
        <v>1149</v>
      </c>
      <c r="E137" s="278" t="s">
        <v>1148</v>
      </c>
      <c r="F137" s="278" t="s">
        <v>899</v>
      </c>
      <c r="G137" s="96" t="s">
        <v>10</v>
      </c>
      <c r="H137" s="345"/>
      <c r="I137" s="345"/>
      <c r="J137" s="334">
        <f t="shared" ref="J137:J140" si="3">IF(G137="","0",IF(G137="Pass",1,IF(G137="Fail",0,IF(G137="TBD",0,IF(G137="N/A (Please provide reason)",1)))))</f>
        <v>0</v>
      </c>
      <c r="K137" s="81"/>
      <c r="L137" s="81"/>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row>
    <row r="138" spans="1:41" s="106" customFormat="1" ht="60.75" customHeight="1" x14ac:dyDescent="0.45">
      <c r="A138" s="100"/>
      <c r="B138" s="657"/>
      <c r="C138" s="278" t="s">
        <v>900</v>
      </c>
      <c r="D138" s="255" t="s">
        <v>1150</v>
      </c>
      <c r="E138" s="278" t="s">
        <v>901</v>
      </c>
      <c r="F138" s="278" t="s">
        <v>902</v>
      </c>
      <c r="G138" s="96" t="s">
        <v>10</v>
      </c>
      <c r="H138" s="345"/>
      <c r="I138" s="345"/>
      <c r="J138" s="334">
        <f t="shared" si="3"/>
        <v>0</v>
      </c>
      <c r="K138" s="81"/>
      <c r="L138" s="81"/>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row>
    <row r="139" spans="1:41" s="106" customFormat="1" ht="45" customHeight="1" x14ac:dyDescent="0.45">
      <c r="A139" s="100"/>
      <c r="B139" s="657"/>
      <c r="C139" s="278" t="s">
        <v>903</v>
      </c>
      <c r="D139" s="255" t="s">
        <v>1151</v>
      </c>
      <c r="E139" s="278" t="s">
        <v>904</v>
      </c>
      <c r="F139" s="278" t="s">
        <v>905</v>
      </c>
      <c r="G139" s="96" t="s">
        <v>10</v>
      </c>
      <c r="H139" s="345"/>
      <c r="I139" s="345"/>
      <c r="J139" s="334">
        <f t="shared" si="3"/>
        <v>0</v>
      </c>
      <c r="K139" s="81"/>
      <c r="L139" s="81"/>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row>
    <row r="140" spans="1:41" s="106" customFormat="1" ht="73.5" customHeight="1" x14ac:dyDescent="0.45">
      <c r="A140" s="100"/>
      <c r="B140" s="657"/>
      <c r="C140" s="278" t="s">
        <v>906</v>
      </c>
      <c r="D140" s="278" t="s">
        <v>1152</v>
      </c>
      <c r="E140" s="278" t="s">
        <v>1153</v>
      </c>
      <c r="F140" s="278" t="s">
        <v>907</v>
      </c>
      <c r="G140" s="96" t="s">
        <v>10</v>
      </c>
      <c r="H140" s="345"/>
      <c r="I140" s="345"/>
      <c r="J140" s="334">
        <f t="shared" si="3"/>
        <v>0</v>
      </c>
      <c r="K140" s="81"/>
      <c r="L140" s="81"/>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row>
    <row r="141" spans="1:41" s="106" customFormat="1" ht="62.25" customHeight="1" x14ac:dyDescent="0.45">
      <c r="A141" s="100"/>
      <c r="B141" s="657"/>
      <c r="C141" s="278" t="s">
        <v>547</v>
      </c>
      <c r="D141" s="278" t="s">
        <v>1154</v>
      </c>
      <c r="E141" s="332" t="s">
        <v>908</v>
      </c>
      <c r="F141" s="278" t="s">
        <v>401</v>
      </c>
      <c r="G141" s="96" t="s">
        <v>10</v>
      </c>
      <c r="H141" s="345"/>
      <c r="I141" s="345"/>
      <c r="J141" s="334">
        <f>IF(G141="","0",IF(G141="Pass",1,IF(G141="Fail",0,IF(G141="TBD",0,IF(G141="N/A (Please provide reason)",1)))))</f>
        <v>0</v>
      </c>
      <c r="K141" s="81"/>
      <c r="L141" s="81"/>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row>
    <row r="142" spans="1:41" s="106" customFormat="1" ht="19.899999999999999" customHeight="1" x14ac:dyDescent="0.45">
      <c r="A142" s="100"/>
      <c r="B142" s="87" t="s">
        <v>367</v>
      </c>
      <c r="C142" s="335" t="str">
        <f>IF(K142=100%, "Complete", "Incomplete")</f>
        <v>Incomplete</v>
      </c>
      <c r="D142" s="336"/>
      <c r="E142" s="337"/>
      <c r="F142" s="336"/>
      <c r="G142" s="338"/>
      <c r="H142" s="336"/>
      <c r="I142" s="336"/>
      <c r="J142" s="336"/>
      <c r="K142" s="105">
        <f>SUM(J137:J141) / (COUNT(J137:J141))</f>
        <v>0</v>
      </c>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row>
    <row r="143" spans="1:41" ht="14.25" x14ac:dyDescent="0.45">
      <c r="A143" s="31"/>
      <c r="B143" s="31"/>
      <c r="C143" s="31"/>
      <c r="D143" s="31"/>
      <c r="E143" s="364"/>
      <c r="F143" s="31"/>
      <c r="G143" s="246"/>
      <c r="H143" s="31"/>
      <c r="I143" s="31"/>
      <c r="J143" s="328"/>
      <c r="K143" s="328"/>
      <c r="L143" s="81"/>
      <c r="M143" s="81"/>
      <c r="N143" s="81"/>
      <c r="O143" s="81"/>
      <c r="P143" s="81"/>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row>
    <row r="144" spans="1:41" s="106" customFormat="1" ht="19.899999999999999" customHeight="1" x14ac:dyDescent="0.45">
      <c r="A144" s="100"/>
      <c r="B144" s="327" t="s">
        <v>359</v>
      </c>
      <c r="C144" s="644" t="s">
        <v>1104</v>
      </c>
      <c r="D144" s="644"/>
      <c r="E144" s="644"/>
      <c r="F144" s="644"/>
      <c r="G144" s="644"/>
      <c r="H144" s="644"/>
      <c r="I144" s="644"/>
      <c r="J144" s="328"/>
      <c r="K144" s="328"/>
      <c r="L144" s="81"/>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row>
    <row r="145" spans="1:41" s="106" customFormat="1" ht="184.5" customHeight="1" x14ac:dyDescent="0.45">
      <c r="A145" s="100"/>
      <c r="B145" s="90" t="s">
        <v>360</v>
      </c>
      <c r="C145" s="642" t="s">
        <v>1027</v>
      </c>
      <c r="D145" s="642"/>
      <c r="E145" s="642"/>
      <c r="F145" s="642"/>
      <c r="G145" s="642"/>
      <c r="H145" s="642"/>
      <c r="I145" s="642"/>
      <c r="J145" s="328"/>
      <c r="K145" s="328"/>
      <c r="L145" s="81"/>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row>
    <row r="146" spans="1:41" s="106" customFormat="1" ht="45.75" customHeight="1" x14ac:dyDescent="0.45">
      <c r="A146" s="100"/>
      <c r="B146" s="91" t="s">
        <v>361</v>
      </c>
      <c r="C146" s="643" t="s">
        <v>909</v>
      </c>
      <c r="D146" s="643"/>
      <c r="E146" s="643"/>
      <c r="F146" s="643"/>
      <c r="G146" s="643"/>
      <c r="H146" s="643"/>
      <c r="I146" s="643"/>
      <c r="J146" s="328"/>
      <c r="K146" s="328"/>
      <c r="L146" s="81"/>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row>
    <row r="147" spans="1:41" s="106" customFormat="1" ht="30.75" x14ac:dyDescent="0.45">
      <c r="A147" s="100"/>
      <c r="B147" s="656" t="s">
        <v>362</v>
      </c>
      <c r="C147" s="329" t="s">
        <v>363</v>
      </c>
      <c r="D147" s="330" t="s">
        <v>364</v>
      </c>
      <c r="E147" s="329" t="s">
        <v>873</v>
      </c>
      <c r="F147" s="329" t="s">
        <v>365</v>
      </c>
      <c r="G147" s="331" t="s">
        <v>366</v>
      </c>
      <c r="H147" s="331" t="s">
        <v>874</v>
      </c>
      <c r="I147" s="331" t="s">
        <v>7</v>
      </c>
      <c r="J147" s="94" t="s">
        <v>8</v>
      </c>
      <c r="K147" s="81"/>
      <c r="L147" s="81"/>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row>
    <row r="148" spans="1:41" s="106" customFormat="1" ht="48" customHeight="1" x14ac:dyDescent="0.45">
      <c r="A148" s="100"/>
      <c r="B148" s="657"/>
      <c r="C148" s="278" t="s">
        <v>536</v>
      </c>
      <c r="D148" s="278" t="s">
        <v>1127</v>
      </c>
      <c r="E148" s="332" t="s">
        <v>884</v>
      </c>
      <c r="F148" s="278" t="s">
        <v>535</v>
      </c>
      <c r="G148" s="96" t="s">
        <v>10</v>
      </c>
      <c r="H148" s="345"/>
      <c r="I148" s="345"/>
      <c r="J148" s="334">
        <f>IF(G148="","0",IF(G148="Pass",1,IF(G148="Fail",0,IF(G148="TBD",0,IF(G148="N/A (Please provide reason)",1)))))</f>
        <v>0</v>
      </c>
      <c r="K148" s="81"/>
      <c r="L148" s="81"/>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row>
    <row r="149" spans="1:41" s="106" customFormat="1" ht="173.25" customHeight="1" x14ac:dyDescent="0.45">
      <c r="A149" s="100"/>
      <c r="B149" s="657"/>
      <c r="C149" s="278" t="s">
        <v>910</v>
      </c>
      <c r="D149" s="255" t="s">
        <v>1157</v>
      </c>
      <c r="E149" s="477" t="s">
        <v>1156</v>
      </c>
      <c r="F149" s="278" t="s">
        <v>404</v>
      </c>
      <c r="G149" s="96" t="s">
        <v>10</v>
      </c>
      <c r="H149" s="345"/>
      <c r="I149" s="345"/>
      <c r="J149" s="334">
        <f>IF(G149="","0",IF(G149="Pass",1,IF(G149="Fail",0,IF(G149="TBD",0,IF(G149="N/A (Please provide reason)",1)))))</f>
        <v>0</v>
      </c>
      <c r="K149" s="81"/>
      <c r="L149" s="81"/>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row>
    <row r="150" spans="1:41" s="106" customFormat="1" ht="60.75" customHeight="1" x14ac:dyDescent="0.45">
      <c r="A150" s="100"/>
      <c r="B150" s="657"/>
      <c r="C150" s="278" t="s">
        <v>717</v>
      </c>
      <c r="D150" s="255" t="s">
        <v>1158</v>
      </c>
      <c r="E150" s="332" t="s">
        <v>911</v>
      </c>
      <c r="F150" s="278"/>
      <c r="G150" s="96" t="s">
        <v>10</v>
      </c>
      <c r="H150" s="345"/>
      <c r="I150" s="345"/>
      <c r="J150" s="334">
        <f>IF(G150="","0",IF(G150="Pass",1,IF(G150="Fail",0,IF(G150="TBD",0,IF(G150="N/A (Please provide reason)",1)))))</f>
        <v>0</v>
      </c>
      <c r="K150" s="81"/>
      <c r="L150" s="81"/>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row>
    <row r="151" spans="1:41" s="106" customFormat="1" ht="81.75" customHeight="1" x14ac:dyDescent="0.45">
      <c r="A151" s="100"/>
      <c r="B151" s="657"/>
      <c r="C151" s="278" t="s">
        <v>886</v>
      </c>
      <c r="D151" s="255" t="s">
        <v>1159</v>
      </c>
      <c r="E151" s="332" t="s">
        <v>912</v>
      </c>
      <c r="F151" s="278" t="s">
        <v>391</v>
      </c>
      <c r="G151" s="96" t="s">
        <v>10</v>
      </c>
      <c r="H151" s="345"/>
      <c r="I151" s="345"/>
      <c r="J151" s="334">
        <f>IF(G151="","0",IF(G151="Pass",1,IF(G151="Fail",0,IF(G151="TBD",0,IF(G151="N/A (Please provide reason)",1)))))</f>
        <v>0</v>
      </c>
      <c r="K151" s="81"/>
      <c r="L151" s="81"/>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row>
    <row r="152" spans="1:41" s="106" customFormat="1" ht="122.25" customHeight="1" x14ac:dyDescent="0.45">
      <c r="A152" s="100"/>
      <c r="B152" s="320"/>
      <c r="C152" s="278" t="s">
        <v>913</v>
      </c>
      <c r="D152" s="255" t="s">
        <v>1160</v>
      </c>
      <c r="E152" s="332" t="s">
        <v>914</v>
      </c>
      <c r="F152" s="278" t="s">
        <v>915</v>
      </c>
      <c r="G152" s="96" t="s">
        <v>10</v>
      </c>
      <c r="H152" s="345"/>
      <c r="I152" s="345"/>
      <c r="J152" s="334">
        <f>IF(G152="","0",IF(G152="Pass",1,IF(G152="Fail",0,IF(G152="TBD",0,IF(G152="N/A (Please provide reason)",1)))))</f>
        <v>0</v>
      </c>
      <c r="K152" s="81"/>
      <c r="L152" s="81"/>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row>
    <row r="153" spans="1:41" s="106" customFormat="1" ht="19.899999999999999" customHeight="1" x14ac:dyDescent="0.45">
      <c r="A153" s="100"/>
      <c r="B153" s="87" t="s">
        <v>367</v>
      </c>
      <c r="C153" s="335" t="str">
        <f>IF(K153=100%, "Complete", "Incomplete")</f>
        <v>Incomplete</v>
      </c>
      <c r="D153" s="336"/>
      <c r="E153" s="337"/>
      <c r="F153" s="336"/>
      <c r="G153" s="338"/>
      <c r="H153" s="336"/>
      <c r="I153" s="336"/>
      <c r="J153" s="336"/>
      <c r="K153" s="105">
        <f>SUM(J148:J152) / (COUNT(J148:J152))</f>
        <v>0</v>
      </c>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row>
    <row r="154" spans="1:41" s="106" customFormat="1" ht="19.899999999999999" customHeight="1" x14ac:dyDescent="0.45">
      <c r="A154" s="100"/>
      <c r="B154" s="339"/>
      <c r="C154" s="340"/>
      <c r="D154" s="341"/>
      <c r="E154" s="342"/>
      <c r="F154" s="341"/>
      <c r="G154" s="343"/>
      <c r="H154" s="341"/>
      <c r="I154" s="341"/>
      <c r="J154" s="341"/>
      <c r="K154" s="341"/>
      <c r="L154" s="344"/>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row>
    <row r="155" spans="1:41" s="106" customFormat="1" ht="19.899999999999999" customHeight="1" x14ac:dyDescent="0.45">
      <c r="A155" s="100"/>
      <c r="B155" s="327" t="s">
        <v>359</v>
      </c>
      <c r="C155" s="644" t="s">
        <v>1105</v>
      </c>
      <c r="D155" s="644"/>
      <c r="E155" s="644"/>
      <c r="F155" s="644"/>
      <c r="G155" s="644"/>
      <c r="H155" s="644"/>
      <c r="I155" s="644"/>
      <c r="J155" s="328"/>
      <c r="K155" s="328"/>
      <c r="L155" s="81"/>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row>
    <row r="156" spans="1:41" s="106" customFormat="1" ht="128.25" customHeight="1" x14ac:dyDescent="0.45">
      <c r="A156" s="100"/>
      <c r="B156" s="90" t="s">
        <v>360</v>
      </c>
      <c r="C156" s="642" t="s">
        <v>1162</v>
      </c>
      <c r="D156" s="642"/>
      <c r="E156" s="642"/>
      <c r="F156" s="642"/>
      <c r="G156" s="642"/>
      <c r="H156" s="642"/>
      <c r="I156" s="642"/>
      <c r="J156" s="328"/>
      <c r="K156" s="328"/>
      <c r="L156" s="81"/>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row>
    <row r="157" spans="1:41" s="106" customFormat="1" ht="49.5" customHeight="1" x14ac:dyDescent="0.45">
      <c r="A157" s="100"/>
      <c r="B157" s="91" t="s">
        <v>361</v>
      </c>
      <c r="C157" s="643" t="s">
        <v>916</v>
      </c>
      <c r="D157" s="643"/>
      <c r="E157" s="643"/>
      <c r="F157" s="643"/>
      <c r="G157" s="643"/>
      <c r="H157" s="643"/>
      <c r="I157" s="643"/>
      <c r="J157" s="328"/>
      <c r="K157" s="328"/>
      <c r="L157" s="81"/>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row>
    <row r="158" spans="1:41" s="106" customFormat="1" ht="30.75" x14ac:dyDescent="0.45">
      <c r="A158" s="100"/>
      <c r="B158" s="656" t="s">
        <v>362</v>
      </c>
      <c r="C158" s="329" t="s">
        <v>363</v>
      </c>
      <c r="D158" s="330" t="s">
        <v>364</v>
      </c>
      <c r="E158" s="329" t="s">
        <v>873</v>
      </c>
      <c r="F158" s="329" t="s">
        <v>365</v>
      </c>
      <c r="G158" s="331" t="s">
        <v>366</v>
      </c>
      <c r="H158" s="331" t="s">
        <v>874</v>
      </c>
      <c r="I158" s="331" t="s">
        <v>7</v>
      </c>
      <c r="J158" s="94" t="s">
        <v>8</v>
      </c>
      <c r="K158" s="81"/>
      <c r="L158" s="81"/>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row>
    <row r="159" spans="1:41" s="106" customFormat="1" ht="72" customHeight="1" x14ac:dyDescent="0.45">
      <c r="A159" s="100"/>
      <c r="B159" s="657"/>
      <c r="C159" s="278" t="s">
        <v>1161</v>
      </c>
      <c r="D159" s="255" t="s">
        <v>1165</v>
      </c>
      <c r="E159" s="332" t="s">
        <v>1164</v>
      </c>
      <c r="F159" s="278" t="s">
        <v>1163</v>
      </c>
      <c r="G159" s="96" t="s">
        <v>10</v>
      </c>
      <c r="H159" s="345"/>
      <c r="I159" s="345"/>
      <c r="J159" s="334">
        <f>IF(G159="","0",IF(G159="Pass",1,IF(G159="Fail",0,IF(G159="TBD",0,IF(G159="N/A (Please provide reason)",1)))))</f>
        <v>0</v>
      </c>
      <c r="K159" s="81"/>
      <c r="L159" s="81"/>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row>
    <row r="160" spans="1:41" s="106" customFormat="1" ht="99.75" x14ac:dyDescent="0.45">
      <c r="A160" s="100"/>
      <c r="B160" s="320"/>
      <c r="C160" s="278" t="s">
        <v>910</v>
      </c>
      <c r="D160" s="255" t="s">
        <v>1166</v>
      </c>
      <c r="E160" s="332" t="s">
        <v>917</v>
      </c>
      <c r="F160" s="278" t="s">
        <v>404</v>
      </c>
      <c r="G160" s="96" t="s">
        <v>10</v>
      </c>
      <c r="H160" s="345"/>
      <c r="I160" s="345"/>
      <c r="J160" s="334">
        <f>IF(G160="","0",IF(G160="Pass",1,IF(G160="Fail",0,IF(G160="TBD",0,IF(G160="N/A (Please provide reason)",1)))))</f>
        <v>0</v>
      </c>
      <c r="K160" s="81"/>
      <c r="L160" s="81"/>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row>
    <row r="161" spans="1:41" s="106" customFormat="1" ht="19.899999999999999" customHeight="1" x14ac:dyDescent="0.45">
      <c r="A161" s="100"/>
      <c r="B161" s="87" t="s">
        <v>367</v>
      </c>
      <c r="C161" s="335" t="str">
        <f>IF(K161=100%, "Complete", "Incomplete")</f>
        <v>Incomplete</v>
      </c>
      <c r="D161" s="336"/>
      <c r="E161" s="337"/>
      <c r="F161" s="336"/>
      <c r="G161" s="338"/>
      <c r="H161" s="336"/>
      <c r="I161" s="336"/>
      <c r="J161" s="336"/>
      <c r="K161" s="105">
        <f>SUM(J159:J160) / (COUNT(J159:J160))</f>
        <v>0</v>
      </c>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row>
    <row r="162" spans="1:41" s="106" customFormat="1" ht="19.899999999999999" customHeight="1" x14ac:dyDescent="0.45">
      <c r="A162" s="100"/>
      <c r="B162" s="339"/>
      <c r="C162" s="340"/>
      <c r="D162" s="341"/>
      <c r="E162" s="342"/>
      <c r="F162" s="341"/>
      <c r="G162" s="343"/>
      <c r="H162" s="341"/>
      <c r="I162" s="346"/>
      <c r="J162" s="341"/>
      <c r="K162" s="341"/>
      <c r="L162" s="344"/>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row>
    <row r="163" spans="1:41" s="106" customFormat="1" ht="19.899999999999999" customHeight="1" x14ac:dyDescent="0.45">
      <c r="A163" s="100"/>
      <c r="B163" s="327" t="s">
        <v>359</v>
      </c>
      <c r="C163" s="644" t="s">
        <v>1106</v>
      </c>
      <c r="D163" s="644"/>
      <c r="E163" s="644"/>
      <c r="F163" s="644"/>
      <c r="G163" s="644"/>
      <c r="H163" s="644"/>
      <c r="I163" s="644"/>
      <c r="J163" s="328"/>
      <c r="K163" s="328"/>
      <c r="L163" s="81"/>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row>
    <row r="164" spans="1:41" s="106" customFormat="1" ht="149.25" customHeight="1" x14ac:dyDescent="0.45">
      <c r="A164" s="100"/>
      <c r="B164" s="90" t="s">
        <v>360</v>
      </c>
      <c r="C164" s="642" t="s">
        <v>1233</v>
      </c>
      <c r="D164" s="642"/>
      <c r="E164" s="642"/>
      <c r="F164" s="642"/>
      <c r="G164" s="642"/>
      <c r="H164" s="642"/>
      <c r="I164" s="642"/>
      <c r="J164" s="328"/>
      <c r="K164" s="328"/>
      <c r="L164" s="81"/>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row>
    <row r="165" spans="1:41" s="106" customFormat="1" ht="76.5" customHeight="1" x14ac:dyDescent="0.45">
      <c r="A165" s="100"/>
      <c r="B165" s="91" t="s">
        <v>361</v>
      </c>
      <c r="C165" s="643" t="s">
        <v>918</v>
      </c>
      <c r="D165" s="643"/>
      <c r="E165" s="643"/>
      <c r="F165" s="643"/>
      <c r="G165" s="643"/>
      <c r="H165" s="643"/>
      <c r="I165" s="643"/>
      <c r="J165" s="328"/>
      <c r="K165" s="328"/>
      <c r="L165" s="81"/>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row>
    <row r="166" spans="1:41" s="106" customFormat="1" ht="33.75" customHeight="1" x14ac:dyDescent="0.45">
      <c r="A166" s="100"/>
      <c r="B166" s="656" t="s">
        <v>362</v>
      </c>
      <c r="C166" s="329" t="s">
        <v>363</v>
      </c>
      <c r="D166" s="330" t="s">
        <v>364</v>
      </c>
      <c r="E166" s="329" t="s">
        <v>873</v>
      </c>
      <c r="F166" s="329" t="s">
        <v>365</v>
      </c>
      <c r="G166" s="331" t="s">
        <v>366</v>
      </c>
      <c r="H166" s="331" t="s">
        <v>874</v>
      </c>
      <c r="I166" s="331" t="s">
        <v>7</v>
      </c>
      <c r="J166" s="94" t="s">
        <v>8</v>
      </c>
      <c r="K166" s="81"/>
      <c r="L166" s="81"/>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row>
    <row r="167" spans="1:41" s="106" customFormat="1" ht="47.25" customHeight="1" x14ac:dyDescent="0.45">
      <c r="A167" s="100"/>
      <c r="B167" s="657"/>
      <c r="C167" s="278" t="s">
        <v>397</v>
      </c>
      <c r="D167" s="255" t="s">
        <v>1167</v>
      </c>
      <c r="E167" s="332" t="s">
        <v>919</v>
      </c>
      <c r="F167" s="278" t="s">
        <v>398</v>
      </c>
      <c r="G167" s="96" t="s">
        <v>10</v>
      </c>
      <c r="H167" s="345"/>
      <c r="I167" s="345"/>
      <c r="J167" s="334">
        <f>IF(G167="","0",IF(G167="Pass",1,IF(G167="Fail",0,IF(G167="TBD",0,IF(G167="N/A (Please provide reason)",1)))))</f>
        <v>0</v>
      </c>
      <c r="K167" s="81"/>
      <c r="L167" s="81"/>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row>
    <row r="168" spans="1:41" s="106" customFormat="1" ht="106.5" customHeight="1" x14ac:dyDescent="0.45">
      <c r="A168" s="100"/>
      <c r="B168" s="320"/>
      <c r="C168" s="278" t="s">
        <v>910</v>
      </c>
      <c r="D168" s="278" t="s">
        <v>1166</v>
      </c>
      <c r="E168" s="332" t="s">
        <v>917</v>
      </c>
      <c r="F168" s="278" t="s">
        <v>404</v>
      </c>
      <c r="G168" s="96" t="s">
        <v>10</v>
      </c>
      <c r="H168" s="345"/>
      <c r="I168" s="345"/>
      <c r="J168" s="334">
        <f>IF(G168="","0",IF(G168="Pass",1,IF(G168="Fail",0,IF(G168="TBD",0,IF(G168="N/A (Please provide reason)",1)))))</f>
        <v>0</v>
      </c>
      <c r="K168" s="81"/>
      <c r="L168" s="81"/>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row>
    <row r="169" spans="1:41" s="106" customFormat="1" ht="19.899999999999999" customHeight="1" x14ac:dyDescent="0.45">
      <c r="A169" s="100"/>
      <c r="B169" s="87" t="s">
        <v>367</v>
      </c>
      <c r="C169" s="335" t="str">
        <f>IF(K169=100%, "Complete", "Incomplete")</f>
        <v>Incomplete</v>
      </c>
      <c r="D169" s="336"/>
      <c r="E169" s="337"/>
      <c r="F169" s="336"/>
      <c r="G169" s="338"/>
      <c r="H169" s="336"/>
      <c r="I169" s="336"/>
      <c r="J169" s="336"/>
      <c r="K169" s="105">
        <f>SUM(J167:J168) / (COUNT(J167:J168))</f>
        <v>0</v>
      </c>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row>
    <row r="170" spans="1:41" s="106" customFormat="1" ht="19.899999999999999" customHeight="1" x14ac:dyDescent="0.45">
      <c r="A170" s="100"/>
      <c r="B170" s="339"/>
      <c r="C170" s="340"/>
      <c r="D170" s="341"/>
      <c r="E170" s="342"/>
      <c r="F170" s="341"/>
      <c r="G170" s="343"/>
      <c r="H170" s="341"/>
      <c r="I170" s="346"/>
      <c r="J170" s="341"/>
      <c r="K170" s="341"/>
      <c r="L170" s="344"/>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1:41" s="106" customFormat="1" ht="19.899999999999999" customHeight="1" x14ac:dyDescent="0.45">
      <c r="A171" s="100"/>
      <c r="B171" s="347" t="s">
        <v>359</v>
      </c>
      <c r="C171" s="658" t="s">
        <v>1107</v>
      </c>
      <c r="D171" s="658"/>
      <c r="E171" s="658"/>
      <c r="F171" s="658"/>
      <c r="G171" s="658"/>
      <c r="H171" s="658"/>
      <c r="I171" s="658"/>
      <c r="J171" s="348"/>
      <c r="K171" s="348"/>
      <c r="L171" s="349"/>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row>
    <row r="172" spans="1:41" s="106" customFormat="1" ht="115.5" customHeight="1" x14ac:dyDescent="0.45">
      <c r="A172" s="100"/>
      <c r="B172" s="350" t="s">
        <v>360</v>
      </c>
      <c r="C172" s="649" t="s">
        <v>920</v>
      </c>
      <c r="D172" s="649"/>
      <c r="E172" s="649"/>
      <c r="F172" s="649"/>
      <c r="G172" s="649"/>
      <c r="H172" s="649"/>
      <c r="I172" s="649"/>
      <c r="J172" s="348"/>
      <c r="K172" s="348"/>
      <c r="L172" s="349"/>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row>
    <row r="173" spans="1:41" s="106" customFormat="1" ht="94.5" customHeight="1" x14ac:dyDescent="0.45">
      <c r="A173" s="100"/>
      <c r="B173" s="351" t="s">
        <v>361</v>
      </c>
      <c r="C173" s="650" t="s">
        <v>1032</v>
      </c>
      <c r="D173" s="650"/>
      <c r="E173" s="650"/>
      <c r="F173" s="650"/>
      <c r="G173" s="650"/>
      <c r="H173" s="650"/>
      <c r="I173" s="650"/>
      <c r="J173" s="348"/>
      <c r="K173" s="348"/>
      <c r="L173" s="349"/>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row>
    <row r="174" spans="1:41" s="106" customFormat="1" ht="31.5" customHeight="1" x14ac:dyDescent="0.45">
      <c r="A174" s="100"/>
      <c r="B174" s="651" t="s">
        <v>362</v>
      </c>
      <c r="C174" s="352" t="s">
        <v>363</v>
      </c>
      <c r="D174" s="353" t="s">
        <v>364</v>
      </c>
      <c r="E174" s="352" t="s">
        <v>873</v>
      </c>
      <c r="F174" s="352" t="s">
        <v>365</v>
      </c>
      <c r="G174" s="354" t="s">
        <v>366</v>
      </c>
      <c r="H174" s="354" t="s">
        <v>874</v>
      </c>
      <c r="I174" s="354" t="s">
        <v>7</v>
      </c>
      <c r="J174" s="355" t="s">
        <v>8</v>
      </c>
      <c r="K174" s="503"/>
      <c r="L174" s="349"/>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row>
    <row r="175" spans="1:41" s="106" customFormat="1" ht="31.5" customHeight="1" x14ac:dyDescent="0.45">
      <c r="A175" s="100"/>
      <c r="B175" s="652"/>
      <c r="C175" s="356" t="s">
        <v>539</v>
      </c>
      <c r="D175" s="356" t="s">
        <v>473</v>
      </c>
      <c r="E175" s="357" t="s">
        <v>45</v>
      </c>
      <c r="F175" s="356" t="s">
        <v>542</v>
      </c>
      <c r="G175" s="200"/>
      <c r="H175" s="356"/>
      <c r="I175" s="356"/>
      <c r="J175" s="358"/>
      <c r="K175" s="504"/>
      <c r="L175" s="349"/>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row>
    <row r="176" spans="1:41" s="106" customFormat="1" ht="31.5" customHeight="1" x14ac:dyDescent="0.45">
      <c r="A176" s="100"/>
      <c r="B176" s="652"/>
      <c r="C176" s="356" t="s">
        <v>540</v>
      </c>
      <c r="D176" s="197" t="s">
        <v>840</v>
      </c>
      <c r="E176" s="357" t="s">
        <v>414</v>
      </c>
      <c r="F176" s="356" t="s">
        <v>543</v>
      </c>
      <c r="G176" s="200"/>
      <c r="H176" s="356"/>
      <c r="I176" s="356"/>
      <c r="J176" s="358"/>
      <c r="K176" s="504"/>
      <c r="L176" s="349"/>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row>
    <row r="177" spans="1:41" s="106" customFormat="1" ht="66" customHeight="1" x14ac:dyDescent="0.45">
      <c r="A177" s="100"/>
      <c r="B177" s="652"/>
      <c r="C177" s="356" t="s">
        <v>541</v>
      </c>
      <c r="D177" s="197" t="s">
        <v>942</v>
      </c>
      <c r="E177" s="357" t="s">
        <v>921</v>
      </c>
      <c r="F177" s="356" t="s">
        <v>474</v>
      </c>
      <c r="G177" s="200"/>
      <c r="H177" s="356"/>
      <c r="I177" s="356"/>
      <c r="J177" s="358"/>
      <c r="K177" s="504"/>
      <c r="L177" s="349"/>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row>
    <row r="178" spans="1:41" s="106" customFormat="1" ht="100.5" customHeight="1" x14ac:dyDescent="0.45">
      <c r="A178" s="100"/>
      <c r="B178" s="365"/>
      <c r="C178" s="356" t="s">
        <v>922</v>
      </c>
      <c r="D178" s="356" t="s">
        <v>923</v>
      </c>
      <c r="E178" s="357" t="s">
        <v>924</v>
      </c>
      <c r="F178" s="356" t="s">
        <v>404</v>
      </c>
      <c r="G178" s="200"/>
      <c r="H178" s="356"/>
      <c r="I178" s="356"/>
      <c r="J178" s="358"/>
      <c r="K178" s="504"/>
      <c r="L178" s="349"/>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row>
    <row r="179" spans="1:41" s="106" customFormat="1" ht="19.899999999999999" customHeight="1" x14ac:dyDescent="0.45">
      <c r="A179" s="100"/>
      <c r="B179" s="347" t="s">
        <v>367</v>
      </c>
      <c r="C179" s="359" t="str">
        <f>IF(L179=100%, "Complete", "Incomplete")</f>
        <v>Incomplete</v>
      </c>
      <c r="D179" s="360"/>
      <c r="E179" s="361"/>
      <c r="F179" s="360"/>
      <c r="G179" s="362"/>
      <c r="H179" s="360"/>
      <c r="I179" s="360"/>
      <c r="J179" s="360"/>
      <c r="K179" s="360"/>
      <c r="L179" s="363"/>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row>
    <row r="180" spans="1:41" s="106" customFormat="1" ht="19.899999999999999" customHeight="1" x14ac:dyDescent="0.45">
      <c r="A180" s="100"/>
      <c r="B180" s="339"/>
      <c r="C180" s="340"/>
      <c r="D180" s="341" t="s">
        <v>11</v>
      </c>
      <c r="E180" s="342"/>
      <c r="F180" s="341"/>
      <c r="G180" s="343"/>
      <c r="H180" s="341"/>
      <c r="I180" s="346"/>
      <c r="J180" s="341"/>
      <c r="K180" s="341"/>
      <c r="L180" s="344"/>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row>
    <row r="181" spans="1:41" s="106" customFormat="1" ht="19.899999999999999" customHeight="1" x14ac:dyDescent="0.45">
      <c r="A181" s="100"/>
      <c r="B181" s="327" t="s">
        <v>359</v>
      </c>
      <c r="C181" s="641" t="s">
        <v>1108</v>
      </c>
      <c r="D181" s="641"/>
      <c r="E181" s="641"/>
      <c r="F181" s="641"/>
      <c r="G181" s="641"/>
      <c r="H181" s="641"/>
      <c r="I181" s="641"/>
      <c r="J181" s="328"/>
      <c r="K181" s="328"/>
      <c r="L181" s="328"/>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row>
    <row r="182" spans="1:41" s="106" customFormat="1" ht="67.5" customHeight="1" x14ac:dyDescent="0.45">
      <c r="A182" s="100"/>
      <c r="B182" s="90" t="s">
        <v>360</v>
      </c>
      <c r="C182" s="653" t="s">
        <v>1234</v>
      </c>
      <c r="D182" s="654"/>
      <c r="E182" s="654"/>
      <c r="F182" s="654"/>
      <c r="G182" s="654"/>
      <c r="H182" s="654"/>
      <c r="I182" s="655"/>
      <c r="J182" s="328"/>
      <c r="K182" s="328"/>
      <c r="L182" s="328"/>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row>
    <row r="183" spans="1:41" s="106" customFormat="1" ht="82.5" customHeight="1" x14ac:dyDescent="0.45">
      <c r="A183" s="100"/>
      <c r="B183" s="90" t="s">
        <v>361</v>
      </c>
      <c r="C183" s="653" t="s">
        <v>1031</v>
      </c>
      <c r="D183" s="654"/>
      <c r="E183" s="654"/>
      <c r="F183" s="654"/>
      <c r="G183" s="654"/>
      <c r="H183" s="654"/>
      <c r="I183" s="655"/>
      <c r="J183" s="328"/>
      <c r="K183" s="328"/>
      <c r="L183" s="328"/>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row>
    <row r="184" spans="1:41" s="106" customFormat="1" ht="31.5" customHeight="1" x14ac:dyDescent="0.45">
      <c r="A184" s="100"/>
      <c r="B184" s="90" t="s">
        <v>362</v>
      </c>
      <c r="C184" s="329" t="s">
        <v>363</v>
      </c>
      <c r="D184" s="329" t="s">
        <v>364</v>
      </c>
      <c r="E184" s="329" t="s">
        <v>873</v>
      </c>
      <c r="F184" s="329" t="s">
        <v>365</v>
      </c>
      <c r="G184" s="331" t="s">
        <v>366</v>
      </c>
      <c r="H184" s="331" t="s">
        <v>874</v>
      </c>
      <c r="I184" s="331" t="s">
        <v>7</v>
      </c>
      <c r="J184" s="94" t="s">
        <v>8</v>
      </c>
      <c r="K184" s="81"/>
      <c r="L184" s="81"/>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row>
    <row r="185" spans="1:41" s="106" customFormat="1" ht="42" customHeight="1" x14ac:dyDescent="0.45">
      <c r="A185" s="100"/>
      <c r="B185" s="90"/>
      <c r="C185" s="278" t="s">
        <v>895</v>
      </c>
      <c r="D185" s="255" t="s">
        <v>1168</v>
      </c>
      <c r="E185" s="255" t="s">
        <v>925</v>
      </c>
      <c r="F185" s="278"/>
      <c r="G185" s="96" t="s">
        <v>10</v>
      </c>
      <c r="H185" s="345"/>
      <c r="I185" s="345"/>
      <c r="J185" s="334">
        <f t="shared" ref="J185:J187" si="4">IF(G185="","0",IF(G185="Pass",1,IF(G185="Fail",0,IF(G185="TBD",0,IF(G185="N/A (Please provide reason)",1)))))</f>
        <v>0</v>
      </c>
      <c r="K185" s="81"/>
      <c r="L185" s="81"/>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row>
    <row r="186" spans="1:41" s="106" customFormat="1" ht="129.75" customHeight="1" x14ac:dyDescent="0.45">
      <c r="A186" s="100"/>
      <c r="B186" s="90"/>
      <c r="C186" s="278" t="s">
        <v>865</v>
      </c>
      <c r="D186" s="255" t="s">
        <v>1170</v>
      </c>
      <c r="E186" s="255" t="s">
        <v>1169</v>
      </c>
      <c r="F186" s="278"/>
      <c r="G186" s="96" t="s">
        <v>10</v>
      </c>
      <c r="H186" s="345"/>
      <c r="I186" s="345"/>
      <c r="J186" s="334">
        <f t="shared" si="4"/>
        <v>0</v>
      </c>
      <c r="K186" s="81"/>
      <c r="L186" s="81"/>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row>
    <row r="187" spans="1:41" s="106" customFormat="1" ht="96.75" customHeight="1" x14ac:dyDescent="0.45">
      <c r="A187" s="100"/>
      <c r="B187" s="90"/>
      <c r="C187" s="278" t="s">
        <v>922</v>
      </c>
      <c r="D187" s="255" t="s">
        <v>1172</v>
      </c>
      <c r="E187" s="255" t="s">
        <v>1171</v>
      </c>
      <c r="F187" s="278" t="s">
        <v>404</v>
      </c>
      <c r="G187" s="96" t="s">
        <v>10</v>
      </c>
      <c r="H187" s="345"/>
      <c r="I187" s="345"/>
      <c r="J187" s="334">
        <f t="shared" si="4"/>
        <v>0</v>
      </c>
      <c r="K187" s="81"/>
      <c r="L187" s="81"/>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row>
    <row r="188" spans="1:41" s="106" customFormat="1" ht="19.899999999999999" customHeight="1" x14ac:dyDescent="0.45">
      <c r="A188" s="100"/>
      <c r="B188" s="90" t="s">
        <v>367</v>
      </c>
      <c r="C188" s="335" t="str">
        <f>IF(K188=100%, "Complete", "Incomplete")</f>
        <v>Incomplete</v>
      </c>
      <c r="D188" s="336"/>
      <c r="E188" s="336"/>
      <c r="F188" s="336"/>
      <c r="G188" s="336"/>
      <c r="H188" s="336"/>
      <c r="I188" s="336"/>
      <c r="J188" s="336"/>
      <c r="K188" s="105">
        <f>SUM(J185:J187) / (COUNT(J185:J187))</f>
        <v>0</v>
      </c>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row>
    <row r="189" spans="1:41" s="106" customFormat="1" ht="19.899999999999999" customHeight="1" x14ac:dyDescent="0.45">
      <c r="A189" s="100"/>
      <c r="B189" s="341"/>
      <c r="C189" s="341"/>
      <c r="D189" s="341"/>
      <c r="E189" s="342"/>
      <c r="F189" s="341"/>
      <c r="G189" s="338"/>
      <c r="H189" s="341"/>
      <c r="I189" s="341"/>
      <c r="J189" s="341"/>
      <c r="K189" s="341"/>
      <c r="L189" s="341"/>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row>
    <row r="190" spans="1:41" s="106" customFormat="1" ht="19.899999999999999" customHeight="1" x14ac:dyDescent="0.45">
      <c r="A190" s="100"/>
      <c r="B190" s="341"/>
      <c r="C190" s="341"/>
      <c r="D190" s="341"/>
      <c r="E190" s="342"/>
      <c r="F190" s="341"/>
      <c r="G190" s="162" t="s">
        <v>663</v>
      </c>
      <c r="H190" s="341"/>
      <c r="I190" s="341"/>
      <c r="J190" s="341"/>
      <c r="K190" s="341"/>
      <c r="L190" s="341"/>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row>
    <row r="191" spans="1:41" ht="14.25" x14ac:dyDescent="0.4">
      <c r="A191" s="76"/>
      <c r="B191" s="366"/>
      <c r="C191" s="247"/>
      <c r="D191" s="247"/>
      <c r="E191" s="367"/>
      <c r="F191" s="247"/>
      <c r="G191" s="118" t="s">
        <v>14</v>
      </c>
      <c r="H191" s="247"/>
      <c r="I191" s="247"/>
      <c r="J191" s="328"/>
      <c r="K191" s="328"/>
      <c r="L191" s="81"/>
      <c r="M191" s="81"/>
      <c r="N191" s="81"/>
      <c r="O191" s="81"/>
      <c r="P191" s="81"/>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row>
    <row r="192" spans="1:41" ht="14.25" x14ac:dyDescent="0.4">
      <c r="A192" s="76"/>
      <c r="B192" s="366"/>
      <c r="C192" s="247"/>
      <c r="D192" s="247"/>
      <c r="E192" s="367"/>
      <c r="F192" s="247"/>
      <c r="G192" s="120" t="s">
        <v>17</v>
      </c>
      <c r="H192" s="247"/>
      <c r="I192" s="247"/>
      <c r="J192" s="328"/>
      <c r="K192" s="328"/>
      <c r="L192" s="81"/>
      <c r="M192" s="81"/>
      <c r="N192" s="81"/>
      <c r="O192" s="81"/>
      <c r="P192" s="81"/>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row>
    <row r="193" spans="1:41" ht="28.5" x14ac:dyDescent="0.4">
      <c r="A193" s="76"/>
      <c r="B193" s="366"/>
      <c r="C193" s="247"/>
      <c r="D193" s="247"/>
      <c r="E193" s="367"/>
      <c r="F193" s="247"/>
      <c r="G193" s="121" t="s">
        <v>661</v>
      </c>
      <c r="H193" s="247"/>
      <c r="I193" s="247"/>
      <c r="J193" s="328"/>
      <c r="K193" s="328"/>
      <c r="L193" s="81"/>
      <c r="M193" s="81"/>
      <c r="N193" s="81"/>
      <c r="O193" s="81"/>
      <c r="P193" s="81"/>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row>
    <row r="194" spans="1:41" ht="14.25" x14ac:dyDescent="0.4">
      <c r="A194" s="76"/>
      <c r="B194" s="368"/>
      <c r="C194" s="369" t="s">
        <v>368</v>
      </c>
      <c r="D194" s="279" t="s">
        <v>369</v>
      </c>
      <c r="E194" s="370"/>
      <c r="F194" s="247"/>
      <c r="G194" s="121" t="s">
        <v>10</v>
      </c>
      <c r="H194" s="247"/>
      <c r="I194" s="247"/>
      <c r="J194" s="328"/>
      <c r="K194" s="328"/>
      <c r="L194" s="81"/>
      <c r="M194" s="81"/>
      <c r="N194" s="81"/>
      <c r="O194" s="81"/>
      <c r="P194" s="81"/>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row>
    <row r="195" spans="1:41" ht="14.25" x14ac:dyDescent="0.4">
      <c r="A195" s="534" t="s">
        <v>1196</v>
      </c>
      <c r="B195" s="513" t="s">
        <v>378</v>
      </c>
      <c r="C195" s="371">
        <f>K30</f>
        <v>0</v>
      </c>
      <c r="D195" s="537" t="str">
        <f>C30</f>
        <v>Incomplete</v>
      </c>
      <c r="E195" s="373"/>
      <c r="F195" s="247"/>
      <c r="G195" s="247"/>
      <c r="H195" s="247" t="s">
        <v>11</v>
      </c>
      <c r="I195" s="247"/>
      <c r="J195" s="328"/>
      <c r="K195" s="328"/>
      <c r="L195" s="81"/>
      <c r="M195" s="81"/>
      <c r="N195" s="81"/>
      <c r="O195" s="81"/>
      <c r="P195" s="81"/>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row>
    <row r="196" spans="1:41" ht="14.25" x14ac:dyDescent="0.4">
      <c r="A196" s="535" t="s">
        <v>1197</v>
      </c>
      <c r="B196" s="502" t="s">
        <v>379</v>
      </c>
      <c r="C196" s="371">
        <f>M38</f>
        <v>0</v>
      </c>
      <c r="D196" s="372" t="str">
        <f>C38</f>
        <v>Incomplete</v>
      </c>
      <c r="E196" s="373"/>
      <c r="F196" s="247"/>
      <c r="G196" s="247"/>
      <c r="H196" s="247"/>
      <c r="I196" s="247"/>
      <c r="J196" s="328"/>
      <c r="K196" s="328"/>
      <c r="L196" s="81"/>
      <c r="M196" s="81"/>
      <c r="N196" s="81"/>
      <c r="O196" s="81"/>
      <c r="P196" s="81"/>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row>
    <row r="197" spans="1:41" ht="14.25" x14ac:dyDescent="0.4">
      <c r="A197" s="534" t="s">
        <v>1196</v>
      </c>
      <c r="B197" s="513" t="s">
        <v>380</v>
      </c>
      <c r="C197" s="371">
        <f>K46</f>
        <v>0</v>
      </c>
      <c r="D197" s="537" t="str">
        <f>C46</f>
        <v>Incomplete</v>
      </c>
      <c r="E197" s="373"/>
      <c r="F197" s="508"/>
      <c r="G197" s="507" t="s">
        <v>1201</v>
      </c>
      <c r="H197" s="247"/>
      <c r="I197" s="247"/>
      <c r="J197" s="328"/>
      <c r="K197" s="328"/>
      <c r="L197" s="81"/>
      <c r="M197" s="81"/>
      <c r="N197" s="81"/>
      <c r="O197" s="81"/>
      <c r="P197" s="81"/>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row>
    <row r="198" spans="1:41" s="99" customFormat="1" ht="14.25" x14ac:dyDescent="0.4">
      <c r="A198" s="535" t="s">
        <v>1197</v>
      </c>
      <c r="B198" s="502" t="s">
        <v>381</v>
      </c>
      <c r="C198" s="371">
        <f>M54</f>
        <v>0</v>
      </c>
      <c r="D198" s="372" t="str">
        <f>C54</f>
        <v>Incomplete</v>
      </c>
      <c r="E198" s="373"/>
      <c r="F198" s="510" t="s">
        <v>370</v>
      </c>
      <c r="G198" s="280">
        <f>COUNTIF($J$25:$J196,"0")</f>
        <v>29</v>
      </c>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row>
    <row r="199" spans="1:41" s="99" customFormat="1" ht="14.25" x14ac:dyDescent="0.4">
      <c r="A199" s="534" t="s">
        <v>1196</v>
      </c>
      <c r="B199" s="513" t="s">
        <v>382</v>
      </c>
      <c r="C199" s="371">
        <f>K61</f>
        <v>0</v>
      </c>
      <c r="D199" s="537" t="str">
        <f>C61</f>
        <v>Incomplete</v>
      </c>
      <c r="E199" s="373"/>
      <c r="F199" s="511" t="s">
        <v>371</v>
      </c>
      <c r="G199" s="280">
        <f>COUNTIF($J$28:$J191,"1")</f>
        <v>0</v>
      </c>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row>
    <row r="200" spans="1:41" s="99" customFormat="1" ht="14.25" x14ac:dyDescent="0.4">
      <c r="A200" s="535" t="s">
        <v>1197</v>
      </c>
      <c r="B200" s="502" t="s">
        <v>383</v>
      </c>
      <c r="C200" s="371">
        <f>M68</f>
        <v>0</v>
      </c>
      <c r="D200" s="372" t="str">
        <f>C68</f>
        <v>Incomplete</v>
      </c>
      <c r="E200" s="373"/>
      <c r="F200" s="510" t="s">
        <v>372</v>
      </c>
      <c r="G200" s="280">
        <f>COUNTIF(J25:J196,"&gt;=0")</f>
        <v>29</v>
      </c>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row>
    <row r="201" spans="1:41" s="99" customFormat="1" ht="14.25" x14ac:dyDescent="0.4">
      <c r="A201" s="534" t="s">
        <v>1196</v>
      </c>
      <c r="B201" s="513" t="s">
        <v>384</v>
      </c>
      <c r="C201" s="371">
        <f>K77</f>
        <v>0</v>
      </c>
      <c r="D201" s="537" t="str">
        <f>C77</f>
        <v>Incomplete</v>
      </c>
      <c r="E201" s="373"/>
      <c r="F201" s="511" t="s">
        <v>373</v>
      </c>
      <c r="G201" s="122">
        <f>SUM($G199/$G200)</f>
        <v>0</v>
      </c>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row>
    <row r="202" spans="1:41" s="99" customFormat="1" ht="14.25" x14ac:dyDescent="0.4">
      <c r="A202" s="535" t="s">
        <v>1197</v>
      </c>
      <c r="B202" s="502" t="s">
        <v>432</v>
      </c>
      <c r="C202" s="371">
        <f>M86</f>
        <v>0</v>
      </c>
      <c r="D202" s="372" t="str">
        <f>C86</f>
        <v>Incomplete</v>
      </c>
      <c r="E202" s="373"/>
      <c r="F202" s="509"/>
      <c r="G202" s="512" t="s">
        <v>22</v>
      </c>
      <c r="H202" s="247"/>
      <c r="I202" s="247"/>
      <c r="J202" s="328"/>
      <c r="K202" s="328"/>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row>
    <row r="203" spans="1:41" s="99" customFormat="1" ht="14.25" x14ac:dyDescent="0.4">
      <c r="A203" s="534" t="s">
        <v>1196</v>
      </c>
      <c r="B203" s="513" t="s">
        <v>655</v>
      </c>
      <c r="C203" s="371">
        <f>K93</f>
        <v>0</v>
      </c>
      <c r="D203" s="537" t="str">
        <f>C93</f>
        <v>Incomplete</v>
      </c>
      <c r="E203" s="367"/>
      <c r="F203" s="510" t="s">
        <v>370</v>
      </c>
      <c r="G203" s="280">
        <f>COUNTIF($L$25:$L196,"0")</f>
        <v>10</v>
      </c>
      <c r="H203" s="247"/>
      <c r="I203" s="247" t="s">
        <v>11</v>
      </c>
      <c r="J203" s="328"/>
      <c r="K203" s="328"/>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row>
    <row r="204" spans="1:41" s="99" customFormat="1" ht="14.25" x14ac:dyDescent="0.4">
      <c r="A204" s="535" t="s">
        <v>1197</v>
      </c>
      <c r="B204" s="502" t="s">
        <v>656</v>
      </c>
      <c r="C204" s="371">
        <f>M100</f>
        <v>0</v>
      </c>
      <c r="D204" s="372" t="str">
        <f>C100</f>
        <v>Incomplete</v>
      </c>
      <c r="E204" s="373"/>
      <c r="F204" s="511" t="s">
        <v>371</v>
      </c>
      <c r="G204" s="280">
        <f>COUNTIF($L$25:$L195,"1")</f>
        <v>0</v>
      </c>
      <c r="H204" s="247" t="s">
        <v>11</v>
      </c>
      <c r="I204" s="247"/>
      <c r="J204" s="328"/>
      <c r="K204" s="328"/>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row>
    <row r="205" spans="1:41" s="99" customFormat="1" ht="14.25" x14ac:dyDescent="0.4">
      <c r="A205" s="534" t="s">
        <v>1196</v>
      </c>
      <c r="B205" s="513" t="s">
        <v>657</v>
      </c>
      <c r="C205" s="371">
        <f>K107</f>
        <v>0</v>
      </c>
      <c r="D205" s="537" t="str">
        <f>C107</f>
        <v>Incomplete</v>
      </c>
      <c r="E205" s="373"/>
      <c r="F205" s="510" t="s">
        <v>372</v>
      </c>
      <c r="G205" s="280">
        <f>COUNTIF(L25:L195,"&gt;=0")</f>
        <v>10</v>
      </c>
      <c r="H205" s="247"/>
      <c r="I205" s="247"/>
      <c r="J205" s="328"/>
      <c r="K205" s="328"/>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row>
    <row r="206" spans="1:41" s="99" customFormat="1" ht="14.25" x14ac:dyDescent="0.4">
      <c r="A206" s="535" t="s">
        <v>1197</v>
      </c>
      <c r="B206" s="502" t="s">
        <v>658</v>
      </c>
      <c r="C206" s="371">
        <f>M114</f>
        <v>0</v>
      </c>
      <c r="D206" s="372" t="str">
        <f>C114</f>
        <v>Incomplete</v>
      </c>
      <c r="E206" s="373"/>
      <c r="F206" s="511" t="s">
        <v>373</v>
      </c>
      <c r="G206" s="122">
        <f>SUM($G204/$G205)</f>
        <v>0</v>
      </c>
      <c r="H206" s="247"/>
      <c r="I206" s="247"/>
      <c r="J206" s="328"/>
      <c r="K206" s="328"/>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row>
    <row r="207" spans="1:41" s="99" customFormat="1" ht="14.25" x14ac:dyDescent="0.4">
      <c r="A207" s="536" t="s">
        <v>1196</v>
      </c>
      <c r="B207" s="374" t="s">
        <v>659</v>
      </c>
      <c r="C207" s="374"/>
      <c r="D207" s="375"/>
      <c r="E207" s="373"/>
      <c r="F207" s="247"/>
      <c r="G207" s="376"/>
      <c r="H207" s="247"/>
      <c r="I207" s="247"/>
      <c r="J207" s="328"/>
      <c r="K207" s="328"/>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row>
    <row r="208" spans="1:41" s="99" customFormat="1" ht="14.25" x14ac:dyDescent="0.4">
      <c r="A208" s="534" t="s">
        <v>1196</v>
      </c>
      <c r="B208" s="514" t="s">
        <v>926</v>
      </c>
      <c r="C208" s="371">
        <f>K131</f>
        <v>0</v>
      </c>
      <c r="D208" s="537" t="str">
        <f>C131</f>
        <v>Incomplete</v>
      </c>
      <c r="E208" s="373"/>
      <c r="F208" s="247"/>
      <c r="G208" s="376"/>
      <c r="H208" s="247"/>
      <c r="I208" s="247"/>
      <c r="J208" s="328"/>
      <c r="K208" s="328"/>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row>
    <row r="209" spans="1:41" s="99" customFormat="1" ht="14.25" x14ac:dyDescent="0.4">
      <c r="A209" s="534" t="s">
        <v>1196</v>
      </c>
      <c r="B209" s="514" t="s">
        <v>1103</v>
      </c>
      <c r="C209" s="371">
        <f>K142</f>
        <v>0</v>
      </c>
      <c r="D209" s="537" t="str">
        <f>C142</f>
        <v>Incomplete</v>
      </c>
      <c r="E209" s="373"/>
      <c r="F209" s="247"/>
      <c r="G209" s="376"/>
      <c r="H209" s="247"/>
      <c r="I209" s="247"/>
      <c r="J209" s="328"/>
      <c r="K209" s="328"/>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row>
    <row r="210" spans="1:41" s="99" customFormat="1" ht="14.25" x14ac:dyDescent="0.4">
      <c r="A210" s="534" t="s">
        <v>1196</v>
      </c>
      <c r="B210" s="514" t="s">
        <v>1104</v>
      </c>
      <c r="C210" s="371">
        <f>K153</f>
        <v>0</v>
      </c>
      <c r="D210" s="537" t="str">
        <f>C153</f>
        <v>Incomplete</v>
      </c>
      <c r="E210" s="373"/>
      <c r="F210" s="247"/>
      <c r="G210" s="376"/>
      <c r="H210" s="247"/>
      <c r="I210" s="247"/>
      <c r="J210" s="328"/>
      <c r="K210" s="328"/>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row>
    <row r="211" spans="1:41" s="99" customFormat="1" ht="14.25" x14ac:dyDescent="0.4">
      <c r="A211" s="534" t="s">
        <v>1196</v>
      </c>
      <c r="B211" s="514" t="s">
        <v>1105</v>
      </c>
      <c r="C211" s="371">
        <f>K161</f>
        <v>0</v>
      </c>
      <c r="D211" s="537" t="str">
        <f>C161</f>
        <v>Incomplete</v>
      </c>
      <c r="E211" s="373"/>
      <c r="F211" s="247"/>
      <c r="G211" s="376"/>
      <c r="H211" s="247"/>
      <c r="I211" s="247"/>
      <c r="J211" s="328"/>
      <c r="K211" s="328"/>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row>
    <row r="212" spans="1:41" s="99" customFormat="1" ht="14.25" x14ac:dyDescent="0.4">
      <c r="A212" s="534" t="s">
        <v>1196</v>
      </c>
      <c r="B212" s="514" t="s">
        <v>1106</v>
      </c>
      <c r="C212" s="371">
        <f>K169</f>
        <v>0</v>
      </c>
      <c r="D212" s="537" t="str">
        <f>C169</f>
        <v>Incomplete</v>
      </c>
      <c r="E212" s="373"/>
      <c r="F212" s="247"/>
      <c r="G212" s="376"/>
      <c r="H212" s="247"/>
      <c r="I212" s="247"/>
      <c r="J212" s="328"/>
      <c r="K212" s="328"/>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row>
    <row r="213" spans="1:41" s="99" customFormat="1" ht="14.25" x14ac:dyDescent="0.4">
      <c r="A213" s="536" t="s">
        <v>1196</v>
      </c>
      <c r="B213" s="374" t="s">
        <v>1107</v>
      </c>
      <c r="C213" s="374"/>
      <c r="D213" s="375"/>
      <c r="E213" s="373"/>
      <c r="F213" s="247"/>
      <c r="G213" s="376"/>
      <c r="H213" s="247"/>
      <c r="I213" s="247"/>
      <c r="J213" s="328"/>
      <c r="K213" s="328"/>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row>
    <row r="214" spans="1:41" s="99" customFormat="1" ht="14.25" x14ac:dyDescent="0.4">
      <c r="A214" s="534" t="s">
        <v>1196</v>
      </c>
      <c r="B214" s="514" t="s">
        <v>1108</v>
      </c>
      <c r="C214" s="371">
        <f>K188</f>
        <v>0</v>
      </c>
      <c r="D214" s="537" t="str">
        <f>C188</f>
        <v>Incomplete</v>
      </c>
      <c r="E214" s="373"/>
      <c r="F214" s="247"/>
      <c r="G214" s="376"/>
      <c r="H214" s="247"/>
      <c r="I214" s="247"/>
      <c r="J214" s="328"/>
      <c r="K214" s="328"/>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row>
    <row r="215" spans="1:41" s="99" customFormat="1" ht="14.25" x14ac:dyDescent="0.4">
      <c r="A215" s="76"/>
      <c r="C215" s="81"/>
      <c r="D215" s="81"/>
      <c r="E215" s="373"/>
      <c r="F215" s="247"/>
      <c r="G215" s="376"/>
      <c r="H215" s="247"/>
      <c r="I215" s="247"/>
      <c r="J215" s="328"/>
      <c r="K215" s="328"/>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row>
    <row r="216" spans="1:41" s="99" customFormat="1" ht="14.25" x14ac:dyDescent="0.4">
      <c r="A216" s="76"/>
      <c r="B216" s="366"/>
      <c r="C216" s="247"/>
      <c r="D216" s="247"/>
      <c r="E216" s="367"/>
      <c r="F216" s="247"/>
      <c r="G216" s="376"/>
      <c r="H216" s="247"/>
      <c r="I216" s="247"/>
      <c r="J216" s="328"/>
      <c r="K216" s="328"/>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row>
    <row r="217" spans="1:41" s="99" customFormat="1" ht="14.25" x14ac:dyDescent="0.4">
      <c r="A217" s="76"/>
      <c r="B217" s="366"/>
      <c r="C217" s="377">
        <f>COUNTIFS(D195:D214,"Complete",A194:A213,"OPDS")</f>
        <v>0</v>
      </c>
      <c r="D217" s="378" t="s">
        <v>1198</v>
      </c>
      <c r="E217" s="367"/>
      <c r="F217" s="247"/>
      <c r="G217" s="76"/>
      <c r="H217" s="247"/>
      <c r="I217" s="247"/>
      <c r="J217" s="328"/>
      <c r="K217" s="328"/>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row>
    <row r="218" spans="1:41" s="99" customFormat="1" ht="14.25" x14ac:dyDescent="0.4">
      <c r="A218" s="76"/>
      <c r="B218" s="366"/>
      <c r="C218" s="377">
        <f>COUNTIFS(D195:D214,"Incomplete",A195:A214,"OPDS")</f>
        <v>12</v>
      </c>
      <c r="D218" s="378" t="s">
        <v>1199</v>
      </c>
      <c r="E218" s="379"/>
      <c r="F218" s="247"/>
      <c r="G218" s="376"/>
      <c r="H218" s="247"/>
      <c r="I218" s="247"/>
      <c r="J218" s="328"/>
      <c r="K218" s="328"/>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row>
    <row r="219" spans="1:41" ht="14.25" x14ac:dyDescent="0.4">
      <c r="A219" s="76"/>
      <c r="B219" s="366"/>
      <c r="C219" s="127">
        <f>SUM($C$217:$C$218)</f>
        <v>12</v>
      </c>
      <c r="D219" s="378" t="s">
        <v>1200</v>
      </c>
      <c r="E219" s="379"/>
      <c r="F219" s="247"/>
      <c r="G219" s="376"/>
      <c r="H219" s="247"/>
      <c r="I219" s="247"/>
      <c r="J219" s="328"/>
      <c r="K219" s="328"/>
      <c r="L219" s="81"/>
      <c r="M219" s="81"/>
      <c r="N219" s="81"/>
      <c r="O219" s="81"/>
      <c r="P219" s="81"/>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row>
    <row r="220" spans="1:41" ht="14.25" x14ac:dyDescent="0.4">
      <c r="A220" s="76"/>
      <c r="B220" s="366"/>
      <c r="C220" s="128">
        <f>SUM($C$217)/($C$219)</f>
        <v>0</v>
      </c>
      <c r="D220" s="380" t="s">
        <v>1212</v>
      </c>
      <c r="E220" s="379"/>
      <c r="F220" s="247"/>
      <c r="G220" s="376"/>
      <c r="H220" s="247"/>
      <c r="I220" s="247"/>
      <c r="J220" s="328"/>
      <c r="K220" s="328"/>
      <c r="L220" s="81"/>
      <c r="M220" s="81"/>
      <c r="N220" s="81"/>
      <c r="O220" s="81"/>
      <c r="P220" s="81"/>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row>
    <row r="221" spans="1:41" ht="14.25" x14ac:dyDescent="0.4">
      <c r="A221" s="76"/>
      <c r="B221" s="366"/>
      <c r="C221" s="377">
        <f>COUNTIFS(D195:D214,"Complete",A195:A214,"DPDS")</f>
        <v>0</v>
      </c>
      <c r="D221" s="378" t="s">
        <v>1202</v>
      </c>
      <c r="E221" s="379"/>
      <c r="F221" s="247"/>
      <c r="G221" s="376"/>
      <c r="H221" s="247"/>
      <c r="I221" s="247"/>
      <c r="J221" s="328"/>
      <c r="K221" s="328"/>
      <c r="L221" s="81"/>
      <c r="M221" s="81"/>
      <c r="N221" s="81"/>
      <c r="O221" s="81"/>
      <c r="P221" s="81"/>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row>
    <row r="222" spans="1:41" ht="14.25" x14ac:dyDescent="0.4">
      <c r="A222" s="76"/>
      <c r="B222" s="366"/>
      <c r="C222" s="377">
        <f>COUNTIFS(D195:D214,"Incomplete",A195:A214,"DPDS")</f>
        <v>6</v>
      </c>
      <c r="D222" s="378" t="s">
        <v>1203</v>
      </c>
      <c r="E222" s="379"/>
      <c r="F222" s="247"/>
      <c r="G222" s="376"/>
      <c r="H222" s="247"/>
      <c r="I222" s="247"/>
      <c r="J222" s="328"/>
      <c r="K222" s="328"/>
      <c r="L222" s="81"/>
      <c r="M222" s="81"/>
      <c r="N222" s="81"/>
      <c r="O222" s="81"/>
      <c r="P222" s="81"/>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row>
    <row r="223" spans="1:41" ht="14.25" x14ac:dyDescent="0.4">
      <c r="A223" s="76"/>
      <c r="B223" s="366"/>
      <c r="C223" s="127">
        <f>SUM($C$221:$C$222)</f>
        <v>6</v>
      </c>
      <c r="D223" s="378" t="s">
        <v>1204</v>
      </c>
      <c r="E223" s="379"/>
      <c r="F223" s="247"/>
      <c r="G223" s="376"/>
      <c r="H223" s="247"/>
      <c r="I223" s="247"/>
      <c r="J223" s="328"/>
      <c r="K223" s="328"/>
      <c r="L223" s="81"/>
      <c r="M223" s="81"/>
      <c r="N223" s="81"/>
      <c r="O223" s="81"/>
      <c r="P223" s="81"/>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row>
    <row r="224" spans="1:41" s="99" customFormat="1" ht="14.25" x14ac:dyDescent="0.4">
      <c r="A224" s="76"/>
      <c r="B224" s="366"/>
      <c r="C224" s="128">
        <f>SUM($C$221)/($C$223)</f>
        <v>0</v>
      </c>
      <c r="D224" s="380" t="s">
        <v>1213</v>
      </c>
      <c r="E224" s="379"/>
      <c r="F224" s="247"/>
      <c r="G224" s="376"/>
      <c r="H224" s="247"/>
      <c r="I224" s="247"/>
      <c r="J224" s="328"/>
      <c r="K224" s="328"/>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row>
    <row r="225" spans="1:41" s="99" customFormat="1" ht="14.25" x14ac:dyDescent="0.4">
      <c r="A225" s="76"/>
      <c r="B225" s="366"/>
      <c r="C225" s="247"/>
      <c r="D225" s="247"/>
      <c r="E225" s="367"/>
      <c r="F225" s="247"/>
      <c r="G225" s="376"/>
      <c r="H225" s="247"/>
      <c r="I225" s="247"/>
      <c r="J225" s="328"/>
      <c r="K225" s="328"/>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row>
    <row r="226" spans="1:41" s="99" customFormat="1" ht="14.25" x14ac:dyDescent="0.4">
      <c r="A226" s="76"/>
      <c r="B226" s="366"/>
      <c r="C226" s="76"/>
      <c r="D226" s="76"/>
      <c r="E226" s="381"/>
      <c r="F226" s="76"/>
      <c r="G226" s="76"/>
      <c r="H226" s="247"/>
      <c r="I226" s="247"/>
      <c r="J226" s="328"/>
      <c r="K226" s="328"/>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row>
    <row r="227" spans="1:41" ht="14.25" x14ac:dyDescent="0.4">
      <c r="A227" s="76"/>
      <c r="B227" s="366"/>
      <c r="C227" s="76"/>
      <c r="D227" s="76"/>
      <c r="E227" s="381"/>
      <c r="F227" s="76"/>
      <c r="G227" s="76"/>
      <c r="H227" s="247"/>
      <c r="I227" s="247"/>
      <c r="J227" s="328"/>
      <c r="K227" s="328"/>
      <c r="L227" s="81"/>
      <c r="M227" s="81"/>
      <c r="N227" s="81"/>
      <c r="O227" s="81"/>
      <c r="P227" s="81"/>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row>
    <row r="228" spans="1:41" x14ac:dyDescent="0.4">
      <c r="A228" s="76"/>
      <c r="B228" s="76"/>
      <c r="C228" s="76"/>
      <c r="D228" s="76"/>
      <c r="E228" s="381"/>
      <c r="F228" s="76"/>
      <c r="G228" s="76"/>
      <c r="H228" s="76"/>
      <c r="I228" s="76"/>
      <c r="J228" s="76"/>
      <c r="K228" s="76"/>
      <c r="L228" s="76"/>
      <c r="M228" s="81"/>
      <c r="N228" s="81"/>
      <c r="O228" s="81"/>
      <c r="P228" s="81"/>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row>
    <row r="229" spans="1:41" x14ac:dyDescent="0.4">
      <c r="A229" s="76"/>
      <c r="B229" s="76"/>
      <c r="C229" s="76"/>
      <c r="D229" s="76"/>
      <c r="E229" s="381"/>
      <c r="F229" s="76"/>
      <c r="G229" s="76"/>
      <c r="H229" s="76"/>
      <c r="I229" s="76"/>
      <c r="J229" s="76"/>
      <c r="K229" s="76"/>
      <c r="L229" s="76"/>
      <c r="M229" s="81"/>
      <c r="N229" s="81"/>
      <c r="O229" s="81"/>
      <c r="P229" s="81"/>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row>
    <row r="230" spans="1:41" x14ac:dyDescent="0.4">
      <c r="A230" s="76"/>
      <c r="B230" s="76"/>
      <c r="C230" s="76"/>
      <c r="D230" s="76"/>
      <c r="E230" s="381"/>
      <c r="F230" s="76"/>
      <c r="G230" s="76"/>
      <c r="H230" s="76"/>
      <c r="I230" s="76"/>
      <c r="J230" s="76"/>
      <c r="K230" s="76"/>
      <c r="L230" s="76"/>
      <c r="M230" s="81"/>
      <c r="N230" s="81"/>
      <c r="O230" s="81"/>
      <c r="P230" s="81"/>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row>
    <row r="231" spans="1:41" x14ac:dyDescent="0.4">
      <c r="A231" s="76"/>
      <c r="B231" s="76"/>
      <c r="C231" s="76"/>
      <c r="D231" s="76"/>
      <c r="E231" s="381"/>
      <c r="F231" s="76"/>
      <c r="G231" s="76"/>
      <c r="H231" s="76"/>
      <c r="I231" s="76"/>
      <c r="J231" s="76"/>
      <c r="K231" s="76"/>
      <c r="L231" s="76"/>
      <c r="M231" s="81"/>
      <c r="N231" s="81"/>
      <c r="O231" s="81"/>
      <c r="P231" s="81"/>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row>
    <row r="232" spans="1:41" x14ac:dyDescent="0.4">
      <c r="A232" s="76"/>
      <c r="B232" s="76"/>
      <c r="C232" s="76"/>
      <c r="D232" s="76"/>
      <c r="E232" s="381"/>
      <c r="F232" s="76"/>
      <c r="G232" s="76"/>
      <c r="H232" s="76"/>
      <c r="I232" s="76"/>
      <c r="J232" s="76"/>
      <c r="K232" s="76"/>
      <c r="L232" s="76"/>
      <c r="M232" s="81"/>
      <c r="N232" s="81"/>
      <c r="O232" s="81"/>
      <c r="P232" s="81"/>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row>
    <row r="233" spans="1:41" x14ac:dyDescent="0.4">
      <c r="A233" s="76"/>
      <c r="B233" s="76"/>
      <c r="C233" s="76"/>
      <c r="D233" s="76"/>
      <c r="E233" s="381"/>
      <c r="F233" s="76"/>
      <c r="G233" s="76"/>
      <c r="H233" s="76"/>
      <c r="I233" s="76"/>
      <c r="J233" s="76"/>
      <c r="K233" s="76"/>
      <c r="L233" s="76"/>
      <c r="M233" s="81"/>
      <c r="N233" s="81"/>
      <c r="O233" s="81"/>
      <c r="P233" s="81"/>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row>
    <row r="234" spans="1:41" x14ac:dyDescent="0.4">
      <c r="A234" s="76"/>
      <c r="B234" s="76"/>
      <c r="C234" s="76"/>
      <c r="D234" s="76"/>
      <c r="E234" s="381"/>
      <c r="F234" s="76"/>
      <c r="G234" s="76"/>
      <c r="H234" s="76"/>
      <c r="I234" s="76"/>
      <c r="J234" s="76"/>
      <c r="K234" s="76"/>
      <c r="L234" s="76"/>
      <c r="M234" s="81"/>
      <c r="N234" s="81"/>
      <c r="O234" s="81"/>
      <c r="P234" s="81"/>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row>
    <row r="235" spans="1:41" x14ac:dyDescent="0.4">
      <c r="A235" s="76"/>
      <c r="B235" s="76"/>
      <c r="C235" s="76"/>
      <c r="D235" s="76"/>
      <c r="E235" s="381"/>
      <c r="F235" s="76"/>
      <c r="G235" s="76"/>
      <c r="H235" s="76"/>
      <c r="I235" s="76"/>
      <c r="J235" s="76"/>
      <c r="K235" s="76"/>
      <c r="L235" s="76"/>
      <c r="M235" s="81"/>
      <c r="N235" s="81"/>
      <c r="O235" s="81"/>
      <c r="P235" s="81"/>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row>
    <row r="236" spans="1:41" x14ac:dyDescent="0.4">
      <c r="A236" s="76"/>
      <c r="B236" s="76"/>
      <c r="C236" s="76"/>
      <c r="D236" s="76"/>
      <c r="E236" s="381"/>
      <c r="F236" s="76"/>
      <c r="G236" s="76"/>
      <c r="H236" s="76"/>
      <c r="I236" s="76"/>
      <c r="J236" s="76"/>
      <c r="K236" s="76"/>
      <c r="L236" s="76"/>
      <c r="M236" s="81"/>
      <c r="N236" s="81"/>
      <c r="O236" s="81"/>
      <c r="P236" s="81"/>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row>
    <row r="237" spans="1:41" x14ac:dyDescent="0.4">
      <c r="A237" s="76"/>
      <c r="B237" s="76"/>
      <c r="C237" s="76"/>
      <c r="D237" s="76"/>
      <c r="E237" s="381"/>
      <c r="F237" s="76"/>
      <c r="G237" s="76"/>
      <c r="H237" s="76"/>
      <c r="I237" s="76"/>
      <c r="J237" s="76"/>
      <c r="K237" s="76"/>
      <c r="L237" s="76"/>
      <c r="M237" s="81"/>
      <c r="N237" s="81"/>
      <c r="O237" s="81"/>
      <c r="P237" s="81"/>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row>
    <row r="238" spans="1:41" x14ac:dyDescent="0.4">
      <c r="A238" s="76"/>
      <c r="B238" s="76"/>
      <c r="C238" s="76"/>
      <c r="D238" s="76"/>
      <c r="E238" s="381"/>
      <c r="F238" s="76"/>
      <c r="G238" s="76"/>
      <c r="H238" s="76"/>
      <c r="I238" s="76"/>
      <c r="J238" s="76"/>
      <c r="K238" s="76"/>
      <c r="L238" s="76"/>
      <c r="M238" s="81"/>
      <c r="N238" s="81"/>
      <c r="O238" s="81"/>
      <c r="P238" s="81"/>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row>
    <row r="239" spans="1:41" x14ac:dyDescent="0.4">
      <c r="A239" s="76"/>
      <c r="B239" s="76"/>
      <c r="C239" s="76"/>
      <c r="D239" s="76"/>
      <c r="E239" s="381"/>
      <c r="F239" s="76"/>
      <c r="G239" s="76"/>
      <c r="H239" s="76"/>
      <c r="I239" s="76"/>
      <c r="J239" s="76"/>
      <c r="K239" s="76"/>
      <c r="L239" s="76"/>
      <c r="M239" s="81"/>
      <c r="N239" s="81"/>
      <c r="O239" s="81"/>
      <c r="P239" s="81"/>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row>
    <row r="240" spans="1:41" x14ac:dyDescent="0.4">
      <c r="A240" s="76"/>
      <c r="B240" s="76"/>
      <c r="C240" s="76"/>
      <c r="D240" s="76"/>
      <c r="E240" s="381"/>
      <c r="F240" s="76"/>
      <c r="G240" s="76"/>
      <c r="H240" s="76"/>
      <c r="I240" s="76"/>
      <c r="J240" s="76"/>
      <c r="K240" s="76"/>
      <c r="L240" s="76"/>
      <c r="M240" s="81"/>
      <c r="N240" s="81"/>
      <c r="O240" s="81"/>
      <c r="P240" s="81"/>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row>
    <row r="241" spans="1:41" x14ac:dyDescent="0.4">
      <c r="A241" s="76"/>
      <c r="B241" s="76"/>
      <c r="C241" s="76"/>
      <c r="D241" s="76"/>
      <c r="E241" s="381"/>
      <c r="F241" s="76"/>
      <c r="G241" s="76"/>
      <c r="H241" s="76"/>
      <c r="I241" s="76"/>
      <c r="J241" s="76"/>
      <c r="K241" s="76"/>
      <c r="L241" s="76"/>
      <c r="M241" s="81"/>
      <c r="N241" s="81"/>
      <c r="O241" s="81"/>
      <c r="P241" s="81"/>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row>
    <row r="242" spans="1:41" x14ac:dyDescent="0.4">
      <c r="A242" s="76"/>
      <c r="B242" s="76"/>
      <c r="C242" s="76"/>
      <c r="D242" s="76"/>
      <c r="E242" s="381"/>
      <c r="F242" s="76"/>
      <c r="G242" s="76"/>
      <c r="H242" s="76"/>
      <c r="I242" s="76"/>
      <c r="J242" s="76"/>
      <c r="K242" s="76"/>
      <c r="L242" s="76"/>
      <c r="M242" s="81"/>
      <c r="N242" s="81"/>
      <c r="O242" s="81"/>
      <c r="P242" s="81"/>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row>
    <row r="243" spans="1:41" x14ac:dyDescent="0.4">
      <c r="A243" s="76"/>
      <c r="B243" s="76"/>
      <c r="C243" s="76"/>
      <c r="D243" s="76"/>
      <c r="E243" s="381"/>
      <c r="F243" s="76"/>
      <c r="G243" s="76"/>
      <c r="H243" s="76"/>
      <c r="I243" s="76"/>
      <c r="J243" s="76"/>
      <c r="K243" s="76"/>
      <c r="L243" s="76"/>
      <c r="M243" s="81"/>
      <c r="N243" s="81"/>
      <c r="O243" s="81"/>
      <c r="P243" s="81"/>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row>
    <row r="244" spans="1:41" x14ac:dyDescent="0.4">
      <c r="A244" s="76"/>
      <c r="B244" s="76"/>
      <c r="C244" s="76"/>
      <c r="D244" s="76"/>
      <c r="E244" s="381"/>
      <c r="F244" s="76"/>
      <c r="G244" s="76"/>
      <c r="H244" s="76"/>
      <c r="I244" s="76"/>
      <c r="J244" s="76"/>
      <c r="K244" s="76"/>
      <c r="L244" s="76"/>
      <c r="M244" s="81"/>
      <c r="N244" s="81"/>
      <c r="O244" s="81"/>
      <c r="P244" s="81"/>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row>
    <row r="245" spans="1:41" x14ac:dyDescent="0.4">
      <c r="A245" s="76"/>
      <c r="B245" s="76"/>
      <c r="C245" s="76"/>
      <c r="D245" s="76"/>
      <c r="E245" s="381"/>
      <c r="F245" s="76"/>
      <c r="G245" s="76"/>
      <c r="H245" s="76"/>
      <c r="I245" s="76"/>
      <c r="J245" s="76"/>
      <c r="K245" s="76"/>
      <c r="L245" s="76"/>
      <c r="M245" s="81"/>
      <c r="N245" s="81"/>
      <c r="O245" s="81"/>
      <c r="P245" s="81"/>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row>
    <row r="246" spans="1:41" x14ac:dyDescent="0.4">
      <c r="A246" s="76"/>
      <c r="B246" s="76"/>
      <c r="C246" s="76"/>
      <c r="D246" s="76"/>
      <c r="E246" s="381"/>
      <c r="F246" s="76"/>
      <c r="G246" s="76"/>
      <c r="H246" s="76"/>
      <c r="I246" s="76"/>
      <c r="J246" s="76"/>
      <c r="K246" s="76"/>
      <c r="L246" s="76"/>
      <c r="M246" s="81"/>
      <c r="N246" s="81"/>
      <c r="O246" s="81"/>
      <c r="P246" s="81"/>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row>
    <row r="247" spans="1:41" ht="14.25" x14ac:dyDescent="0.4">
      <c r="A247" s="76"/>
      <c r="B247" s="76"/>
      <c r="C247" s="247"/>
      <c r="D247" s="247"/>
      <c r="E247" s="367"/>
      <c r="F247" s="247"/>
      <c r="G247" s="376"/>
      <c r="H247" s="76"/>
      <c r="I247" s="76"/>
      <c r="J247" s="76"/>
      <c r="K247" s="76"/>
      <c r="L247" s="76"/>
      <c r="M247" s="81"/>
      <c r="N247" s="81"/>
      <c r="O247" s="81"/>
      <c r="P247" s="81"/>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row>
    <row r="248" spans="1:41" ht="14.25" x14ac:dyDescent="0.4">
      <c r="A248" s="76"/>
      <c r="B248" s="76"/>
      <c r="C248" s="247"/>
      <c r="D248" s="247"/>
      <c r="E248" s="367"/>
      <c r="F248" s="247"/>
      <c r="G248" s="376"/>
      <c r="H248" s="76"/>
      <c r="I248" s="76"/>
      <c r="J248" s="76"/>
      <c r="K248" s="76"/>
      <c r="L248" s="76"/>
      <c r="M248" s="81"/>
      <c r="N248" s="81"/>
      <c r="O248" s="81"/>
      <c r="P248" s="81"/>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row>
    <row r="249" spans="1:41" ht="14.25" x14ac:dyDescent="0.4">
      <c r="A249" s="76"/>
      <c r="B249" s="366"/>
      <c r="C249" s="247"/>
      <c r="D249" s="247"/>
      <c r="E249" s="367"/>
      <c r="F249" s="247"/>
      <c r="G249" s="376"/>
      <c r="H249" s="247"/>
      <c r="I249" s="247"/>
      <c r="J249" s="328"/>
      <c r="K249" s="328"/>
      <c r="L249" s="81"/>
      <c r="M249" s="81"/>
      <c r="N249" s="81"/>
      <c r="O249" s="81"/>
      <c r="P249" s="81"/>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row>
    <row r="250" spans="1:41" ht="14.25" x14ac:dyDescent="0.4">
      <c r="A250" s="76"/>
      <c r="B250" s="366"/>
      <c r="C250" s="247"/>
      <c r="D250" s="247"/>
      <c r="E250" s="367"/>
      <c r="F250" s="247"/>
      <c r="G250" s="376"/>
      <c r="H250" s="247"/>
      <c r="I250" s="247"/>
      <c r="J250" s="328"/>
      <c r="K250" s="328"/>
      <c r="L250" s="81"/>
      <c r="M250" s="81"/>
      <c r="N250" s="81"/>
      <c r="O250" s="81"/>
      <c r="P250" s="81"/>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row>
    <row r="251" spans="1:41" ht="14.25" x14ac:dyDescent="0.4">
      <c r="A251" s="76"/>
      <c r="B251" s="366"/>
      <c r="C251" s="247"/>
      <c r="D251" s="247"/>
      <c r="E251" s="367"/>
      <c r="F251" s="247"/>
      <c r="G251" s="376"/>
      <c r="H251" s="247"/>
      <c r="I251" s="247"/>
      <c r="J251" s="328"/>
      <c r="K251" s="328"/>
      <c r="L251" s="81"/>
      <c r="M251" s="81"/>
      <c r="N251" s="81"/>
      <c r="O251" s="81"/>
      <c r="P251" s="81"/>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row>
    <row r="252" spans="1:41" ht="14.25" x14ac:dyDescent="0.4">
      <c r="A252" s="76"/>
      <c r="B252" s="366"/>
      <c r="C252" s="247"/>
      <c r="D252" s="247"/>
      <c r="E252" s="367"/>
      <c r="F252" s="247"/>
      <c r="G252" s="376"/>
      <c r="H252" s="247"/>
      <c r="I252" s="247"/>
      <c r="J252" s="328"/>
      <c r="K252" s="328"/>
      <c r="L252" s="81"/>
      <c r="M252" s="81"/>
      <c r="N252" s="81"/>
      <c r="O252" s="81"/>
      <c r="P252" s="81"/>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row>
    <row r="253" spans="1:41" ht="14.25" x14ac:dyDescent="0.4">
      <c r="A253" s="76"/>
      <c r="B253" s="366"/>
      <c r="C253" s="247"/>
      <c r="D253" s="247"/>
      <c r="E253" s="367"/>
      <c r="F253" s="247"/>
      <c r="G253" s="376"/>
      <c r="H253" s="247"/>
      <c r="I253" s="247"/>
      <c r="J253" s="328"/>
      <c r="K253" s="328"/>
      <c r="L253" s="81"/>
      <c r="M253" s="81"/>
      <c r="N253" s="81"/>
      <c r="O253" s="81"/>
      <c r="P253" s="81"/>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row>
    <row r="254" spans="1:41" ht="14.25" x14ac:dyDescent="0.4">
      <c r="A254" s="76"/>
      <c r="B254" s="366"/>
      <c r="C254" s="247"/>
      <c r="D254" s="247"/>
      <c r="E254" s="367"/>
      <c r="F254" s="247"/>
      <c r="G254" s="376"/>
      <c r="H254" s="247"/>
      <c r="I254" s="247"/>
      <c r="J254" s="328"/>
      <c r="K254" s="328"/>
      <c r="L254" s="81"/>
      <c r="M254" s="81"/>
      <c r="N254" s="81"/>
      <c r="O254" s="81"/>
      <c r="P254" s="81"/>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row>
    <row r="255" spans="1:41" ht="14.25" x14ac:dyDescent="0.4">
      <c r="A255" s="76"/>
      <c r="B255" s="366"/>
      <c r="C255" s="247"/>
      <c r="D255" s="247"/>
      <c r="E255" s="367"/>
      <c r="F255" s="247"/>
      <c r="G255" s="376"/>
      <c r="H255" s="247"/>
      <c r="I255" s="247"/>
      <c r="J255" s="328"/>
      <c r="K255" s="328"/>
      <c r="L255" s="81"/>
      <c r="M255" s="81"/>
      <c r="N255" s="81"/>
      <c r="O255" s="81"/>
      <c r="P255" s="81"/>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row>
    <row r="256" spans="1:41" ht="14.25" x14ac:dyDescent="0.4">
      <c r="A256" s="76"/>
      <c r="B256" s="366"/>
      <c r="C256" s="247"/>
      <c r="D256" s="247"/>
      <c r="E256" s="367"/>
      <c r="F256" s="247"/>
      <c r="G256" s="376"/>
      <c r="H256" s="247"/>
      <c r="I256" s="247"/>
      <c r="J256" s="328"/>
      <c r="K256" s="328"/>
      <c r="L256" s="81"/>
      <c r="M256" s="81"/>
      <c r="N256" s="81"/>
      <c r="O256" s="81"/>
      <c r="P256" s="81"/>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row>
    <row r="257" spans="1:41" ht="14.25" x14ac:dyDescent="0.4">
      <c r="A257" s="76"/>
      <c r="B257" s="366"/>
      <c r="C257" s="247"/>
      <c r="D257" s="247"/>
      <c r="E257" s="367"/>
      <c r="F257" s="247"/>
      <c r="G257" s="376"/>
      <c r="H257" s="247"/>
      <c r="I257" s="247"/>
      <c r="J257" s="328"/>
      <c r="K257" s="328"/>
      <c r="L257" s="81"/>
      <c r="M257" s="81"/>
      <c r="N257" s="81"/>
      <c r="O257" s="81"/>
      <c r="P257" s="81"/>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row>
    <row r="258" spans="1:41" ht="14.25" x14ac:dyDescent="0.4">
      <c r="A258" s="76"/>
      <c r="B258" s="366"/>
      <c r="C258" s="247"/>
      <c r="D258" s="247"/>
      <c r="E258" s="367"/>
      <c r="F258" s="247"/>
      <c r="G258" s="376"/>
      <c r="H258" s="247"/>
      <c r="I258" s="247"/>
      <c r="J258" s="328"/>
      <c r="K258" s="328"/>
      <c r="L258" s="81"/>
      <c r="M258" s="81"/>
      <c r="N258" s="81"/>
      <c r="O258" s="81"/>
      <c r="P258" s="81"/>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row>
    <row r="259" spans="1:41" ht="14.25" x14ac:dyDescent="0.4">
      <c r="A259" s="76"/>
      <c r="B259" s="366"/>
      <c r="C259" s="247"/>
      <c r="D259" s="247"/>
      <c r="E259" s="367"/>
      <c r="F259" s="247"/>
      <c r="G259" s="376"/>
      <c r="H259" s="247"/>
      <c r="I259" s="247"/>
      <c r="J259" s="328"/>
      <c r="K259" s="328"/>
      <c r="L259" s="81"/>
      <c r="M259" s="81"/>
      <c r="N259" s="81"/>
      <c r="O259" s="81"/>
      <c r="P259" s="81"/>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row>
    <row r="260" spans="1:41" ht="14.25" x14ac:dyDescent="0.4">
      <c r="A260" s="76"/>
      <c r="B260" s="366"/>
      <c r="C260" s="247"/>
      <c r="D260" s="247"/>
      <c r="E260" s="367"/>
      <c r="F260" s="247"/>
      <c r="G260" s="376"/>
      <c r="H260" s="247"/>
      <c r="I260" s="247"/>
      <c r="J260" s="328"/>
      <c r="K260" s="328"/>
      <c r="L260" s="81"/>
      <c r="M260" s="81"/>
      <c r="N260" s="81"/>
      <c r="O260" s="81"/>
      <c r="P260" s="81"/>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row>
    <row r="261" spans="1:41" ht="14.25" x14ac:dyDescent="0.4">
      <c r="A261" s="76"/>
      <c r="B261" s="366"/>
      <c r="C261" s="247"/>
      <c r="D261" s="247"/>
      <c r="E261" s="367"/>
      <c r="F261" s="247"/>
      <c r="G261" s="376"/>
      <c r="H261" s="247"/>
      <c r="I261" s="247"/>
      <c r="J261" s="328"/>
      <c r="K261" s="328"/>
      <c r="L261" s="81"/>
      <c r="M261" s="81"/>
      <c r="N261" s="81"/>
      <c r="O261" s="81"/>
      <c r="P261" s="81"/>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row>
    <row r="262" spans="1:41" ht="14.25" x14ac:dyDescent="0.4">
      <c r="A262" s="76"/>
      <c r="B262" s="366"/>
      <c r="C262" s="247"/>
      <c r="D262" s="247"/>
      <c r="E262" s="367"/>
      <c r="F262" s="247"/>
      <c r="G262" s="376"/>
      <c r="H262" s="247"/>
      <c r="I262" s="247"/>
      <c r="J262" s="328"/>
      <c r="K262" s="328"/>
      <c r="L262" s="81"/>
      <c r="M262" s="81"/>
      <c r="N262" s="81"/>
      <c r="O262" s="81"/>
      <c r="P262" s="81"/>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row>
    <row r="263" spans="1:41" ht="14.25" x14ac:dyDescent="0.4">
      <c r="A263" s="76"/>
      <c r="B263" s="366"/>
      <c r="C263" s="247"/>
      <c r="D263" s="247"/>
      <c r="E263" s="367"/>
      <c r="F263" s="247"/>
      <c r="G263" s="376"/>
      <c r="H263" s="247"/>
      <c r="I263" s="247"/>
      <c r="J263" s="328"/>
      <c r="K263" s="328"/>
      <c r="L263" s="81"/>
      <c r="M263" s="81"/>
      <c r="N263" s="81"/>
      <c r="O263" s="81"/>
      <c r="P263" s="81"/>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row>
    <row r="264" spans="1:41" ht="14.25" x14ac:dyDescent="0.4">
      <c r="A264" s="76"/>
      <c r="B264" s="366"/>
      <c r="C264" s="247"/>
      <c r="D264" s="247"/>
      <c r="E264" s="367"/>
      <c r="F264" s="247"/>
      <c r="G264" s="376"/>
      <c r="H264" s="247"/>
      <c r="I264" s="247"/>
      <c r="J264" s="328"/>
      <c r="K264" s="328"/>
      <c r="L264" s="81"/>
      <c r="M264" s="81"/>
      <c r="N264" s="81"/>
      <c r="O264" s="81"/>
      <c r="P264" s="81"/>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row>
    <row r="265" spans="1:41" ht="14.25" x14ac:dyDescent="0.4">
      <c r="A265" s="76"/>
      <c r="B265" s="366"/>
      <c r="C265" s="247"/>
      <c r="D265" s="247"/>
      <c r="E265" s="367"/>
      <c r="F265" s="247"/>
      <c r="G265" s="376"/>
      <c r="H265" s="247"/>
      <c r="I265" s="247"/>
      <c r="J265" s="328"/>
      <c r="K265" s="328"/>
      <c r="L265" s="81"/>
      <c r="M265" s="81"/>
      <c r="N265" s="81"/>
      <c r="O265" s="81"/>
      <c r="P265" s="81"/>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row>
    <row r="266" spans="1:41" ht="14.25" x14ac:dyDescent="0.4">
      <c r="A266" s="76"/>
      <c r="B266" s="366"/>
      <c r="C266" s="247"/>
      <c r="D266" s="247"/>
      <c r="E266" s="367"/>
      <c r="F266" s="247"/>
      <c r="G266" s="376"/>
      <c r="H266" s="247"/>
      <c r="I266" s="247"/>
      <c r="J266" s="328"/>
      <c r="K266" s="328"/>
      <c r="L266" s="81"/>
      <c r="M266" s="81"/>
      <c r="N266" s="81"/>
      <c r="O266" s="81"/>
      <c r="P266" s="81"/>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row>
    <row r="267" spans="1:41" ht="14.25" x14ac:dyDescent="0.4">
      <c r="A267" s="76"/>
      <c r="B267" s="366"/>
      <c r="C267" s="247"/>
      <c r="D267" s="247"/>
      <c r="E267" s="367"/>
      <c r="F267" s="247"/>
      <c r="G267" s="376"/>
      <c r="H267" s="247"/>
      <c r="I267" s="247"/>
      <c r="J267" s="328"/>
      <c r="K267" s="328"/>
      <c r="L267" s="81"/>
      <c r="M267" s="81"/>
      <c r="N267" s="81"/>
      <c r="O267" s="81"/>
      <c r="P267" s="81"/>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row>
    <row r="268" spans="1:41" ht="14.25" x14ac:dyDescent="0.4">
      <c r="A268" s="76"/>
      <c r="B268" s="366"/>
      <c r="C268" s="247"/>
      <c r="D268" s="247"/>
      <c r="E268" s="367"/>
      <c r="F268" s="247"/>
      <c r="G268" s="376"/>
      <c r="H268" s="247"/>
      <c r="I268" s="247"/>
      <c r="J268" s="328"/>
      <c r="K268" s="328"/>
      <c r="L268" s="81"/>
      <c r="M268" s="81"/>
      <c r="N268" s="81"/>
      <c r="O268" s="81"/>
      <c r="P268" s="81"/>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row>
    <row r="269" spans="1:41" ht="14.25" x14ac:dyDescent="0.4">
      <c r="A269" s="76"/>
      <c r="B269" s="366"/>
      <c r="C269" s="247"/>
      <c r="D269" s="247"/>
      <c r="E269" s="367"/>
      <c r="F269" s="247"/>
      <c r="G269" s="376"/>
      <c r="H269" s="247"/>
      <c r="I269" s="247"/>
      <c r="J269" s="328"/>
      <c r="K269" s="328"/>
      <c r="L269" s="81"/>
      <c r="M269" s="81"/>
      <c r="N269" s="81"/>
      <c r="O269" s="81"/>
      <c r="P269" s="81"/>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row>
    <row r="270" spans="1:41" ht="14.25" x14ac:dyDescent="0.4">
      <c r="A270" s="76"/>
      <c r="B270" s="366"/>
      <c r="C270" s="247"/>
      <c r="D270" s="247"/>
      <c r="E270" s="367"/>
      <c r="F270" s="247"/>
      <c r="G270" s="376"/>
      <c r="H270" s="247"/>
      <c r="I270" s="247"/>
      <c r="J270" s="328"/>
      <c r="K270" s="328"/>
      <c r="L270" s="81"/>
      <c r="M270" s="81"/>
      <c r="N270" s="81"/>
      <c r="O270" s="81"/>
      <c r="P270" s="81"/>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row>
    <row r="271" spans="1:41" ht="14.25" x14ac:dyDescent="0.4">
      <c r="A271" s="76"/>
      <c r="B271" s="366"/>
      <c r="C271" s="247"/>
      <c r="D271" s="247"/>
      <c r="E271" s="367"/>
      <c r="F271" s="247"/>
      <c r="G271" s="376"/>
      <c r="H271" s="247"/>
      <c r="I271" s="247"/>
      <c r="J271" s="328"/>
      <c r="K271" s="328"/>
      <c r="L271" s="81"/>
      <c r="M271" s="81"/>
      <c r="N271" s="81"/>
      <c r="O271" s="81"/>
      <c r="P271" s="81"/>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row>
    <row r="272" spans="1:41" ht="14.25" x14ac:dyDescent="0.4">
      <c r="A272" s="76"/>
      <c r="B272" s="366"/>
      <c r="C272" s="247"/>
      <c r="D272" s="247"/>
      <c r="E272" s="367"/>
      <c r="F272" s="247"/>
      <c r="G272" s="376"/>
      <c r="H272" s="247"/>
      <c r="I272" s="247"/>
      <c r="J272" s="328"/>
      <c r="K272" s="328"/>
      <c r="L272" s="81"/>
      <c r="M272" s="81"/>
      <c r="N272" s="81"/>
      <c r="O272" s="81"/>
      <c r="P272" s="81"/>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row>
    <row r="273" spans="1:41" ht="14.25" x14ac:dyDescent="0.4">
      <c r="A273" s="76"/>
      <c r="B273" s="366"/>
      <c r="C273" s="247"/>
      <c r="D273" s="247"/>
      <c r="E273" s="367"/>
      <c r="F273" s="247"/>
      <c r="G273" s="376"/>
      <c r="H273" s="247"/>
      <c r="I273" s="247"/>
      <c r="J273" s="328"/>
      <c r="K273" s="328"/>
      <c r="L273" s="81"/>
      <c r="M273" s="81"/>
      <c r="N273" s="81"/>
      <c r="O273" s="81"/>
      <c r="P273" s="81"/>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row>
    <row r="274" spans="1:41" ht="14.25" x14ac:dyDescent="0.4">
      <c r="A274" s="76"/>
      <c r="B274" s="366"/>
      <c r="C274" s="247"/>
      <c r="D274" s="247"/>
      <c r="E274" s="367"/>
      <c r="F274" s="247"/>
      <c r="G274" s="376"/>
      <c r="H274" s="247"/>
      <c r="I274" s="247"/>
      <c r="J274" s="328"/>
      <c r="K274" s="328"/>
      <c r="L274" s="81"/>
      <c r="M274" s="81"/>
      <c r="N274" s="81"/>
      <c r="O274" s="81"/>
      <c r="P274" s="81"/>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row>
    <row r="275" spans="1:41" ht="14.25" x14ac:dyDescent="0.4">
      <c r="A275" s="76"/>
      <c r="B275" s="366"/>
      <c r="C275" s="247"/>
      <c r="D275" s="247"/>
      <c r="E275" s="367"/>
      <c r="F275" s="247"/>
      <c r="G275" s="376"/>
      <c r="H275" s="247"/>
      <c r="I275" s="247"/>
      <c r="J275" s="328"/>
      <c r="K275" s="328"/>
      <c r="L275" s="81"/>
      <c r="M275" s="81"/>
      <c r="N275" s="81"/>
      <c r="O275" s="81"/>
      <c r="P275" s="81"/>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row>
    <row r="276" spans="1:41" ht="14.25" x14ac:dyDescent="0.4">
      <c r="A276" s="76"/>
      <c r="B276" s="366"/>
      <c r="C276" s="247"/>
      <c r="D276" s="247"/>
      <c r="E276" s="367"/>
      <c r="F276" s="247"/>
      <c r="G276" s="376"/>
      <c r="H276" s="247"/>
      <c r="I276" s="247"/>
      <c r="J276" s="328"/>
      <c r="K276" s="328"/>
      <c r="L276" s="81"/>
      <c r="M276" s="81"/>
      <c r="N276" s="81"/>
      <c r="O276" s="81"/>
      <c r="P276" s="81"/>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row>
    <row r="277" spans="1:41" ht="14.25" x14ac:dyDescent="0.4">
      <c r="A277" s="76"/>
      <c r="B277" s="366"/>
      <c r="C277" s="247"/>
      <c r="D277" s="247"/>
      <c r="E277" s="367"/>
      <c r="F277" s="247"/>
      <c r="G277" s="376"/>
      <c r="H277" s="247"/>
      <c r="I277" s="247"/>
      <c r="J277" s="328"/>
      <c r="K277" s="328"/>
      <c r="L277" s="81"/>
      <c r="M277" s="81"/>
      <c r="N277" s="81"/>
      <c r="O277" s="81"/>
      <c r="P277" s="81"/>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row>
    <row r="278" spans="1:41" ht="14.25" x14ac:dyDescent="0.4">
      <c r="A278" s="76"/>
      <c r="B278" s="366"/>
      <c r="C278" s="247"/>
      <c r="D278" s="247"/>
      <c r="E278" s="367"/>
      <c r="F278" s="247"/>
      <c r="G278" s="376"/>
      <c r="H278" s="247"/>
      <c r="I278" s="247"/>
      <c r="J278" s="328"/>
      <c r="K278" s="328"/>
      <c r="L278" s="81"/>
      <c r="M278" s="81"/>
      <c r="N278" s="81"/>
      <c r="O278" s="81"/>
      <c r="P278" s="81"/>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row>
    <row r="279" spans="1:41" ht="14.25" x14ac:dyDescent="0.4">
      <c r="A279" s="76"/>
      <c r="B279" s="366"/>
      <c r="C279" s="247"/>
      <c r="D279" s="247"/>
      <c r="E279" s="367"/>
      <c r="F279" s="247"/>
      <c r="G279" s="376"/>
      <c r="H279" s="247"/>
      <c r="I279" s="247"/>
      <c r="J279" s="328"/>
      <c r="K279" s="328"/>
      <c r="L279" s="81"/>
      <c r="M279" s="81"/>
      <c r="N279" s="81"/>
      <c r="O279" s="81"/>
      <c r="P279" s="81"/>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row>
    <row r="280" spans="1:41" ht="14.25" x14ac:dyDescent="0.4">
      <c r="A280" s="76"/>
      <c r="B280" s="366"/>
      <c r="C280" s="247"/>
      <c r="D280" s="247"/>
      <c r="E280" s="367"/>
      <c r="F280" s="247"/>
      <c r="G280" s="376"/>
      <c r="H280" s="247"/>
      <c r="I280" s="247"/>
      <c r="J280" s="328"/>
      <c r="K280" s="328"/>
      <c r="L280" s="81"/>
      <c r="M280" s="81"/>
      <c r="N280" s="81"/>
      <c r="O280" s="81"/>
      <c r="P280" s="81"/>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row>
    <row r="281" spans="1:41" ht="14.25" x14ac:dyDescent="0.4">
      <c r="A281" s="76"/>
      <c r="B281" s="366"/>
      <c r="C281" s="247"/>
      <c r="D281" s="247"/>
      <c r="E281" s="367"/>
      <c r="F281" s="247"/>
      <c r="G281" s="376"/>
      <c r="H281" s="247"/>
      <c r="I281" s="247"/>
      <c r="J281" s="328"/>
      <c r="K281" s="328"/>
      <c r="L281" s="81"/>
      <c r="M281" s="81"/>
      <c r="N281" s="81"/>
      <c r="O281" s="81"/>
      <c r="P281" s="81"/>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row>
    <row r="282" spans="1:41" ht="14.25" x14ac:dyDescent="0.4">
      <c r="A282" s="76"/>
      <c r="B282" s="366"/>
      <c r="C282" s="247"/>
      <c r="D282" s="247"/>
      <c r="E282" s="367"/>
      <c r="F282" s="247"/>
      <c r="G282" s="376"/>
      <c r="H282" s="247"/>
      <c r="I282" s="247"/>
      <c r="J282" s="328"/>
      <c r="K282" s="328"/>
      <c r="L282" s="81"/>
      <c r="M282" s="81"/>
      <c r="N282" s="81"/>
      <c r="O282" s="81"/>
      <c r="P282" s="81"/>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row>
    <row r="283" spans="1:41" ht="14.25" x14ac:dyDescent="0.4">
      <c r="A283" s="76"/>
      <c r="B283" s="366"/>
      <c r="C283" s="247"/>
      <c r="D283" s="247"/>
      <c r="E283" s="367"/>
      <c r="F283" s="247"/>
      <c r="G283" s="376"/>
      <c r="H283" s="247"/>
      <c r="I283" s="247"/>
      <c r="J283" s="328"/>
      <c r="K283" s="328"/>
      <c r="L283" s="81"/>
      <c r="M283" s="81"/>
      <c r="N283" s="81"/>
      <c r="O283" s="81"/>
      <c r="P283" s="81"/>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row>
    <row r="284" spans="1:41" ht="14.25" x14ac:dyDescent="0.4">
      <c r="A284" s="76"/>
      <c r="B284" s="366"/>
      <c r="C284" s="247"/>
      <c r="D284" s="247"/>
      <c r="E284" s="367"/>
      <c r="F284" s="247"/>
      <c r="G284" s="376"/>
      <c r="H284" s="247"/>
      <c r="I284" s="247"/>
      <c r="J284" s="328"/>
      <c r="K284" s="328"/>
      <c r="L284" s="81"/>
      <c r="M284" s="81"/>
      <c r="N284" s="81"/>
      <c r="O284" s="81"/>
      <c r="P284" s="81"/>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row>
    <row r="285" spans="1:41" ht="14.25" x14ac:dyDescent="0.4">
      <c r="A285" s="76"/>
      <c r="B285" s="366"/>
      <c r="C285" s="247"/>
      <c r="D285" s="247"/>
      <c r="E285" s="367"/>
      <c r="F285" s="247"/>
      <c r="G285" s="376"/>
      <c r="H285" s="247"/>
      <c r="I285" s="247"/>
      <c r="J285" s="328"/>
      <c r="K285" s="328"/>
      <c r="L285" s="81"/>
      <c r="M285" s="81"/>
      <c r="N285" s="81"/>
      <c r="O285" s="81"/>
      <c r="P285" s="81"/>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row>
    <row r="286" spans="1:41" ht="14.25" x14ac:dyDescent="0.4">
      <c r="A286" s="76"/>
      <c r="B286" s="366"/>
      <c r="C286" s="247"/>
      <c r="D286" s="247"/>
      <c r="E286" s="367"/>
      <c r="F286" s="247"/>
      <c r="G286" s="376"/>
      <c r="H286" s="247"/>
      <c r="I286" s="247"/>
      <c r="J286" s="328"/>
      <c r="K286" s="328"/>
      <c r="L286" s="81"/>
      <c r="M286" s="81"/>
      <c r="N286" s="81"/>
      <c r="O286" s="81"/>
      <c r="P286" s="81"/>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row>
    <row r="287" spans="1:41" ht="14.25" x14ac:dyDescent="0.4">
      <c r="B287" s="368"/>
      <c r="C287" s="241"/>
      <c r="D287" s="241"/>
      <c r="E287" s="325"/>
      <c r="F287" s="241"/>
      <c r="G287" s="376"/>
      <c r="H287" s="247"/>
      <c r="I287" s="247"/>
      <c r="J287" s="328"/>
      <c r="K287" s="328"/>
      <c r="L287" s="81"/>
      <c r="M287" s="81"/>
      <c r="N287" s="81"/>
      <c r="O287" s="81"/>
      <c r="P287" s="81"/>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row>
    <row r="288" spans="1:41" ht="14.25" x14ac:dyDescent="0.4">
      <c r="B288" s="368"/>
      <c r="C288" s="241"/>
      <c r="D288" s="241"/>
      <c r="E288" s="325"/>
      <c r="F288" s="241"/>
      <c r="G288" s="382"/>
      <c r="H288" s="241"/>
      <c r="I288" s="241"/>
      <c r="J288" s="383"/>
      <c r="K288" s="383"/>
    </row>
    <row r="289" spans="1:21" ht="14.25" x14ac:dyDescent="0.4">
      <c r="B289" s="368"/>
      <c r="C289" s="241"/>
      <c r="D289" s="241"/>
      <c r="E289" s="325"/>
      <c r="F289" s="241"/>
      <c r="G289" s="382"/>
      <c r="H289" s="241"/>
      <c r="I289" s="241"/>
      <c r="J289" s="383"/>
      <c r="K289" s="383"/>
    </row>
    <row r="290" spans="1:21" ht="14.25" x14ac:dyDescent="0.4">
      <c r="B290" s="368"/>
      <c r="C290" s="241"/>
      <c r="D290" s="241"/>
      <c r="E290" s="325"/>
      <c r="F290" s="241"/>
      <c r="G290" s="382"/>
      <c r="H290" s="241"/>
      <c r="I290" s="241"/>
      <c r="J290" s="383"/>
      <c r="K290" s="383"/>
    </row>
    <row r="291" spans="1:21" ht="14.25" x14ac:dyDescent="0.4">
      <c r="B291" s="368"/>
      <c r="C291" s="241"/>
      <c r="D291" s="241"/>
      <c r="E291" s="325"/>
      <c r="F291" s="241"/>
      <c r="G291" s="382"/>
      <c r="H291" s="241"/>
      <c r="I291" s="241"/>
      <c r="J291" s="383"/>
      <c r="K291" s="383"/>
    </row>
    <row r="292" spans="1:21" ht="14.25" x14ac:dyDescent="0.4">
      <c r="B292" s="368"/>
      <c r="C292" s="241"/>
      <c r="D292" s="241"/>
      <c r="E292" s="325"/>
      <c r="F292" s="241"/>
      <c r="G292" s="382"/>
      <c r="H292" s="241"/>
      <c r="I292" s="241"/>
      <c r="J292" s="383"/>
      <c r="K292" s="383"/>
    </row>
    <row r="293" spans="1:21" ht="14.25" x14ac:dyDescent="0.4">
      <c r="B293" s="368"/>
      <c r="C293" s="241"/>
      <c r="D293" s="241"/>
      <c r="E293" s="325"/>
      <c r="F293" s="241"/>
      <c r="G293" s="382"/>
      <c r="H293" s="241"/>
      <c r="I293" s="241"/>
      <c r="J293" s="383"/>
      <c r="K293" s="383"/>
    </row>
    <row r="294" spans="1:21" ht="14.25" x14ac:dyDescent="0.4">
      <c r="B294" s="368"/>
      <c r="C294" s="241"/>
      <c r="D294" s="241"/>
      <c r="E294" s="325"/>
      <c r="F294" s="241"/>
      <c r="G294" s="382"/>
      <c r="H294" s="241"/>
      <c r="I294" s="241"/>
      <c r="J294" s="383"/>
      <c r="K294" s="383"/>
    </row>
    <row r="295" spans="1:21" s="99" customFormat="1" ht="14.25" x14ac:dyDescent="0.4">
      <c r="A295" s="89"/>
      <c r="B295" s="368"/>
      <c r="C295" s="241"/>
      <c r="D295" s="241"/>
      <c r="E295" s="325"/>
      <c r="F295" s="241"/>
      <c r="G295" s="382"/>
      <c r="H295" s="241"/>
      <c r="I295" s="241"/>
      <c r="J295" s="383"/>
      <c r="K295" s="383"/>
      <c r="Q295" s="89"/>
      <c r="R295" s="89"/>
      <c r="S295" s="89"/>
      <c r="T295" s="89"/>
      <c r="U295" s="89"/>
    </row>
    <row r="296" spans="1:21" s="99" customFormat="1" ht="14.25" x14ac:dyDescent="0.4">
      <c r="A296" s="89"/>
      <c r="B296" s="368"/>
      <c r="C296" s="241"/>
      <c r="D296" s="241"/>
      <c r="E296" s="325"/>
      <c r="F296" s="241"/>
      <c r="G296" s="382"/>
      <c r="H296" s="241"/>
      <c r="I296" s="241"/>
      <c r="J296" s="383"/>
      <c r="K296" s="383"/>
      <c r="Q296" s="89"/>
      <c r="R296" s="89"/>
      <c r="S296" s="89"/>
      <c r="T296" s="89"/>
      <c r="U296" s="89"/>
    </row>
    <row r="297" spans="1:21" s="99" customFormat="1" ht="14.25" x14ac:dyDescent="0.4">
      <c r="A297" s="89"/>
      <c r="B297" s="368"/>
      <c r="C297" s="241"/>
      <c r="D297" s="241"/>
      <c r="E297" s="325"/>
      <c r="F297" s="241"/>
      <c r="G297" s="382"/>
      <c r="H297" s="241"/>
      <c r="I297" s="241"/>
      <c r="J297" s="383"/>
      <c r="K297" s="383"/>
      <c r="Q297" s="89"/>
      <c r="R297" s="89"/>
      <c r="S297" s="89"/>
      <c r="T297" s="89"/>
      <c r="U297" s="89"/>
    </row>
    <row r="298" spans="1:21" s="99" customFormat="1" ht="14.25" x14ac:dyDescent="0.4">
      <c r="A298" s="89"/>
      <c r="B298" s="368"/>
      <c r="C298" s="241"/>
      <c r="D298" s="241"/>
      <c r="E298" s="325"/>
      <c r="F298" s="241"/>
      <c r="G298" s="382"/>
      <c r="H298" s="241"/>
      <c r="I298" s="241"/>
      <c r="J298" s="383"/>
      <c r="K298" s="383"/>
      <c r="Q298" s="89"/>
      <c r="R298" s="89"/>
      <c r="S298" s="89"/>
      <c r="T298" s="89"/>
      <c r="U298" s="89"/>
    </row>
    <row r="299" spans="1:21" s="99" customFormat="1" ht="14.25" x14ac:dyDescent="0.4">
      <c r="A299" s="89"/>
      <c r="B299" s="368"/>
      <c r="C299" s="241"/>
      <c r="D299" s="241"/>
      <c r="E299" s="325"/>
      <c r="F299" s="241"/>
      <c r="G299" s="382"/>
      <c r="H299" s="241"/>
      <c r="I299" s="241"/>
      <c r="J299" s="383"/>
      <c r="K299" s="383"/>
      <c r="Q299" s="89"/>
      <c r="R299" s="89"/>
      <c r="S299" s="89"/>
      <c r="T299" s="89"/>
      <c r="U299" s="89"/>
    </row>
    <row r="300" spans="1:21" s="99" customFormat="1" ht="14.25" x14ac:dyDescent="0.4">
      <c r="A300" s="89"/>
      <c r="B300" s="368"/>
      <c r="C300" s="241"/>
      <c r="D300" s="241"/>
      <c r="E300" s="325"/>
      <c r="F300" s="241"/>
      <c r="G300" s="382"/>
      <c r="H300" s="241"/>
      <c r="I300" s="241"/>
      <c r="J300" s="383"/>
      <c r="K300" s="383"/>
      <c r="Q300" s="89"/>
      <c r="R300" s="89"/>
      <c r="S300" s="89"/>
      <c r="T300" s="89"/>
      <c r="U300" s="89"/>
    </row>
    <row r="301" spans="1:21" s="99" customFormat="1" ht="14.25" x14ac:dyDescent="0.4">
      <c r="A301" s="89"/>
      <c r="B301" s="368"/>
      <c r="C301" s="241"/>
      <c r="D301" s="241"/>
      <c r="E301" s="325"/>
      <c r="F301" s="241"/>
      <c r="G301" s="382"/>
      <c r="H301" s="241"/>
      <c r="I301" s="241"/>
      <c r="J301" s="383"/>
      <c r="K301" s="383"/>
      <c r="Q301" s="89"/>
      <c r="R301" s="89"/>
      <c r="S301" s="89"/>
      <c r="T301" s="89"/>
      <c r="U301" s="89"/>
    </row>
    <row r="302" spans="1:21" s="99" customFormat="1" ht="14.25" x14ac:dyDescent="0.4">
      <c r="A302" s="89"/>
      <c r="B302" s="368"/>
      <c r="C302" s="241"/>
      <c r="D302" s="241"/>
      <c r="E302" s="325"/>
      <c r="F302" s="241"/>
      <c r="G302" s="382"/>
      <c r="H302" s="241"/>
      <c r="I302" s="241"/>
      <c r="J302" s="383"/>
      <c r="K302" s="383"/>
      <c r="Q302" s="89"/>
      <c r="R302" s="89"/>
      <c r="S302" s="89"/>
      <c r="T302" s="89"/>
      <c r="U302" s="89"/>
    </row>
    <row r="303" spans="1:21" s="99" customFormat="1" ht="14.25" x14ac:dyDescent="0.4">
      <c r="A303" s="89"/>
      <c r="B303" s="368"/>
      <c r="C303" s="241"/>
      <c r="D303" s="241"/>
      <c r="E303" s="325"/>
      <c r="F303" s="241"/>
      <c r="G303" s="382"/>
      <c r="H303" s="241"/>
      <c r="I303" s="241"/>
      <c r="J303" s="383"/>
      <c r="K303" s="383"/>
      <c r="Q303" s="89"/>
      <c r="R303" s="89"/>
      <c r="S303" s="89"/>
      <c r="T303" s="89"/>
      <c r="U303" s="89"/>
    </row>
    <row r="304" spans="1:21" s="99" customFormat="1" ht="14.25" x14ac:dyDescent="0.4">
      <c r="A304" s="89"/>
      <c r="B304" s="368"/>
      <c r="C304" s="241"/>
      <c r="D304" s="241"/>
      <c r="E304" s="325"/>
      <c r="F304" s="241"/>
      <c r="G304" s="382"/>
      <c r="H304" s="241"/>
      <c r="I304" s="241"/>
      <c r="J304" s="383"/>
      <c r="K304" s="383"/>
      <c r="Q304" s="89"/>
      <c r="R304" s="89"/>
      <c r="S304" s="89"/>
      <c r="T304" s="89"/>
      <c r="U304" s="89"/>
    </row>
    <row r="305" spans="1:21" s="99" customFormat="1" ht="14.25" x14ac:dyDescent="0.4">
      <c r="A305" s="89"/>
      <c r="B305" s="368"/>
      <c r="C305" s="241"/>
      <c r="D305" s="241"/>
      <c r="E305" s="325"/>
      <c r="F305" s="241"/>
      <c r="G305" s="382"/>
      <c r="H305" s="241"/>
      <c r="I305" s="241"/>
      <c r="J305" s="383"/>
      <c r="K305" s="383"/>
      <c r="Q305" s="89"/>
      <c r="R305" s="89"/>
      <c r="S305" s="89"/>
      <c r="T305" s="89"/>
      <c r="U305" s="89"/>
    </row>
    <row r="306" spans="1:21" s="99" customFormat="1" ht="14.25" x14ac:dyDescent="0.4">
      <c r="A306" s="89"/>
      <c r="B306" s="368"/>
      <c r="C306" s="241"/>
      <c r="D306" s="241"/>
      <c r="E306" s="325"/>
      <c r="F306" s="241"/>
      <c r="G306" s="382"/>
      <c r="H306" s="241"/>
      <c r="I306" s="241"/>
      <c r="J306" s="383"/>
      <c r="K306" s="383"/>
      <c r="Q306" s="89"/>
      <c r="R306" s="89"/>
      <c r="S306" s="89"/>
      <c r="T306" s="89"/>
      <c r="U306" s="89"/>
    </row>
    <row r="307" spans="1:21" s="99" customFormat="1" ht="14.25" x14ac:dyDescent="0.4">
      <c r="A307" s="89"/>
      <c r="B307" s="368"/>
      <c r="C307" s="241"/>
      <c r="D307" s="241"/>
      <c r="E307" s="325"/>
      <c r="F307" s="241"/>
      <c r="G307" s="382"/>
      <c r="H307" s="241"/>
      <c r="I307" s="241"/>
      <c r="J307" s="383"/>
      <c r="K307" s="383"/>
      <c r="Q307" s="89"/>
      <c r="R307" s="89"/>
      <c r="S307" s="89"/>
      <c r="T307" s="89"/>
      <c r="U307" s="89"/>
    </row>
    <row r="308" spans="1:21" s="99" customFormat="1" ht="14.25" x14ac:dyDescent="0.4">
      <c r="A308" s="89"/>
      <c r="B308" s="368"/>
      <c r="C308" s="241"/>
      <c r="D308" s="241"/>
      <c r="E308" s="325"/>
      <c r="F308" s="241"/>
      <c r="G308" s="382"/>
      <c r="H308" s="241"/>
      <c r="I308" s="241"/>
      <c r="J308" s="383"/>
      <c r="K308" s="383"/>
      <c r="Q308" s="89"/>
      <c r="R308" s="89"/>
      <c r="S308" s="89"/>
      <c r="T308" s="89"/>
      <c r="U308" s="89"/>
    </row>
    <row r="309" spans="1:21" s="99" customFormat="1" ht="14.25" x14ac:dyDescent="0.4">
      <c r="A309" s="89"/>
      <c r="B309" s="368"/>
      <c r="C309" s="241"/>
      <c r="D309" s="241"/>
      <c r="E309" s="325"/>
      <c r="F309" s="241"/>
      <c r="G309" s="382"/>
      <c r="H309" s="241"/>
      <c r="I309" s="241"/>
      <c r="J309" s="383"/>
      <c r="K309" s="383"/>
      <c r="Q309" s="89"/>
      <c r="R309" s="89"/>
      <c r="S309" s="89"/>
      <c r="T309" s="89"/>
      <c r="U309" s="89"/>
    </row>
    <row r="310" spans="1:21" s="99" customFormat="1" ht="14.25" x14ac:dyDescent="0.4">
      <c r="A310" s="89"/>
      <c r="B310" s="368"/>
      <c r="C310" s="241"/>
      <c r="D310" s="241"/>
      <c r="E310" s="325"/>
      <c r="F310" s="241"/>
      <c r="G310" s="382"/>
      <c r="H310" s="241"/>
      <c r="I310" s="241"/>
      <c r="J310" s="383"/>
      <c r="K310" s="383"/>
      <c r="Q310" s="89"/>
      <c r="R310" s="89"/>
      <c r="S310" s="89"/>
      <c r="T310" s="89"/>
      <c r="U310" s="89"/>
    </row>
    <row r="311" spans="1:21" s="99" customFormat="1" ht="14.25" x14ac:dyDescent="0.4">
      <c r="A311" s="89"/>
      <c r="B311" s="368"/>
      <c r="C311" s="241"/>
      <c r="D311" s="241"/>
      <c r="E311" s="325"/>
      <c r="F311" s="241"/>
      <c r="G311" s="382"/>
      <c r="H311" s="241"/>
      <c r="I311" s="241"/>
      <c r="J311" s="383"/>
      <c r="K311" s="383"/>
      <c r="Q311" s="89"/>
      <c r="R311" s="89"/>
      <c r="S311" s="89"/>
      <c r="T311" s="89"/>
      <c r="U311" s="89"/>
    </row>
    <row r="312" spans="1:21" s="99" customFormat="1" ht="14.25" x14ac:dyDescent="0.4">
      <c r="A312" s="89"/>
      <c r="B312" s="368"/>
      <c r="C312" s="241"/>
      <c r="D312" s="241"/>
      <c r="E312" s="325"/>
      <c r="F312" s="241"/>
      <c r="G312" s="382"/>
      <c r="H312" s="241"/>
      <c r="I312" s="241"/>
      <c r="J312" s="383"/>
      <c r="K312" s="383"/>
      <c r="Q312" s="89"/>
      <c r="R312" s="89"/>
      <c r="S312" s="89"/>
      <c r="T312" s="89"/>
      <c r="U312" s="89"/>
    </row>
    <row r="313" spans="1:21" s="99" customFormat="1" ht="14.25" x14ac:dyDescent="0.4">
      <c r="A313" s="89"/>
      <c r="B313" s="368"/>
      <c r="C313" s="241"/>
      <c r="D313" s="241"/>
      <c r="E313" s="325"/>
      <c r="F313" s="241"/>
      <c r="G313" s="382"/>
      <c r="H313" s="241"/>
      <c r="I313" s="241"/>
      <c r="J313" s="383"/>
      <c r="K313" s="383"/>
      <c r="Q313" s="89"/>
      <c r="R313" s="89"/>
      <c r="S313" s="89"/>
      <c r="T313" s="89"/>
      <c r="U313" s="89"/>
    </row>
    <row r="314" spans="1:21" s="99" customFormat="1" ht="14.25" x14ac:dyDescent="0.4">
      <c r="A314" s="89"/>
      <c r="B314" s="368"/>
      <c r="C314" s="241"/>
      <c r="D314" s="241"/>
      <c r="E314" s="325"/>
      <c r="F314" s="241"/>
      <c r="G314" s="382"/>
      <c r="H314" s="241"/>
      <c r="I314" s="241"/>
      <c r="J314" s="383"/>
      <c r="K314" s="383"/>
      <c r="Q314" s="89"/>
      <c r="R314" s="89"/>
      <c r="S314" s="89"/>
      <c r="T314" s="89"/>
      <c r="U314" s="89"/>
    </row>
    <row r="315" spans="1:21" s="99" customFormat="1" ht="14.25" x14ac:dyDescent="0.4">
      <c r="A315" s="89"/>
      <c r="B315" s="368"/>
      <c r="C315" s="241"/>
      <c r="D315" s="241"/>
      <c r="E315" s="325"/>
      <c r="F315" s="241"/>
      <c r="G315" s="382"/>
      <c r="H315" s="241"/>
      <c r="I315" s="241"/>
      <c r="J315" s="383"/>
      <c r="K315" s="383"/>
      <c r="Q315" s="89"/>
      <c r="R315" s="89"/>
      <c r="S315" s="89"/>
      <c r="T315" s="89"/>
      <c r="U315" s="89"/>
    </row>
    <row r="316" spans="1:21" s="99" customFormat="1" ht="14.25" x14ac:dyDescent="0.4">
      <c r="A316" s="89"/>
      <c r="B316" s="368"/>
      <c r="C316" s="241"/>
      <c r="D316" s="241"/>
      <c r="E316" s="325"/>
      <c r="F316" s="241"/>
      <c r="G316" s="382"/>
      <c r="H316" s="241"/>
      <c r="I316" s="241"/>
      <c r="J316" s="383"/>
      <c r="K316" s="383"/>
      <c r="Q316" s="89"/>
      <c r="R316" s="89"/>
      <c r="S316" s="89"/>
      <c r="T316" s="89"/>
      <c r="U316" s="89"/>
    </row>
    <row r="317" spans="1:21" s="99" customFormat="1" ht="14.25" x14ac:dyDescent="0.4">
      <c r="A317" s="89"/>
      <c r="B317" s="368"/>
      <c r="C317" s="241"/>
      <c r="D317" s="241"/>
      <c r="E317" s="325"/>
      <c r="F317" s="241"/>
      <c r="G317" s="382"/>
      <c r="H317" s="241"/>
      <c r="I317" s="241"/>
      <c r="J317" s="383"/>
      <c r="K317" s="383"/>
      <c r="Q317" s="89"/>
      <c r="R317" s="89"/>
      <c r="S317" s="89"/>
      <c r="T317" s="89"/>
      <c r="U317" s="89"/>
    </row>
    <row r="318" spans="1:21" s="99" customFormat="1" ht="14.25" x14ac:dyDescent="0.4">
      <c r="A318" s="89"/>
      <c r="B318" s="368"/>
      <c r="C318" s="241"/>
      <c r="D318" s="241"/>
      <c r="E318" s="325"/>
      <c r="F318" s="241"/>
      <c r="G318" s="382"/>
      <c r="H318" s="241"/>
      <c r="I318" s="241"/>
      <c r="J318" s="383"/>
      <c r="K318" s="383"/>
      <c r="Q318" s="89"/>
      <c r="R318" s="89"/>
      <c r="S318" s="89"/>
      <c r="T318" s="89"/>
      <c r="U318" s="89"/>
    </row>
    <row r="319" spans="1:21" s="99" customFormat="1" ht="14.25" x14ac:dyDescent="0.4">
      <c r="A319" s="89"/>
      <c r="B319" s="368"/>
      <c r="C319" s="241"/>
      <c r="D319" s="241"/>
      <c r="E319" s="325"/>
      <c r="F319" s="241"/>
      <c r="G319" s="382"/>
      <c r="H319" s="241"/>
      <c r="I319" s="241"/>
      <c r="J319" s="383"/>
      <c r="K319" s="383"/>
      <c r="Q319" s="89"/>
      <c r="R319" s="89"/>
      <c r="S319" s="89"/>
      <c r="T319" s="89"/>
      <c r="U319" s="89"/>
    </row>
    <row r="320" spans="1:21" s="99" customFormat="1" ht="14.25" x14ac:dyDescent="0.4">
      <c r="A320" s="89"/>
      <c r="B320" s="368"/>
      <c r="C320" s="241"/>
      <c r="D320" s="241"/>
      <c r="E320" s="325"/>
      <c r="F320" s="241"/>
      <c r="G320" s="382"/>
      <c r="H320" s="241"/>
      <c r="I320" s="241"/>
      <c r="J320" s="383"/>
      <c r="K320" s="383"/>
      <c r="Q320" s="89"/>
      <c r="R320" s="89"/>
      <c r="S320" s="89"/>
      <c r="T320" s="89"/>
      <c r="U320" s="89"/>
    </row>
    <row r="321" spans="1:21" s="99" customFormat="1" ht="14.25" x14ac:dyDescent="0.4">
      <c r="A321" s="89"/>
      <c r="B321" s="368"/>
      <c r="C321" s="241"/>
      <c r="D321" s="241"/>
      <c r="E321" s="325"/>
      <c r="F321" s="241"/>
      <c r="G321" s="382"/>
      <c r="H321" s="241"/>
      <c r="I321" s="241"/>
      <c r="J321" s="383"/>
      <c r="K321" s="383"/>
      <c r="Q321" s="89"/>
      <c r="R321" s="89"/>
      <c r="S321" s="89"/>
      <c r="T321" s="89"/>
      <c r="U321" s="89"/>
    </row>
    <row r="322" spans="1:21" s="99" customFormat="1" ht="14.25" x14ac:dyDescent="0.4">
      <c r="A322" s="89"/>
      <c r="B322" s="368"/>
      <c r="C322" s="241"/>
      <c r="D322" s="241"/>
      <c r="E322" s="325"/>
      <c r="F322" s="241"/>
      <c r="G322" s="382"/>
      <c r="H322" s="241"/>
      <c r="I322" s="241"/>
      <c r="J322" s="383"/>
      <c r="K322" s="383"/>
      <c r="Q322" s="89"/>
      <c r="R322" s="89"/>
      <c r="S322" s="89"/>
      <c r="T322" s="89"/>
      <c r="U322" s="89"/>
    </row>
    <row r="323" spans="1:21" s="99" customFormat="1" ht="14.25" x14ac:dyDescent="0.4">
      <c r="A323" s="89"/>
      <c r="B323" s="368"/>
      <c r="C323" s="241"/>
      <c r="D323" s="241"/>
      <c r="E323" s="325"/>
      <c r="F323" s="241"/>
      <c r="G323" s="382"/>
      <c r="H323" s="241"/>
      <c r="I323" s="241"/>
      <c r="J323" s="383"/>
      <c r="K323" s="383"/>
      <c r="Q323" s="89"/>
      <c r="R323" s="89"/>
      <c r="S323" s="89"/>
      <c r="T323" s="89"/>
      <c r="U323" s="89"/>
    </row>
    <row r="324" spans="1:21" s="99" customFormat="1" ht="14.25" x14ac:dyDescent="0.4">
      <c r="A324" s="89"/>
      <c r="B324" s="368"/>
      <c r="C324" s="241"/>
      <c r="D324" s="241"/>
      <c r="E324" s="325"/>
      <c r="F324" s="241"/>
      <c r="G324" s="382"/>
      <c r="H324" s="241"/>
      <c r="I324" s="241"/>
      <c r="J324" s="383"/>
      <c r="K324" s="383"/>
      <c r="Q324" s="89"/>
      <c r="R324" s="89"/>
      <c r="S324" s="89"/>
      <c r="T324" s="89"/>
      <c r="U324" s="89"/>
    </row>
    <row r="325" spans="1:21" s="99" customFormat="1" ht="14.25" x14ac:dyDescent="0.4">
      <c r="A325" s="89"/>
      <c r="B325" s="368"/>
      <c r="C325" s="241"/>
      <c r="D325" s="241"/>
      <c r="E325" s="325"/>
      <c r="F325" s="241"/>
      <c r="G325" s="382"/>
      <c r="H325" s="241"/>
      <c r="I325" s="241"/>
      <c r="J325" s="383"/>
      <c r="K325" s="383"/>
      <c r="Q325" s="89"/>
      <c r="R325" s="89"/>
      <c r="S325" s="89"/>
      <c r="T325" s="89"/>
      <c r="U325" s="89"/>
    </row>
    <row r="326" spans="1:21" s="99" customFormat="1" ht="14.25" x14ac:dyDescent="0.4">
      <c r="A326" s="89"/>
      <c r="B326" s="368"/>
      <c r="C326" s="241"/>
      <c r="D326" s="241"/>
      <c r="E326" s="325"/>
      <c r="F326" s="241"/>
      <c r="G326" s="382"/>
      <c r="H326" s="241"/>
      <c r="I326" s="241"/>
      <c r="J326" s="383"/>
      <c r="K326" s="383"/>
      <c r="Q326" s="89"/>
      <c r="R326" s="89"/>
      <c r="S326" s="89"/>
      <c r="T326" s="89"/>
      <c r="U326" s="89"/>
    </row>
    <row r="327" spans="1:21" s="99" customFormat="1" ht="14.25" x14ac:dyDescent="0.4">
      <c r="A327" s="89"/>
      <c r="B327" s="368"/>
      <c r="C327" s="241"/>
      <c r="D327" s="241"/>
      <c r="E327" s="325"/>
      <c r="F327" s="241"/>
      <c r="G327" s="382"/>
      <c r="H327" s="241"/>
      <c r="I327" s="241"/>
      <c r="J327" s="383"/>
      <c r="K327" s="383"/>
      <c r="Q327" s="89"/>
      <c r="R327" s="89"/>
      <c r="S327" s="89"/>
      <c r="T327" s="89"/>
      <c r="U327" s="89"/>
    </row>
    <row r="328" spans="1:21" s="99" customFormat="1" ht="14.25" x14ac:dyDescent="0.4">
      <c r="A328" s="89"/>
      <c r="B328" s="368"/>
      <c r="C328" s="241"/>
      <c r="D328" s="241"/>
      <c r="E328" s="325"/>
      <c r="F328" s="241"/>
      <c r="G328" s="382"/>
      <c r="H328" s="241"/>
      <c r="I328" s="241"/>
      <c r="J328" s="383"/>
      <c r="K328" s="383"/>
      <c r="Q328" s="89"/>
      <c r="R328" s="89"/>
      <c r="S328" s="89"/>
      <c r="T328" s="89"/>
      <c r="U328" s="89"/>
    </row>
    <row r="329" spans="1:21" s="99" customFormat="1" ht="14.25" x14ac:dyDescent="0.4">
      <c r="A329" s="89"/>
      <c r="B329" s="368"/>
      <c r="C329" s="241"/>
      <c r="D329" s="241"/>
      <c r="E329" s="325"/>
      <c r="F329" s="241"/>
      <c r="G329" s="382"/>
      <c r="H329" s="241"/>
      <c r="I329" s="241"/>
      <c r="J329" s="383"/>
      <c r="K329" s="383"/>
      <c r="Q329" s="89"/>
      <c r="R329" s="89"/>
      <c r="S329" s="89"/>
      <c r="T329" s="89"/>
      <c r="U329" s="89"/>
    </row>
    <row r="330" spans="1:21" s="99" customFormat="1" ht="14.25" x14ac:dyDescent="0.4">
      <c r="A330" s="89"/>
      <c r="B330" s="368"/>
      <c r="C330" s="241"/>
      <c r="D330" s="241"/>
      <c r="E330" s="325"/>
      <c r="F330" s="241"/>
      <c r="G330" s="382"/>
      <c r="H330" s="241"/>
      <c r="I330" s="241"/>
      <c r="J330" s="383"/>
      <c r="K330" s="383"/>
      <c r="Q330" s="89"/>
      <c r="R330" s="89"/>
      <c r="S330" s="89"/>
      <c r="T330" s="89"/>
      <c r="U330" s="89"/>
    </row>
    <row r="331" spans="1:21" s="99" customFormat="1" ht="14.25" x14ac:dyDescent="0.4">
      <c r="A331" s="89"/>
      <c r="B331" s="368"/>
      <c r="C331" s="241"/>
      <c r="D331" s="241"/>
      <c r="E331" s="325"/>
      <c r="F331" s="241"/>
      <c r="G331" s="382"/>
      <c r="H331" s="241"/>
      <c r="I331" s="241"/>
      <c r="J331" s="383"/>
      <c r="K331" s="383"/>
      <c r="Q331" s="89"/>
      <c r="R331" s="89"/>
      <c r="S331" s="89"/>
      <c r="T331" s="89"/>
      <c r="U331" s="89"/>
    </row>
    <row r="332" spans="1:21" s="99" customFormat="1" ht="14.25" x14ac:dyDescent="0.4">
      <c r="A332" s="89"/>
      <c r="B332" s="368"/>
      <c r="C332" s="241"/>
      <c r="D332" s="241"/>
      <c r="E332" s="325"/>
      <c r="F332" s="241"/>
      <c r="G332" s="382"/>
      <c r="H332" s="241"/>
      <c r="I332" s="241"/>
      <c r="J332" s="383"/>
      <c r="K332" s="383"/>
      <c r="Q332" s="89"/>
      <c r="R332" s="89"/>
      <c r="S332" s="89"/>
      <c r="T332" s="89"/>
      <c r="U332" s="89"/>
    </row>
    <row r="333" spans="1:21" s="99" customFormat="1" ht="14.25" x14ac:dyDescent="0.4">
      <c r="A333" s="89"/>
      <c r="B333" s="368"/>
      <c r="C333" s="241"/>
      <c r="D333" s="241"/>
      <c r="E333" s="325"/>
      <c r="F333" s="241"/>
      <c r="G333" s="382"/>
      <c r="H333" s="241"/>
      <c r="I333" s="241"/>
      <c r="J333" s="383"/>
      <c r="K333" s="383"/>
      <c r="Q333" s="89"/>
      <c r="R333" s="89"/>
      <c r="S333" s="89"/>
      <c r="T333" s="89"/>
      <c r="U333" s="89"/>
    </row>
    <row r="334" spans="1:21" s="99" customFormat="1" ht="14.25" x14ac:dyDescent="0.4">
      <c r="A334" s="89"/>
      <c r="B334" s="368"/>
      <c r="C334" s="241"/>
      <c r="D334" s="241"/>
      <c r="E334" s="325"/>
      <c r="F334" s="241"/>
      <c r="G334" s="382"/>
      <c r="H334" s="241"/>
      <c r="I334" s="241"/>
      <c r="J334" s="383"/>
      <c r="K334" s="383"/>
      <c r="Q334" s="89"/>
      <c r="R334" s="89"/>
      <c r="S334" s="89"/>
      <c r="T334" s="89"/>
      <c r="U334" s="89"/>
    </row>
    <row r="335" spans="1:21" s="99" customFormat="1" ht="14.25" x14ac:dyDescent="0.4">
      <c r="A335" s="89"/>
      <c r="B335" s="368"/>
      <c r="C335" s="241"/>
      <c r="D335" s="241"/>
      <c r="E335" s="325"/>
      <c r="F335" s="241"/>
      <c r="G335" s="382"/>
      <c r="H335" s="241"/>
      <c r="I335" s="241"/>
      <c r="J335" s="383"/>
      <c r="K335" s="383"/>
      <c r="Q335" s="89"/>
      <c r="R335" s="89"/>
      <c r="S335" s="89"/>
      <c r="T335" s="89"/>
      <c r="U335" s="89"/>
    </row>
    <row r="336" spans="1:21" s="99" customFormat="1" ht="14.25" x14ac:dyDescent="0.4">
      <c r="A336" s="89"/>
      <c r="B336" s="368"/>
      <c r="C336" s="241"/>
      <c r="D336" s="241"/>
      <c r="E336" s="325"/>
      <c r="F336" s="241"/>
      <c r="G336" s="382"/>
      <c r="H336" s="241"/>
      <c r="I336" s="241"/>
      <c r="J336" s="383"/>
      <c r="K336" s="383"/>
      <c r="Q336" s="89"/>
      <c r="R336" s="89"/>
      <c r="S336" s="89"/>
      <c r="T336" s="89"/>
      <c r="U336" s="89"/>
    </row>
    <row r="337" spans="1:21" s="99" customFormat="1" ht="14.25" x14ac:dyDescent="0.4">
      <c r="A337" s="89"/>
      <c r="B337" s="368"/>
      <c r="C337" s="241"/>
      <c r="D337" s="241"/>
      <c r="E337" s="325"/>
      <c r="F337" s="241"/>
      <c r="G337" s="382"/>
      <c r="H337" s="241"/>
      <c r="I337" s="241"/>
      <c r="J337" s="383"/>
      <c r="K337" s="383"/>
      <c r="Q337" s="89"/>
      <c r="R337" s="89"/>
      <c r="S337" s="89"/>
      <c r="T337" s="89"/>
      <c r="U337" s="89"/>
    </row>
    <row r="338" spans="1:21" s="99" customFormat="1" ht="14.25" x14ac:dyDescent="0.4">
      <c r="A338" s="89"/>
      <c r="B338" s="368"/>
      <c r="C338" s="241"/>
      <c r="D338" s="241"/>
      <c r="E338" s="325"/>
      <c r="F338" s="241"/>
      <c r="G338" s="382"/>
      <c r="H338" s="241"/>
      <c r="I338" s="241"/>
      <c r="J338" s="383"/>
      <c r="K338" s="383"/>
      <c r="Q338" s="89"/>
      <c r="R338" s="89"/>
      <c r="S338" s="89"/>
      <c r="T338" s="89"/>
      <c r="U338" s="89"/>
    </row>
    <row r="339" spans="1:21" s="99" customFormat="1" ht="14.25" x14ac:dyDescent="0.4">
      <c r="A339" s="89"/>
      <c r="B339" s="368"/>
      <c r="C339" s="241"/>
      <c r="D339" s="241"/>
      <c r="E339" s="325"/>
      <c r="F339" s="241"/>
      <c r="G339" s="382"/>
      <c r="H339" s="241"/>
      <c r="I339" s="241"/>
      <c r="J339" s="383"/>
      <c r="K339" s="383"/>
      <c r="Q339" s="89"/>
      <c r="R339" s="89"/>
      <c r="S339" s="89"/>
      <c r="T339" s="89"/>
      <c r="U339" s="89"/>
    </row>
    <row r="340" spans="1:21" s="99" customFormat="1" ht="14.25" x14ac:dyDescent="0.4">
      <c r="A340" s="89"/>
      <c r="B340" s="368"/>
      <c r="C340" s="241"/>
      <c r="D340" s="241"/>
      <c r="E340" s="325"/>
      <c r="F340" s="241"/>
      <c r="G340" s="382"/>
      <c r="H340" s="241"/>
      <c r="I340" s="241"/>
      <c r="J340" s="383"/>
      <c r="K340" s="383"/>
      <c r="Q340" s="89"/>
      <c r="R340" s="89"/>
      <c r="S340" s="89"/>
      <c r="T340" s="89"/>
      <c r="U340" s="89"/>
    </row>
    <row r="341" spans="1:21" s="99" customFormat="1" ht="14.25" x14ac:dyDescent="0.4">
      <c r="A341" s="89"/>
      <c r="B341" s="368"/>
      <c r="C341" s="241"/>
      <c r="D341" s="241"/>
      <c r="E341" s="325"/>
      <c r="F341" s="241"/>
      <c r="G341" s="382"/>
      <c r="H341" s="241"/>
      <c r="I341" s="241"/>
      <c r="J341" s="383"/>
      <c r="K341" s="383"/>
      <c r="Q341" s="89"/>
      <c r="R341" s="89"/>
      <c r="S341" s="89"/>
      <c r="T341" s="89"/>
      <c r="U341" s="89"/>
    </row>
    <row r="342" spans="1:21" s="99" customFormat="1" ht="14.25" x14ac:dyDescent="0.4">
      <c r="A342" s="89"/>
      <c r="B342" s="368"/>
      <c r="C342" s="241"/>
      <c r="D342" s="241"/>
      <c r="E342" s="325"/>
      <c r="F342" s="241"/>
      <c r="G342" s="382"/>
      <c r="H342" s="241"/>
      <c r="I342" s="241"/>
      <c r="J342" s="383"/>
      <c r="K342" s="383"/>
      <c r="Q342" s="89"/>
      <c r="R342" s="89"/>
      <c r="S342" s="89"/>
      <c r="T342" s="89"/>
      <c r="U342" s="89"/>
    </row>
    <row r="343" spans="1:21" s="99" customFormat="1" ht="14.25" x14ac:dyDescent="0.4">
      <c r="A343" s="89"/>
      <c r="B343" s="368"/>
      <c r="C343" s="241"/>
      <c r="D343" s="241"/>
      <c r="E343" s="325"/>
      <c r="F343" s="241"/>
      <c r="G343" s="382"/>
      <c r="H343" s="241"/>
      <c r="I343" s="241"/>
      <c r="J343" s="383"/>
      <c r="K343" s="383"/>
      <c r="Q343" s="89"/>
      <c r="R343" s="89"/>
      <c r="S343" s="89"/>
      <c r="T343" s="89"/>
      <c r="U343" s="89"/>
    </row>
    <row r="344" spans="1:21" s="99" customFormat="1" ht="14.25" x14ac:dyDescent="0.4">
      <c r="A344" s="89"/>
      <c r="B344" s="368"/>
      <c r="C344" s="241"/>
      <c r="D344" s="241"/>
      <c r="E344" s="325"/>
      <c r="F344" s="241"/>
      <c r="G344" s="382"/>
      <c r="H344" s="241"/>
      <c r="I344" s="241"/>
      <c r="J344" s="383"/>
      <c r="K344" s="383"/>
      <c r="Q344" s="89"/>
      <c r="R344" s="89"/>
      <c r="S344" s="89"/>
      <c r="T344" s="89"/>
      <c r="U344" s="89"/>
    </row>
    <row r="345" spans="1:21" s="99" customFormat="1" ht="14.25" x14ac:dyDescent="0.4">
      <c r="A345" s="89"/>
      <c r="B345" s="368"/>
      <c r="C345" s="241"/>
      <c r="D345" s="241"/>
      <c r="E345" s="325"/>
      <c r="F345" s="241"/>
      <c r="G345" s="382"/>
      <c r="H345" s="241"/>
      <c r="I345" s="241"/>
      <c r="J345" s="383"/>
      <c r="K345" s="383"/>
      <c r="Q345" s="89"/>
      <c r="R345" s="89"/>
      <c r="S345" s="89"/>
      <c r="T345" s="89"/>
      <c r="U345" s="89"/>
    </row>
    <row r="346" spans="1:21" s="99" customFormat="1" ht="14.25" x14ac:dyDescent="0.4">
      <c r="A346" s="89"/>
      <c r="B346" s="368"/>
      <c r="C346" s="241"/>
      <c r="D346" s="241"/>
      <c r="E346" s="325"/>
      <c r="F346" s="241"/>
      <c r="G346" s="382"/>
      <c r="H346" s="241"/>
      <c r="I346" s="241"/>
      <c r="J346" s="383"/>
      <c r="K346" s="383"/>
      <c r="Q346" s="89"/>
      <c r="R346" s="89"/>
      <c r="S346" s="89"/>
      <c r="T346" s="89"/>
      <c r="U346" s="89"/>
    </row>
    <row r="347" spans="1:21" s="99" customFormat="1" ht="14.25" x14ac:dyDescent="0.4">
      <c r="A347" s="89"/>
      <c r="B347" s="368"/>
      <c r="C347" s="241"/>
      <c r="D347" s="241"/>
      <c r="E347" s="325"/>
      <c r="F347" s="241"/>
      <c r="G347" s="382"/>
      <c r="H347" s="241"/>
      <c r="I347" s="241"/>
      <c r="J347" s="383"/>
      <c r="K347" s="383"/>
      <c r="Q347" s="89"/>
      <c r="R347" s="89"/>
      <c r="S347" s="89"/>
      <c r="T347" s="89"/>
      <c r="U347" s="89"/>
    </row>
    <row r="348" spans="1:21" s="99" customFormat="1" ht="14.25" x14ac:dyDescent="0.4">
      <c r="A348" s="89"/>
      <c r="B348" s="368"/>
      <c r="C348" s="241"/>
      <c r="D348" s="241"/>
      <c r="E348" s="325"/>
      <c r="F348" s="241"/>
      <c r="G348" s="382"/>
      <c r="H348" s="241"/>
      <c r="I348" s="241"/>
      <c r="J348" s="383"/>
      <c r="K348" s="383"/>
      <c r="Q348" s="89"/>
      <c r="R348" s="89"/>
      <c r="S348" s="89"/>
      <c r="T348" s="89"/>
      <c r="U348" s="89"/>
    </row>
    <row r="349" spans="1:21" s="99" customFormat="1" ht="14.25" x14ac:dyDescent="0.4">
      <c r="A349" s="89"/>
      <c r="B349" s="368"/>
      <c r="C349" s="241"/>
      <c r="D349" s="241"/>
      <c r="E349" s="325"/>
      <c r="F349" s="241"/>
      <c r="G349" s="382"/>
      <c r="H349" s="241"/>
      <c r="I349" s="241"/>
      <c r="J349" s="383"/>
      <c r="K349" s="383"/>
      <c r="Q349" s="89"/>
      <c r="R349" s="89"/>
      <c r="S349" s="89"/>
      <c r="T349" s="89"/>
      <c r="U349" s="89"/>
    </row>
    <row r="350" spans="1:21" s="99" customFormat="1" ht="14.25" x14ac:dyDescent="0.4">
      <c r="A350" s="89"/>
      <c r="B350" s="368"/>
      <c r="C350" s="241"/>
      <c r="D350" s="241"/>
      <c r="E350" s="325"/>
      <c r="F350" s="241"/>
      <c r="G350" s="382"/>
      <c r="H350" s="241"/>
      <c r="I350" s="241"/>
      <c r="J350" s="383"/>
      <c r="K350" s="383"/>
      <c r="Q350" s="89"/>
      <c r="R350" s="89"/>
      <c r="S350" s="89"/>
      <c r="T350" s="89"/>
      <c r="U350" s="89"/>
    </row>
    <row r="351" spans="1:21" s="99" customFormat="1" ht="14.25" x14ac:dyDescent="0.4">
      <c r="A351" s="89"/>
      <c r="B351" s="368"/>
      <c r="C351" s="241"/>
      <c r="D351" s="241"/>
      <c r="E351" s="325"/>
      <c r="F351" s="241"/>
      <c r="G351" s="382"/>
      <c r="H351" s="241"/>
      <c r="I351" s="241"/>
      <c r="J351" s="383"/>
      <c r="K351" s="383"/>
      <c r="Q351" s="89"/>
      <c r="R351" s="89"/>
      <c r="S351" s="89"/>
      <c r="T351" s="89"/>
      <c r="U351" s="89"/>
    </row>
    <row r="352" spans="1:21" s="99" customFormat="1" ht="14.25" x14ac:dyDescent="0.4">
      <c r="A352" s="89"/>
      <c r="B352" s="368"/>
      <c r="C352" s="241"/>
      <c r="D352" s="241"/>
      <c r="E352" s="325"/>
      <c r="F352" s="241"/>
      <c r="G352" s="382"/>
      <c r="H352" s="241"/>
      <c r="I352" s="241"/>
      <c r="J352" s="383"/>
      <c r="K352" s="383"/>
      <c r="Q352" s="89"/>
      <c r="R352" s="89"/>
      <c r="S352" s="89"/>
      <c r="T352" s="89"/>
      <c r="U352" s="89"/>
    </row>
    <row r="353" spans="1:21" s="99" customFormat="1" ht="14.25" x14ac:dyDescent="0.4">
      <c r="A353" s="89"/>
      <c r="B353" s="368"/>
      <c r="C353" s="241"/>
      <c r="D353" s="241"/>
      <c r="E353" s="325"/>
      <c r="F353" s="241"/>
      <c r="G353" s="382"/>
      <c r="H353" s="241"/>
      <c r="I353" s="241"/>
      <c r="J353" s="383"/>
      <c r="K353" s="383"/>
      <c r="Q353" s="89"/>
      <c r="R353" s="89"/>
      <c r="S353" s="89"/>
      <c r="T353" s="89"/>
      <c r="U353" s="89"/>
    </row>
    <row r="354" spans="1:21" s="99" customFormat="1" ht="14.25" x14ac:dyDescent="0.4">
      <c r="A354" s="89"/>
      <c r="B354" s="368"/>
      <c r="C354" s="241"/>
      <c r="D354" s="241"/>
      <c r="E354" s="325"/>
      <c r="F354" s="241"/>
      <c r="G354" s="382"/>
      <c r="H354" s="241"/>
      <c r="I354" s="241"/>
      <c r="J354" s="383"/>
      <c r="K354" s="383"/>
      <c r="Q354" s="89"/>
      <c r="R354" s="89"/>
      <c r="S354" s="89"/>
      <c r="T354" s="89"/>
      <c r="U354" s="89"/>
    </row>
    <row r="355" spans="1:21" s="99" customFormat="1" ht="14.25" x14ac:dyDescent="0.4">
      <c r="A355" s="89"/>
      <c r="B355" s="368"/>
      <c r="C355" s="241"/>
      <c r="D355" s="241"/>
      <c r="E355" s="325"/>
      <c r="F355" s="241"/>
      <c r="G355" s="382"/>
      <c r="H355" s="241"/>
      <c r="I355" s="241"/>
      <c r="J355" s="383"/>
      <c r="K355" s="383"/>
      <c r="Q355" s="89"/>
      <c r="R355" s="89"/>
      <c r="S355" s="89"/>
      <c r="T355" s="89"/>
      <c r="U355" s="89"/>
    </row>
    <row r="356" spans="1:21" s="99" customFormat="1" ht="14.25" x14ac:dyDescent="0.4">
      <c r="A356" s="89"/>
      <c r="B356" s="368"/>
      <c r="C356" s="241"/>
      <c r="D356" s="241"/>
      <c r="E356" s="325"/>
      <c r="F356" s="241"/>
      <c r="G356" s="382"/>
      <c r="H356" s="241"/>
      <c r="I356" s="241"/>
      <c r="J356" s="383"/>
      <c r="K356" s="383"/>
      <c r="Q356" s="89"/>
      <c r="R356" s="89"/>
      <c r="S356" s="89"/>
      <c r="T356" s="89"/>
      <c r="U356" s="89"/>
    </row>
    <row r="357" spans="1:21" s="99" customFormat="1" ht="14.25" x14ac:dyDescent="0.4">
      <c r="A357" s="89"/>
      <c r="B357" s="368"/>
      <c r="C357" s="241"/>
      <c r="D357" s="241"/>
      <c r="E357" s="325"/>
      <c r="F357" s="241"/>
      <c r="G357" s="382"/>
      <c r="H357" s="241"/>
      <c r="I357" s="241"/>
      <c r="J357" s="383"/>
      <c r="K357" s="383"/>
      <c r="Q357" s="89"/>
      <c r="R357" s="89"/>
      <c r="S357" s="89"/>
      <c r="T357" s="89"/>
      <c r="U357" s="89"/>
    </row>
    <row r="358" spans="1:21" s="99" customFormat="1" ht="14.25" x14ac:dyDescent="0.4">
      <c r="A358" s="89"/>
      <c r="B358" s="368"/>
      <c r="C358" s="241"/>
      <c r="D358" s="241"/>
      <c r="E358" s="325"/>
      <c r="F358" s="241"/>
      <c r="G358" s="382"/>
      <c r="H358" s="241"/>
      <c r="I358" s="241"/>
      <c r="J358" s="383"/>
      <c r="K358" s="383"/>
      <c r="Q358" s="89"/>
      <c r="R358" s="89"/>
      <c r="S358" s="89"/>
      <c r="T358" s="89"/>
      <c r="U358" s="89"/>
    </row>
    <row r="359" spans="1:21" s="99" customFormat="1" ht="14.25" x14ac:dyDescent="0.4">
      <c r="A359" s="89"/>
      <c r="B359" s="368"/>
      <c r="C359" s="241"/>
      <c r="D359" s="241"/>
      <c r="E359" s="325"/>
      <c r="F359" s="241"/>
      <c r="G359" s="382"/>
      <c r="H359" s="241"/>
      <c r="I359" s="241"/>
      <c r="J359" s="383"/>
      <c r="K359" s="383"/>
      <c r="Q359" s="89"/>
      <c r="R359" s="89"/>
      <c r="S359" s="89"/>
      <c r="T359" s="89"/>
      <c r="U359" s="89"/>
    </row>
    <row r="360" spans="1:21" s="99" customFormat="1" ht="14.25" x14ac:dyDescent="0.4">
      <c r="A360" s="89"/>
      <c r="B360" s="368"/>
      <c r="C360" s="241"/>
      <c r="D360" s="241"/>
      <c r="E360" s="325"/>
      <c r="F360" s="241"/>
      <c r="G360" s="382"/>
      <c r="H360" s="241"/>
      <c r="I360" s="241"/>
      <c r="J360" s="383"/>
      <c r="K360" s="383"/>
      <c r="Q360" s="89"/>
      <c r="R360" s="89"/>
      <c r="S360" s="89"/>
      <c r="T360" s="89"/>
      <c r="U360" s="89"/>
    </row>
    <row r="361" spans="1:21" s="99" customFormat="1" ht="14.25" x14ac:dyDescent="0.4">
      <c r="A361" s="89"/>
      <c r="B361" s="368"/>
      <c r="C361" s="241"/>
      <c r="D361" s="241"/>
      <c r="E361" s="325"/>
      <c r="F361" s="241"/>
      <c r="G361" s="382"/>
      <c r="H361" s="241"/>
      <c r="I361" s="241"/>
      <c r="J361" s="383"/>
      <c r="K361" s="383"/>
      <c r="Q361" s="89"/>
      <c r="R361" s="89"/>
      <c r="S361" s="89"/>
      <c r="T361" s="89"/>
      <c r="U361" s="89"/>
    </row>
    <row r="362" spans="1:21" s="99" customFormat="1" ht="14.25" x14ac:dyDescent="0.4">
      <c r="A362" s="89"/>
      <c r="B362" s="368"/>
      <c r="C362" s="241"/>
      <c r="D362" s="241"/>
      <c r="E362" s="325"/>
      <c r="F362" s="241"/>
      <c r="G362" s="382"/>
      <c r="H362" s="241"/>
      <c r="I362" s="241"/>
      <c r="J362" s="383"/>
      <c r="K362" s="383"/>
      <c r="Q362" s="89"/>
      <c r="R362" s="89"/>
      <c r="S362" s="89"/>
      <c r="T362" s="89"/>
      <c r="U362" s="89"/>
    </row>
    <row r="363" spans="1:21" s="99" customFormat="1" ht="14.25" x14ac:dyDescent="0.4">
      <c r="A363" s="89"/>
      <c r="B363" s="368"/>
      <c r="C363" s="241"/>
      <c r="D363" s="241"/>
      <c r="E363" s="325"/>
      <c r="F363" s="241"/>
      <c r="G363" s="382"/>
      <c r="H363" s="241"/>
      <c r="I363" s="241"/>
      <c r="J363" s="383"/>
      <c r="K363" s="383"/>
      <c r="Q363" s="89"/>
      <c r="R363" s="89"/>
      <c r="S363" s="89"/>
      <c r="T363" s="89"/>
      <c r="U363" s="89"/>
    </row>
    <row r="364" spans="1:21" s="99" customFormat="1" ht="14.25" x14ac:dyDescent="0.4">
      <c r="A364" s="89"/>
      <c r="B364" s="368"/>
      <c r="C364" s="241"/>
      <c r="D364" s="241"/>
      <c r="E364" s="325"/>
      <c r="F364" s="241"/>
      <c r="G364" s="382"/>
      <c r="H364" s="241"/>
      <c r="I364" s="241"/>
      <c r="J364" s="383"/>
      <c r="K364" s="383"/>
      <c r="Q364" s="89"/>
      <c r="R364" s="89"/>
      <c r="S364" s="89"/>
      <c r="T364" s="89"/>
      <c r="U364" s="89"/>
    </row>
    <row r="365" spans="1:21" s="99" customFormat="1" ht="14.25" x14ac:dyDescent="0.4">
      <c r="A365" s="89"/>
      <c r="B365" s="368"/>
      <c r="C365" s="241"/>
      <c r="D365" s="241"/>
      <c r="E365" s="325"/>
      <c r="F365" s="241"/>
      <c r="G365" s="382"/>
      <c r="H365" s="241"/>
      <c r="I365" s="241"/>
      <c r="J365" s="383"/>
      <c r="K365" s="383"/>
      <c r="Q365" s="89"/>
      <c r="R365" s="89"/>
      <c r="S365" s="89"/>
      <c r="T365" s="89"/>
      <c r="U365" s="89"/>
    </row>
    <row r="366" spans="1:21" s="99" customFormat="1" ht="14.25" x14ac:dyDescent="0.4">
      <c r="A366" s="89"/>
      <c r="B366" s="368"/>
      <c r="C366" s="241"/>
      <c r="D366" s="241"/>
      <c r="E366" s="325"/>
      <c r="F366" s="241"/>
      <c r="G366" s="382"/>
      <c r="H366" s="241"/>
      <c r="I366" s="241"/>
      <c r="J366" s="383"/>
      <c r="K366" s="383"/>
      <c r="Q366" s="89"/>
      <c r="R366" s="89"/>
      <c r="S366" s="89"/>
      <c r="T366" s="89"/>
      <c r="U366" s="89"/>
    </row>
    <row r="367" spans="1:21" s="99" customFormat="1" ht="14.25" x14ac:dyDescent="0.4">
      <c r="A367" s="89"/>
      <c r="B367" s="368"/>
      <c r="C367" s="241"/>
      <c r="D367" s="241"/>
      <c r="E367" s="325"/>
      <c r="F367" s="241"/>
      <c r="G367" s="382"/>
      <c r="H367" s="241"/>
      <c r="I367" s="241"/>
      <c r="J367" s="383"/>
      <c r="K367" s="383"/>
      <c r="Q367" s="89"/>
      <c r="R367" s="89"/>
      <c r="S367" s="89"/>
      <c r="T367" s="89"/>
      <c r="U367" s="89"/>
    </row>
    <row r="368" spans="1:21" s="99" customFormat="1" ht="14.25" x14ac:dyDescent="0.4">
      <c r="A368" s="89"/>
      <c r="B368" s="368"/>
      <c r="C368" s="241"/>
      <c r="D368" s="241"/>
      <c r="E368" s="325"/>
      <c r="F368" s="241"/>
      <c r="G368" s="382"/>
      <c r="H368" s="241"/>
      <c r="I368" s="241"/>
      <c r="J368" s="383"/>
      <c r="K368" s="383"/>
      <c r="Q368" s="89"/>
      <c r="R368" s="89"/>
      <c r="S368" s="89"/>
      <c r="T368" s="89"/>
      <c r="U368" s="89"/>
    </row>
    <row r="369" spans="1:21" s="99" customFormat="1" ht="14.25" x14ac:dyDescent="0.4">
      <c r="A369" s="89"/>
      <c r="B369" s="368"/>
      <c r="C369" s="241"/>
      <c r="D369" s="241"/>
      <c r="E369" s="325"/>
      <c r="F369" s="241"/>
      <c r="G369" s="382"/>
      <c r="H369" s="241"/>
      <c r="I369" s="241"/>
      <c r="J369" s="383"/>
      <c r="K369" s="383"/>
      <c r="Q369" s="89"/>
      <c r="R369" s="89"/>
      <c r="S369" s="89"/>
      <c r="T369" s="89"/>
      <c r="U369" s="89"/>
    </row>
    <row r="370" spans="1:21" s="99" customFormat="1" ht="14.25" x14ac:dyDescent="0.4">
      <c r="A370" s="89"/>
      <c r="B370" s="368"/>
      <c r="C370" s="241"/>
      <c r="D370" s="241"/>
      <c r="E370" s="325"/>
      <c r="F370" s="241"/>
      <c r="G370" s="382"/>
      <c r="H370" s="241"/>
      <c r="I370" s="241"/>
      <c r="J370" s="383"/>
      <c r="K370" s="383"/>
      <c r="Q370" s="89"/>
      <c r="R370" s="89"/>
      <c r="S370" s="89"/>
      <c r="T370" s="89"/>
      <c r="U370" s="89"/>
    </row>
    <row r="371" spans="1:21" s="99" customFormat="1" ht="14.25" x14ac:dyDescent="0.4">
      <c r="A371" s="89"/>
      <c r="B371" s="368"/>
      <c r="C371" s="241"/>
      <c r="D371" s="241"/>
      <c r="E371" s="325"/>
      <c r="F371" s="241"/>
      <c r="G371" s="382"/>
      <c r="H371" s="241"/>
      <c r="I371" s="241"/>
      <c r="J371" s="383"/>
      <c r="K371" s="383"/>
      <c r="Q371" s="89"/>
      <c r="R371" s="89"/>
      <c r="S371" s="89"/>
      <c r="T371" s="89"/>
      <c r="U371" s="89"/>
    </row>
    <row r="372" spans="1:21" s="99" customFormat="1" ht="14.25" x14ac:dyDescent="0.4">
      <c r="A372" s="89"/>
      <c r="B372" s="368"/>
      <c r="C372" s="241"/>
      <c r="D372" s="241"/>
      <c r="E372" s="325"/>
      <c r="F372" s="241"/>
      <c r="G372" s="382"/>
      <c r="H372" s="241"/>
      <c r="I372" s="241"/>
      <c r="J372" s="383"/>
      <c r="K372" s="383"/>
      <c r="Q372" s="89"/>
      <c r="R372" s="89"/>
      <c r="S372" s="89"/>
      <c r="T372" s="89"/>
      <c r="U372" s="89"/>
    </row>
    <row r="373" spans="1:21" s="99" customFormat="1" ht="14.25" x14ac:dyDescent="0.4">
      <c r="A373" s="89"/>
      <c r="B373" s="368"/>
      <c r="C373" s="241"/>
      <c r="D373" s="241"/>
      <c r="E373" s="325"/>
      <c r="F373" s="241"/>
      <c r="G373" s="382"/>
      <c r="H373" s="241"/>
      <c r="I373" s="241"/>
      <c r="J373" s="383"/>
      <c r="K373" s="383"/>
      <c r="Q373" s="89"/>
      <c r="R373" s="89"/>
      <c r="S373" s="89"/>
      <c r="T373" s="89"/>
      <c r="U373" s="89"/>
    </row>
    <row r="374" spans="1:21" s="99" customFormat="1" ht="14.25" x14ac:dyDescent="0.4">
      <c r="A374" s="89"/>
      <c r="B374" s="368"/>
      <c r="C374" s="241"/>
      <c r="D374" s="241"/>
      <c r="E374" s="325"/>
      <c r="F374" s="241"/>
      <c r="G374" s="382"/>
      <c r="H374" s="241"/>
      <c r="I374" s="241"/>
      <c r="J374" s="383"/>
      <c r="K374" s="383"/>
      <c r="Q374" s="89"/>
      <c r="R374" s="89"/>
      <c r="S374" s="89"/>
      <c r="T374" s="89"/>
      <c r="U374" s="89"/>
    </row>
    <row r="375" spans="1:21" s="99" customFormat="1" ht="14.25" x14ac:dyDescent="0.4">
      <c r="A375" s="89"/>
      <c r="B375" s="368"/>
      <c r="C375" s="241"/>
      <c r="D375" s="241"/>
      <c r="E375" s="325"/>
      <c r="F375" s="241"/>
      <c r="G375" s="382"/>
      <c r="H375" s="241"/>
      <c r="I375" s="241"/>
      <c r="J375" s="383"/>
      <c r="K375" s="383"/>
      <c r="Q375" s="89"/>
      <c r="R375" s="89"/>
      <c r="S375" s="89"/>
      <c r="T375" s="89"/>
      <c r="U375" s="89"/>
    </row>
    <row r="376" spans="1:21" s="99" customFormat="1" ht="14.25" x14ac:dyDescent="0.4">
      <c r="A376" s="89"/>
      <c r="B376" s="368"/>
      <c r="C376" s="241"/>
      <c r="D376" s="241"/>
      <c r="E376" s="325"/>
      <c r="F376" s="241"/>
      <c r="G376" s="382"/>
      <c r="H376" s="241"/>
      <c r="I376" s="241"/>
      <c r="J376" s="383"/>
      <c r="K376" s="383"/>
      <c r="Q376" s="89"/>
      <c r="R376" s="89"/>
      <c r="S376" s="89"/>
      <c r="T376" s="89"/>
      <c r="U376" s="89"/>
    </row>
    <row r="377" spans="1:21" s="99" customFormat="1" ht="14.25" x14ac:dyDescent="0.4">
      <c r="A377" s="89"/>
      <c r="B377" s="368"/>
      <c r="C377" s="241"/>
      <c r="D377" s="241"/>
      <c r="E377" s="325"/>
      <c r="F377" s="241"/>
      <c r="G377" s="382"/>
      <c r="H377" s="241"/>
      <c r="I377" s="241"/>
      <c r="J377" s="383"/>
      <c r="K377" s="383"/>
      <c r="Q377" s="89"/>
      <c r="R377" s="89"/>
      <c r="S377" s="89"/>
      <c r="T377" s="89"/>
      <c r="U377" s="89"/>
    </row>
    <row r="378" spans="1:21" s="99" customFormat="1" ht="14.25" x14ac:dyDescent="0.4">
      <c r="A378" s="89"/>
      <c r="B378" s="368"/>
      <c r="C378" s="241"/>
      <c r="D378" s="241"/>
      <c r="E378" s="325"/>
      <c r="F378" s="241"/>
      <c r="G378" s="382"/>
      <c r="H378" s="241"/>
      <c r="I378" s="241"/>
      <c r="J378" s="383"/>
      <c r="K378" s="383"/>
      <c r="Q378" s="89"/>
      <c r="R378" s="89"/>
      <c r="S378" s="89"/>
      <c r="T378" s="89"/>
      <c r="U378" s="89"/>
    </row>
    <row r="379" spans="1:21" s="99" customFormat="1" ht="14.25" x14ac:dyDescent="0.4">
      <c r="A379" s="89"/>
      <c r="B379" s="368"/>
      <c r="C379" s="241"/>
      <c r="D379" s="241"/>
      <c r="E379" s="325"/>
      <c r="F379" s="241"/>
      <c r="G379" s="382"/>
      <c r="H379" s="241"/>
      <c r="I379" s="241"/>
      <c r="J379" s="383"/>
      <c r="K379" s="383"/>
      <c r="Q379" s="89"/>
      <c r="R379" s="89"/>
      <c r="S379" s="89"/>
      <c r="T379" s="89"/>
      <c r="U379" s="89"/>
    </row>
    <row r="380" spans="1:21" s="99" customFormat="1" ht="14.25" x14ac:dyDescent="0.4">
      <c r="A380" s="89"/>
      <c r="B380" s="368"/>
      <c r="C380" s="241"/>
      <c r="D380" s="241"/>
      <c r="E380" s="325"/>
      <c r="F380" s="241"/>
      <c r="G380" s="382"/>
      <c r="H380" s="241"/>
      <c r="I380" s="241"/>
      <c r="J380" s="383"/>
      <c r="K380" s="383"/>
      <c r="Q380" s="89"/>
      <c r="R380" s="89"/>
      <c r="S380" s="89"/>
      <c r="T380" s="89"/>
      <c r="U380" s="89"/>
    </row>
    <row r="381" spans="1:21" s="99" customFormat="1" ht="14.25" x14ac:dyDescent="0.4">
      <c r="A381" s="89"/>
      <c r="B381" s="368"/>
      <c r="C381" s="241"/>
      <c r="D381" s="241"/>
      <c r="E381" s="325"/>
      <c r="F381" s="241"/>
      <c r="G381" s="382"/>
      <c r="H381" s="241"/>
      <c r="I381" s="241"/>
      <c r="J381" s="383"/>
      <c r="K381" s="383"/>
      <c r="Q381" s="89"/>
      <c r="R381" s="89"/>
      <c r="S381" s="89"/>
      <c r="T381" s="89"/>
      <c r="U381" s="89"/>
    </row>
    <row r="382" spans="1:21" s="99" customFormat="1" ht="14.25" x14ac:dyDescent="0.4">
      <c r="A382" s="89"/>
      <c r="B382" s="368"/>
      <c r="C382" s="241"/>
      <c r="D382" s="241"/>
      <c r="E382" s="325"/>
      <c r="F382" s="241"/>
      <c r="G382" s="382"/>
      <c r="H382" s="241"/>
      <c r="I382" s="241"/>
      <c r="J382" s="383"/>
      <c r="K382" s="383"/>
      <c r="Q382" s="89"/>
      <c r="R382" s="89"/>
      <c r="S382" s="89"/>
      <c r="T382" s="89"/>
      <c r="U382" s="89"/>
    </row>
    <row r="383" spans="1:21" s="99" customFormat="1" ht="14.25" x14ac:dyDescent="0.4">
      <c r="A383" s="89"/>
      <c r="B383" s="368"/>
      <c r="C383" s="241"/>
      <c r="D383" s="241"/>
      <c r="E383" s="325"/>
      <c r="F383" s="241"/>
      <c r="G383" s="382"/>
      <c r="H383" s="241"/>
      <c r="I383" s="241"/>
      <c r="J383" s="383"/>
      <c r="K383" s="383"/>
      <c r="Q383" s="89"/>
      <c r="R383" s="89"/>
      <c r="S383" s="89"/>
      <c r="T383" s="89"/>
      <c r="U383" s="89"/>
    </row>
    <row r="384" spans="1:21" s="99" customFormat="1" ht="14.25" x14ac:dyDescent="0.4">
      <c r="A384" s="89"/>
      <c r="B384" s="368"/>
      <c r="C384" s="241"/>
      <c r="D384" s="241"/>
      <c r="E384" s="325"/>
      <c r="F384" s="241"/>
      <c r="G384" s="382"/>
      <c r="H384" s="241"/>
      <c r="I384" s="241"/>
      <c r="J384" s="383"/>
      <c r="K384" s="383"/>
      <c r="Q384" s="89"/>
      <c r="R384" s="89"/>
      <c r="S384" s="89"/>
      <c r="T384" s="89"/>
      <c r="U384" s="89"/>
    </row>
    <row r="385" spans="1:21" s="99" customFormat="1" ht="14.25" x14ac:dyDescent="0.4">
      <c r="A385" s="89"/>
      <c r="B385" s="368"/>
      <c r="C385" s="241"/>
      <c r="D385" s="241"/>
      <c r="E385" s="325"/>
      <c r="F385" s="241"/>
      <c r="G385" s="382"/>
      <c r="H385" s="241"/>
      <c r="I385" s="241"/>
      <c r="J385" s="383"/>
      <c r="K385" s="383"/>
      <c r="Q385" s="89"/>
      <c r="R385" s="89"/>
      <c r="S385" s="89"/>
      <c r="T385" s="89"/>
      <c r="U385" s="89"/>
    </row>
    <row r="386" spans="1:21" s="99" customFormat="1" ht="14.25" x14ac:dyDescent="0.4">
      <c r="A386" s="89"/>
      <c r="B386" s="368"/>
      <c r="C386" s="241"/>
      <c r="D386" s="241"/>
      <c r="E386" s="325"/>
      <c r="F386" s="241"/>
      <c r="G386" s="382"/>
      <c r="H386" s="241"/>
      <c r="I386" s="241"/>
      <c r="J386" s="383"/>
      <c r="K386" s="383"/>
      <c r="Q386" s="89"/>
      <c r="R386" s="89"/>
      <c r="S386" s="89"/>
      <c r="T386" s="89"/>
      <c r="U386" s="89"/>
    </row>
    <row r="387" spans="1:21" s="99" customFormat="1" ht="14.25" x14ac:dyDescent="0.4">
      <c r="A387" s="89"/>
      <c r="B387" s="368"/>
      <c r="C387" s="241"/>
      <c r="D387" s="241"/>
      <c r="E387" s="325"/>
      <c r="F387" s="241"/>
      <c r="G387" s="382"/>
      <c r="H387" s="241"/>
      <c r="I387" s="241"/>
      <c r="J387" s="383"/>
      <c r="K387" s="383"/>
      <c r="Q387" s="89"/>
      <c r="R387" s="89"/>
      <c r="S387" s="89"/>
      <c r="T387" s="89"/>
      <c r="U387" s="89"/>
    </row>
    <row r="388" spans="1:21" s="99" customFormat="1" ht="14.25" x14ac:dyDescent="0.4">
      <c r="A388" s="89"/>
      <c r="B388" s="368"/>
      <c r="C388" s="241"/>
      <c r="D388" s="241"/>
      <c r="E388" s="325"/>
      <c r="F388" s="241"/>
      <c r="G388" s="382"/>
      <c r="H388" s="241"/>
      <c r="I388" s="241"/>
      <c r="J388" s="383"/>
      <c r="K388" s="383"/>
      <c r="Q388" s="89"/>
      <c r="R388" s="89"/>
      <c r="S388" s="89"/>
      <c r="T388" s="89"/>
      <c r="U388" s="89"/>
    </row>
    <row r="389" spans="1:21" s="99" customFormat="1" ht="14.25" x14ac:dyDescent="0.4">
      <c r="A389" s="89"/>
      <c r="B389" s="368"/>
      <c r="C389" s="241"/>
      <c r="D389" s="241"/>
      <c r="E389" s="325"/>
      <c r="F389" s="241"/>
      <c r="G389" s="382"/>
      <c r="H389" s="241"/>
      <c r="I389" s="241"/>
      <c r="J389" s="383"/>
      <c r="K389" s="383"/>
      <c r="Q389" s="89"/>
      <c r="R389" s="89"/>
      <c r="S389" s="89"/>
      <c r="T389" s="89"/>
      <c r="U389" s="89"/>
    </row>
    <row r="390" spans="1:21" s="99" customFormat="1" ht="14.25" x14ac:dyDescent="0.4">
      <c r="A390" s="89"/>
      <c r="B390" s="368"/>
      <c r="C390" s="241"/>
      <c r="D390" s="241"/>
      <c r="E390" s="325"/>
      <c r="F390" s="241"/>
      <c r="G390" s="382"/>
      <c r="H390" s="241"/>
      <c r="I390" s="241"/>
      <c r="J390" s="383"/>
      <c r="K390" s="383"/>
      <c r="Q390" s="89"/>
      <c r="R390" s="89"/>
      <c r="S390" s="89"/>
      <c r="T390" s="89"/>
      <c r="U390" s="89"/>
    </row>
    <row r="391" spans="1:21" s="99" customFormat="1" ht="14.25" x14ac:dyDescent="0.4">
      <c r="A391" s="89"/>
      <c r="B391" s="368"/>
      <c r="C391" s="241"/>
      <c r="D391" s="241"/>
      <c r="E391" s="325"/>
      <c r="F391" s="241"/>
      <c r="G391" s="382"/>
      <c r="H391" s="241"/>
      <c r="I391" s="241"/>
      <c r="J391" s="383"/>
      <c r="K391" s="383"/>
      <c r="Q391" s="89"/>
      <c r="R391" s="89"/>
      <c r="S391" s="89"/>
      <c r="T391" s="89"/>
      <c r="U391" s="89"/>
    </row>
    <row r="392" spans="1:21" s="99" customFormat="1" ht="14.25" x14ac:dyDescent="0.4">
      <c r="A392" s="89"/>
      <c r="B392" s="368"/>
      <c r="C392" s="241"/>
      <c r="D392" s="241"/>
      <c r="E392" s="325"/>
      <c r="F392" s="241"/>
      <c r="G392" s="382"/>
      <c r="H392" s="241"/>
      <c r="I392" s="241"/>
      <c r="J392" s="383"/>
      <c r="K392" s="383"/>
      <c r="Q392" s="89"/>
      <c r="R392" s="89"/>
      <c r="S392" s="89"/>
      <c r="T392" s="89"/>
      <c r="U392" s="89"/>
    </row>
    <row r="393" spans="1:21" s="99" customFormat="1" ht="14.25" x14ac:dyDescent="0.4">
      <c r="A393" s="89"/>
      <c r="B393" s="368"/>
      <c r="C393" s="241"/>
      <c r="D393" s="241"/>
      <c r="E393" s="325"/>
      <c r="F393" s="241"/>
      <c r="G393" s="382"/>
      <c r="H393" s="241"/>
      <c r="I393" s="241"/>
      <c r="J393" s="383"/>
      <c r="K393" s="383"/>
      <c r="Q393" s="89"/>
      <c r="R393" s="89"/>
      <c r="S393" s="89"/>
      <c r="T393" s="89"/>
      <c r="U393" s="89"/>
    </row>
    <row r="394" spans="1:21" s="99" customFormat="1" ht="14.25" x14ac:dyDescent="0.4">
      <c r="A394" s="89"/>
      <c r="B394" s="368"/>
      <c r="C394" s="241"/>
      <c r="D394" s="241"/>
      <c r="E394" s="325"/>
      <c r="F394" s="241"/>
      <c r="G394" s="382"/>
      <c r="H394" s="241"/>
      <c r="I394" s="241"/>
      <c r="J394" s="383"/>
      <c r="K394" s="383"/>
      <c r="Q394" s="89"/>
      <c r="R394" s="89"/>
      <c r="S394" s="89"/>
      <c r="T394" s="89"/>
      <c r="U394" s="89"/>
    </row>
    <row r="395" spans="1:21" s="99" customFormat="1" ht="14.25" x14ac:dyDescent="0.4">
      <c r="A395" s="89"/>
      <c r="B395" s="368"/>
      <c r="C395" s="241"/>
      <c r="D395" s="241"/>
      <c r="E395" s="325"/>
      <c r="F395" s="241"/>
      <c r="G395" s="382"/>
      <c r="H395" s="241"/>
      <c r="I395" s="241"/>
      <c r="J395" s="383"/>
      <c r="K395" s="383"/>
      <c r="Q395" s="89"/>
      <c r="R395" s="89"/>
      <c r="S395" s="89"/>
      <c r="T395" s="89"/>
      <c r="U395" s="89"/>
    </row>
    <row r="396" spans="1:21" s="99" customFormat="1" ht="14.25" x14ac:dyDescent="0.4">
      <c r="A396" s="89"/>
      <c r="B396" s="368"/>
      <c r="C396" s="241"/>
      <c r="D396" s="241"/>
      <c r="E396" s="325"/>
      <c r="F396" s="241"/>
      <c r="G396" s="382"/>
      <c r="H396" s="241"/>
      <c r="I396" s="241"/>
      <c r="J396" s="383"/>
      <c r="K396" s="383"/>
      <c r="Q396" s="89"/>
      <c r="R396" s="89"/>
      <c r="S396" s="89"/>
      <c r="T396" s="89"/>
      <c r="U396" s="89"/>
    </row>
    <row r="397" spans="1:21" s="99" customFormat="1" ht="14.25" x14ac:dyDescent="0.4">
      <c r="A397" s="89"/>
      <c r="B397" s="368"/>
      <c r="C397" s="241"/>
      <c r="D397" s="241"/>
      <c r="E397" s="325"/>
      <c r="F397" s="241"/>
      <c r="G397" s="382"/>
      <c r="H397" s="241"/>
      <c r="I397" s="241"/>
      <c r="J397" s="383"/>
      <c r="K397" s="383"/>
      <c r="Q397" s="89"/>
      <c r="R397" s="89"/>
      <c r="S397" s="89"/>
      <c r="T397" s="89"/>
      <c r="U397" s="89"/>
    </row>
    <row r="398" spans="1:21" s="99" customFormat="1" ht="14.25" x14ac:dyDescent="0.4">
      <c r="A398" s="89"/>
      <c r="B398" s="368"/>
      <c r="C398" s="241"/>
      <c r="D398" s="241"/>
      <c r="E398" s="325"/>
      <c r="F398" s="241"/>
      <c r="G398" s="382"/>
      <c r="H398" s="241"/>
      <c r="I398" s="241"/>
      <c r="J398" s="383"/>
      <c r="K398" s="383"/>
      <c r="Q398" s="89"/>
      <c r="R398" s="89"/>
      <c r="S398" s="89"/>
      <c r="T398" s="89"/>
      <c r="U398" s="89"/>
    </row>
    <row r="399" spans="1:21" s="99" customFormat="1" ht="14.25" x14ac:dyDescent="0.4">
      <c r="A399" s="89"/>
      <c r="B399" s="368"/>
      <c r="C399" s="241"/>
      <c r="D399" s="241"/>
      <c r="E399" s="325"/>
      <c r="F399" s="241"/>
      <c r="G399" s="382"/>
      <c r="H399" s="241"/>
      <c r="I399" s="241"/>
      <c r="J399" s="383"/>
      <c r="K399" s="383"/>
      <c r="Q399" s="89"/>
      <c r="R399" s="89"/>
      <c r="S399" s="89"/>
      <c r="T399" s="89"/>
      <c r="U399" s="89"/>
    </row>
    <row r="400" spans="1:21" s="99" customFormat="1" ht="14.25" x14ac:dyDescent="0.4">
      <c r="A400" s="89"/>
      <c r="B400" s="368"/>
      <c r="C400" s="241"/>
      <c r="D400" s="241"/>
      <c r="E400" s="325"/>
      <c r="F400" s="241"/>
      <c r="G400" s="382"/>
      <c r="H400" s="241"/>
      <c r="I400" s="241"/>
      <c r="J400" s="383"/>
      <c r="K400" s="383"/>
      <c r="Q400" s="89"/>
      <c r="R400" s="89"/>
      <c r="S400" s="89"/>
      <c r="T400" s="89"/>
      <c r="U400" s="89"/>
    </row>
    <row r="401" spans="1:21" s="99" customFormat="1" ht="14.25" x14ac:dyDescent="0.4">
      <c r="A401" s="89"/>
      <c r="B401" s="368"/>
      <c r="C401" s="241"/>
      <c r="D401" s="241"/>
      <c r="E401" s="325"/>
      <c r="F401" s="241"/>
      <c r="G401" s="382"/>
      <c r="H401" s="241"/>
      <c r="I401" s="241"/>
      <c r="J401" s="383"/>
      <c r="K401" s="383"/>
      <c r="Q401" s="89"/>
      <c r="R401" s="89"/>
      <c r="S401" s="89"/>
      <c r="T401" s="89"/>
      <c r="U401" s="89"/>
    </row>
    <row r="402" spans="1:21" s="99" customFormat="1" ht="14.25" x14ac:dyDescent="0.4">
      <c r="A402" s="89"/>
      <c r="B402" s="368"/>
      <c r="C402" s="241"/>
      <c r="D402" s="241"/>
      <c r="E402" s="325"/>
      <c r="F402" s="241"/>
      <c r="G402" s="382"/>
      <c r="H402" s="241"/>
      <c r="I402" s="241"/>
      <c r="J402" s="383"/>
      <c r="K402" s="383"/>
      <c r="Q402" s="89"/>
      <c r="R402" s="89"/>
      <c r="S402" s="89"/>
      <c r="T402" s="89"/>
      <c r="U402" s="89"/>
    </row>
    <row r="403" spans="1:21" s="99" customFormat="1" ht="14.25" x14ac:dyDescent="0.4">
      <c r="A403" s="89"/>
      <c r="B403" s="368"/>
      <c r="C403" s="241"/>
      <c r="D403" s="241"/>
      <c r="E403" s="325"/>
      <c r="F403" s="241"/>
      <c r="G403" s="382"/>
      <c r="H403" s="241"/>
      <c r="I403" s="241"/>
      <c r="J403" s="383"/>
      <c r="K403" s="383"/>
      <c r="Q403" s="89"/>
      <c r="R403" s="89"/>
      <c r="S403" s="89"/>
      <c r="T403" s="89"/>
      <c r="U403" s="89"/>
    </row>
    <row r="404" spans="1:21" s="99" customFormat="1" ht="14.25" x14ac:dyDescent="0.4">
      <c r="A404" s="89"/>
      <c r="B404" s="368"/>
      <c r="C404" s="241"/>
      <c r="D404" s="241"/>
      <c r="E404" s="325"/>
      <c r="F404" s="241"/>
      <c r="G404" s="382"/>
      <c r="H404" s="241"/>
      <c r="I404" s="241"/>
      <c r="J404" s="383"/>
      <c r="K404" s="383"/>
      <c r="Q404" s="89"/>
      <c r="R404" s="89"/>
      <c r="S404" s="89"/>
      <c r="T404" s="89"/>
      <c r="U404" s="89"/>
    </row>
    <row r="405" spans="1:21" s="99" customFormat="1" ht="14.25" x14ac:dyDescent="0.4">
      <c r="A405" s="89"/>
      <c r="B405" s="368"/>
      <c r="C405" s="241"/>
      <c r="D405" s="241"/>
      <c r="E405" s="325"/>
      <c r="F405" s="241"/>
      <c r="G405" s="382"/>
      <c r="H405" s="241"/>
      <c r="I405" s="241"/>
      <c r="J405" s="383"/>
      <c r="K405" s="383"/>
      <c r="Q405" s="89"/>
      <c r="R405" s="89"/>
      <c r="S405" s="89"/>
      <c r="T405" s="89"/>
      <c r="U405" s="89"/>
    </row>
    <row r="406" spans="1:21" s="99" customFormat="1" ht="14.25" x14ac:dyDescent="0.4">
      <c r="A406" s="89"/>
      <c r="B406" s="368"/>
      <c r="C406" s="241"/>
      <c r="D406" s="241"/>
      <c r="E406" s="325"/>
      <c r="F406" s="241"/>
      <c r="G406" s="382"/>
      <c r="H406" s="241"/>
      <c r="I406" s="241"/>
      <c r="J406" s="383"/>
      <c r="K406" s="383"/>
      <c r="Q406" s="89"/>
      <c r="R406" s="89"/>
      <c r="S406" s="89"/>
      <c r="T406" s="89"/>
      <c r="U406" s="89"/>
    </row>
    <row r="407" spans="1:21" s="99" customFormat="1" ht="14.25" x14ac:dyDescent="0.4">
      <c r="A407" s="89"/>
      <c r="B407" s="368"/>
      <c r="C407" s="132"/>
      <c r="D407" s="132"/>
      <c r="E407" s="384"/>
      <c r="F407" s="132"/>
      <c r="G407" s="133"/>
      <c r="H407" s="241"/>
      <c r="I407" s="241"/>
      <c r="J407" s="383"/>
      <c r="K407" s="383"/>
      <c r="Q407" s="89"/>
      <c r="R407" s="89"/>
      <c r="S407" s="89"/>
      <c r="T407" s="89"/>
      <c r="U407" s="89"/>
    </row>
    <row r="408" spans="1:21" s="99" customFormat="1" ht="14.25" x14ac:dyDescent="0.4">
      <c r="A408" s="89"/>
      <c r="B408" s="368"/>
      <c r="C408" s="132"/>
      <c r="D408" s="132"/>
      <c r="E408" s="384"/>
      <c r="F408" s="132"/>
      <c r="G408" s="133"/>
      <c r="H408" s="241"/>
      <c r="I408" s="241"/>
      <c r="J408" s="383"/>
      <c r="K408" s="383"/>
      <c r="Q408" s="89"/>
      <c r="R408" s="89"/>
      <c r="S408" s="89"/>
      <c r="T408" s="89"/>
      <c r="U408" s="89"/>
    </row>
  </sheetData>
  <mergeCells count="138">
    <mergeCell ref="I35:K35"/>
    <mergeCell ref="I36:K36"/>
    <mergeCell ref="I37:K37"/>
    <mergeCell ref="F86:L86"/>
    <mergeCell ref="I51:K51"/>
    <mergeCell ref="I52:K52"/>
    <mergeCell ref="I53:K53"/>
    <mergeCell ref="I66:K66"/>
    <mergeCell ref="I67:K67"/>
    <mergeCell ref="I82:K82"/>
    <mergeCell ref="I83:K83"/>
    <mergeCell ref="I84:K84"/>
    <mergeCell ref="I85:K85"/>
    <mergeCell ref="I77:J77"/>
    <mergeCell ref="C71:I71"/>
    <mergeCell ref="C65:I65"/>
    <mergeCell ref="C56:I56"/>
    <mergeCell ref="C57:I57"/>
    <mergeCell ref="C58:I58"/>
    <mergeCell ref="C109:I109"/>
    <mergeCell ref="C110:I110"/>
    <mergeCell ref="C111:I111"/>
    <mergeCell ref="I98:K98"/>
    <mergeCell ref="I99:K99"/>
    <mergeCell ref="I113:K113"/>
    <mergeCell ref="I112:K112"/>
    <mergeCell ref="B112:B113"/>
    <mergeCell ref="C95:I95"/>
    <mergeCell ref="C96:I96"/>
    <mergeCell ref="C97:I97"/>
    <mergeCell ref="B98:B99"/>
    <mergeCell ref="C88:I88"/>
    <mergeCell ref="C89:I89"/>
    <mergeCell ref="C90:I90"/>
    <mergeCell ref="B91:B92"/>
    <mergeCell ref="C102:I102"/>
    <mergeCell ref="C103:I103"/>
    <mergeCell ref="C104:I104"/>
    <mergeCell ref="B105:B106"/>
    <mergeCell ref="C18:D18"/>
    <mergeCell ref="C19:D19"/>
    <mergeCell ref="C20:D20"/>
    <mergeCell ref="C21:D21"/>
    <mergeCell ref="B66:B67"/>
    <mergeCell ref="C79:I79"/>
    <mergeCell ref="C80:I80"/>
    <mergeCell ref="C81:I81"/>
    <mergeCell ref="B82:B85"/>
    <mergeCell ref="C41:I41"/>
    <mergeCell ref="C42:I42"/>
    <mergeCell ref="B43:B45"/>
    <mergeCell ref="C63:I63"/>
    <mergeCell ref="C64:I64"/>
    <mergeCell ref="C72:I72"/>
    <mergeCell ref="B73:B76"/>
    <mergeCell ref="C8:D8"/>
    <mergeCell ref="E8:F8"/>
    <mergeCell ref="C10:D10"/>
    <mergeCell ref="E10:F10"/>
    <mergeCell ref="C32:I32"/>
    <mergeCell ref="C33:I33"/>
    <mergeCell ref="C34:I34"/>
    <mergeCell ref="B35:B37"/>
    <mergeCell ref="C40:I40"/>
    <mergeCell ref="E20:F20"/>
    <mergeCell ref="E21:F21"/>
    <mergeCell ref="E22:F22"/>
    <mergeCell ref="E11:F11"/>
    <mergeCell ref="E13:F13"/>
    <mergeCell ref="E15:F15"/>
    <mergeCell ref="E16:F16"/>
    <mergeCell ref="E17:F17"/>
    <mergeCell ref="E18:F18"/>
    <mergeCell ref="E19:F19"/>
    <mergeCell ref="C14:D14"/>
    <mergeCell ref="B27:B29"/>
    <mergeCell ref="C15:D15"/>
    <mergeCell ref="C16:D16"/>
    <mergeCell ref="C17:D17"/>
    <mergeCell ref="C171:I171"/>
    <mergeCell ref="C145:I145"/>
    <mergeCell ref="C146:I146"/>
    <mergeCell ref="B147:B151"/>
    <mergeCell ref="C155:I155"/>
    <mergeCell ref="C156:I156"/>
    <mergeCell ref="C164:I164"/>
    <mergeCell ref="C165:I165"/>
    <mergeCell ref="C157:I157"/>
    <mergeCell ref="B158:B159"/>
    <mergeCell ref="C163:I163"/>
    <mergeCell ref="C172:I172"/>
    <mergeCell ref="C173:I173"/>
    <mergeCell ref="B174:B177"/>
    <mergeCell ref="C181:I181"/>
    <mergeCell ref="C182:I182"/>
    <mergeCell ref="C183:I183"/>
    <mergeCell ref="C49:I49"/>
    <mergeCell ref="C50:I50"/>
    <mergeCell ref="B51:B53"/>
    <mergeCell ref="B166:B167"/>
    <mergeCell ref="C144:I144"/>
    <mergeCell ref="C117:I117"/>
    <mergeCell ref="C118:I118"/>
    <mergeCell ref="B119:B122"/>
    <mergeCell ref="C125:I125"/>
    <mergeCell ref="C126:I126"/>
    <mergeCell ref="C127:I127"/>
    <mergeCell ref="C133:I133"/>
    <mergeCell ref="C134:I134"/>
    <mergeCell ref="C135:I135"/>
    <mergeCell ref="B136:B141"/>
    <mergeCell ref="B59:B60"/>
    <mergeCell ref="C70:I70"/>
    <mergeCell ref="C116:I116"/>
    <mergeCell ref="C22:D22"/>
    <mergeCell ref="C24:I24"/>
    <mergeCell ref="C25:I25"/>
    <mergeCell ref="C26:I26"/>
    <mergeCell ref="C48:I48"/>
    <mergeCell ref="C13:D13"/>
    <mergeCell ref="C2:D2"/>
    <mergeCell ref="C3:D3"/>
    <mergeCell ref="C7:D7"/>
    <mergeCell ref="C9:D9"/>
    <mergeCell ref="C11:D11"/>
    <mergeCell ref="C5:D5"/>
    <mergeCell ref="C12:D12"/>
    <mergeCell ref="E2:F2"/>
    <mergeCell ref="E3:F3"/>
    <mergeCell ref="E5:F5"/>
    <mergeCell ref="E7:F7"/>
    <mergeCell ref="E9:F9"/>
    <mergeCell ref="E12:F12"/>
    <mergeCell ref="E14:F14"/>
    <mergeCell ref="C4:D4"/>
    <mergeCell ref="E4:F4"/>
    <mergeCell ref="C6:D6"/>
    <mergeCell ref="E6:F6"/>
  </mergeCells>
  <conditionalFormatting sqref="C30:C31 C62 C78 C101 C115 C124">
    <cfRule type="cellIs" dxfId="139" priority="129" operator="equal">
      <formula>"Complete"</formula>
    </cfRule>
  </conditionalFormatting>
  <conditionalFormatting sqref="C195 C197:C200 C203">
    <cfRule type="cellIs" dxfId="138" priority="128" operator="equal">
      <formula>1</formula>
    </cfRule>
  </conditionalFormatting>
  <conditionalFormatting sqref="G28:G29">
    <cfRule type="cellIs" dxfId="137" priority="127" operator="equal">
      <formula>"Fail"</formula>
    </cfRule>
  </conditionalFormatting>
  <conditionalFormatting sqref="G28:G29">
    <cfRule type="cellIs" dxfId="136" priority="126" operator="equal">
      <formula>"Pass"</formula>
    </cfRule>
  </conditionalFormatting>
  <conditionalFormatting sqref="C77">
    <cfRule type="cellIs" dxfId="135" priority="125" operator="equal">
      <formula>"Complete"</formula>
    </cfRule>
  </conditionalFormatting>
  <conditionalFormatting sqref="C93">
    <cfRule type="cellIs" dxfId="134" priority="124" operator="equal">
      <formula>"Complete"</formula>
    </cfRule>
  </conditionalFormatting>
  <conditionalFormatting sqref="C61">
    <cfRule type="cellIs" dxfId="133" priority="123" operator="equal">
      <formula>"Complete"</formula>
    </cfRule>
  </conditionalFormatting>
  <conditionalFormatting sqref="C107">
    <cfRule type="cellIs" dxfId="132" priority="122" operator="equal">
      <formula>"Complete"</formula>
    </cfRule>
  </conditionalFormatting>
  <conditionalFormatting sqref="C142">
    <cfRule type="cellIs" dxfId="131" priority="121" operator="equal">
      <formula>"Complete"</formula>
    </cfRule>
  </conditionalFormatting>
  <conditionalFormatting sqref="C123">
    <cfRule type="cellIs" dxfId="130" priority="120" operator="equal">
      <formula>"Complete"</formula>
    </cfRule>
  </conditionalFormatting>
  <conditionalFormatting sqref="C154 C162 C170 C180">
    <cfRule type="cellIs" dxfId="129" priority="119" operator="equal">
      <formula>"Complete"</formula>
    </cfRule>
  </conditionalFormatting>
  <conditionalFormatting sqref="C153">
    <cfRule type="cellIs" dxfId="128" priority="118" operator="equal">
      <formula>"Complete"</formula>
    </cfRule>
  </conditionalFormatting>
  <conditionalFormatting sqref="C161">
    <cfRule type="cellIs" dxfId="127" priority="117" operator="equal">
      <formula>"Complete"</formula>
    </cfRule>
  </conditionalFormatting>
  <conditionalFormatting sqref="G159">
    <cfRule type="cellIs" dxfId="126" priority="116" operator="equal">
      <formula>"Fail"</formula>
    </cfRule>
  </conditionalFormatting>
  <conditionalFormatting sqref="G159">
    <cfRule type="cellIs" dxfId="125" priority="115" operator="equal">
      <formula>"Pass"</formula>
    </cfRule>
  </conditionalFormatting>
  <conditionalFormatting sqref="C169">
    <cfRule type="cellIs" dxfId="124" priority="114" operator="equal">
      <formula>"Complete"</formula>
    </cfRule>
  </conditionalFormatting>
  <conditionalFormatting sqref="G167">
    <cfRule type="cellIs" dxfId="123" priority="113" operator="equal">
      <formula>"Fail"</formula>
    </cfRule>
  </conditionalFormatting>
  <conditionalFormatting sqref="G167">
    <cfRule type="cellIs" dxfId="122" priority="112" operator="equal">
      <formula>"Pass"</formula>
    </cfRule>
  </conditionalFormatting>
  <conditionalFormatting sqref="C179">
    <cfRule type="cellIs" dxfId="121" priority="111" operator="equal">
      <formula>"Complete"</formula>
    </cfRule>
  </conditionalFormatting>
  <conditionalFormatting sqref="C132">
    <cfRule type="cellIs" dxfId="120" priority="109" operator="equal">
      <formula>"Complete"</formula>
    </cfRule>
  </conditionalFormatting>
  <conditionalFormatting sqref="G160">
    <cfRule type="cellIs" dxfId="119" priority="107" operator="equal">
      <formula>"Fail"</formula>
    </cfRule>
  </conditionalFormatting>
  <conditionalFormatting sqref="G160">
    <cfRule type="cellIs" dxfId="118" priority="106" operator="equal">
      <formula>"Pass"</formula>
    </cfRule>
  </conditionalFormatting>
  <conditionalFormatting sqref="G168">
    <cfRule type="cellIs" dxfId="117" priority="105" operator="equal">
      <formula>"Fail"</formula>
    </cfRule>
  </conditionalFormatting>
  <conditionalFormatting sqref="G168">
    <cfRule type="cellIs" dxfId="116" priority="104" operator="equal">
      <formula>"Pass"</formula>
    </cfRule>
  </conditionalFormatting>
  <conditionalFormatting sqref="C203:C207 C215">
    <cfRule type="cellIs" dxfId="115" priority="103" operator="equal">
      <formula>1</formula>
    </cfRule>
  </conditionalFormatting>
  <conditionalFormatting sqref="G60">
    <cfRule type="cellIs" dxfId="114" priority="102" operator="equal">
      <formula>"Fail"</formula>
    </cfRule>
  </conditionalFormatting>
  <conditionalFormatting sqref="G60">
    <cfRule type="cellIs" dxfId="113" priority="101" operator="equal">
      <formula>"Pass"</formula>
    </cfRule>
  </conditionalFormatting>
  <conditionalFormatting sqref="G74:G76">
    <cfRule type="cellIs" dxfId="112" priority="100" operator="equal">
      <formula>"Fail"</formula>
    </cfRule>
  </conditionalFormatting>
  <conditionalFormatting sqref="G74:G76">
    <cfRule type="cellIs" dxfId="111" priority="99" operator="equal">
      <formula>"Pass"</formula>
    </cfRule>
  </conditionalFormatting>
  <conditionalFormatting sqref="G92">
    <cfRule type="cellIs" dxfId="110" priority="98" operator="equal">
      <formula>"Fail"</formula>
    </cfRule>
  </conditionalFormatting>
  <conditionalFormatting sqref="G92">
    <cfRule type="cellIs" dxfId="109" priority="97" operator="equal">
      <formula>"Pass"</formula>
    </cfRule>
  </conditionalFormatting>
  <conditionalFormatting sqref="G106">
    <cfRule type="cellIs" dxfId="108" priority="96" operator="equal">
      <formula>"Fail"</formula>
    </cfRule>
  </conditionalFormatting>
  <conditionalFormatting sqref="G106">
    <cfRule type="cellIs" dxfId="107" priority="95" operator="equal">
      <formula>"Pass"</formula>
    </cfRule>
  </conditionalFormatting>
  <conditionalFormatting sqref="B207:B215">
    <cfRule type="cellIs" dxfId="106" priority="84" operator="equal">
      <formula>1</formula>
    </cfRule>
  </conditionalFormatting>
  <conditionalFormatting sqref="G148">
    <cfRule type="cellIs" dxfId="105" priority="83" operator="equal">
      <formula>"Fail"</formula>
    </cfRule>
  </conditionalFormatting>
  <conditionalFormatting sqref="G148">
    <cfRule type="cellIs" dxfId="104" priority="82" operator="equal">
      <formula>"Pass"</formula>
    </cfRule>
  </conditionalFormatting>
  <conditionalFormatting sqref="G149">
    <cfRule type="cellIs" dxfId="103" priority="81" operator="equal">
      <formula>"Fail"</formula>
    </cfRule>
  </conditionalFormatting>
  <conditionalFormatting sqref="G149">
    <cfRule type="cellIs" dxfId="102" priority="80" operator="equal">
      <formula>"Pass"</formula>
    </cfRule>
  </conditionalFormatting>
  <conditionalFormatting sqref="G151">
    <cfRule type="cellIs" dxfId="101" priority="79" operator="equal">
      <formula>"Fail"</formula>
    </cfRule>
  </conditionalFormatting>
  <conditionalFormatting sqref="G151">
    <cfRule type="cellIs" dxfId="100" priority="78" operator="equal">
      <formula>"Pass"</formula>
    </cfRule>
  </conditionalFormatting>
  <conditionalFormatting sqref="G152">
    <cfRule type="cellIs" dxfId="99" priority="77" operator="equal">
      <formula>"Fail"</formula>
    </cfRule>
  </conditionalFormatting>
  <conditionalFormatting sqref="G152">
    <cfRule type="cellIs" dxfId="98" priority="76" operator="equal">
      <formula>"Pass"</formula>
    </cfRule>
  </conditionalFormatting>
  <conditionalFormatting sqref="G150">
    <cfRule type="cellIs" dxfId="97" priority="74" operator="equal">
      <formula>"Pass"</formula>
    </cfRule>
  </conditionalFormatting>
  <conditionalFormatting sqref="G150">
    <cfRule type="cellIs" dxfId="96" priority="75" operator="equal">
      <formula>"Fail"</formula>
    </cfRule>
  </conditionalFormatting>
  <conditionalFormatting sqref="C196">
    <cfRule type="cellIs" dxfId="95" priority="54" operator="equal">
      <formula>1</formula>
    </cfRule>
  </conditionalFormatting>
  <conditionalFormatting sqref="G137">
    <cfRule type="cellIs" dxfId="94" priority="68" operator="equal">
      <formula>"Fail"</formula>
    </cfRule>
  </conditionalFormatting>
  <conditionalFormatting sqref="G137">
    <cfRule type="cellIs" dxfId="93" priority="67" operator="equal">
      <formula>"Pass"</formula>
    </cfRule>
  </conditionalFormatting>
  <conditionalFormatting sqref="G138">
    <cfRule type="cellIs" dxfId="92" priority="66" operator="equal">
      <formula>"Fail"</formula>
    </cfRule>
  </conditionalFormatting>
  <conditionalFormatting sqref="G138">
    <cfRule type="cellIs" dxfId="91" priority="65" operator="equal">
      <formula>"Pass"</formula>
    </cfRule>
  </conditionalFormatting>
  <conditionalFormatting sqref="G140">
    <cfRule type="cellIs" dxfId="90" priority="64" operator="equal">
      <formula>"Fail"</formula>
    </cfRule>
  </conditionalFormatting>
  <conditionalFormatting sqref="G140">
    <cfRule type="cellIs" dxfId="89" priority="63" operator="equal">
      <formula>"Pass"</formula>
    </cfRule>
  </conditionalFormatting>
  <conditionalFormatting sqref="G141">
    <cfRule type="cellIs" dxfId="88" priority="62" operator="equal">
      <formula>"Fail"</formula>
    </cfRule>
  </conditionalFormatting>
  <conditionalFormatting sqref="G141">
    <cfRule type="cellIs" dxfId="87" priority="61" operator="equal">
      <formula>"Pass"</formula>
    </cfRule>
  </conditionalFormatting>
  <conditionalFormatting sqref="G139">
    <cfRule type="cellIs" dxfId="86" priority="59" operator="equal">
      <formula>"Pass"</formula>
    </cfRule>
  </conditionalFormatting>
  <conditionalFormatting sqref="G139">
    <cfRule type="cellIs" dxfId="85" priority="60" operator="equal">
      <formula>"Fail"</formula>
    </cfRule>
  </conditionalFormatting>
  <conditionalFormatting sqref="C54">
    <cfRule type="cellIs" dxfId="84" priority="58" operator="equal">
      <formula>"Complete"</formula>
    </cfRule>
  </conditionalFormatting>
  <conditionalFormatting sqref="G52:G53">
    <cfRule type="cellIs" dxfId="83" priority="57" operator="equal">
      <formula>"Fail"</formula>
    </cfRule>
  </conditionalFormatting>
  <conditionalFormatting sqref="G52:G53">
    <cfRule type="cellIs" dxfId="82" priority="56" operator="equal">
      <formula>"Pass"</formula>
    </cfRule>
  </conditionalFormatting>
  <conditionalFormatting sqref="C55">
    <cfRule type="cellIs" dxfId="81" priority="55" operator="equal">
      <formula>"Complete"</formula>
    </cfRule>
  </conditionalFormatting>
  <conditionalFormatting sqref="G129">
    <cfRule type="cellIs" dxfId="80" priority="53" operator="equal">
      <formula>"Fail"</formula>
    </cfRule>
  </conditionalFormatting>
  <conditionalFormatting sqref="G129">
    <cfRule type="cellIs" dxfId="79" priority="52" operator="equal">
      <formula>"Pass"</formula>
    </cfRule>
  </conditionalFormatting>
  <conditionalFormatting sqref="G130">
    <cfRule type="cellIs" dxfId="78" priority="51" operator="equal">
      <formula>"Fail"</formula>
    </cfRule>
  </conditionalFormatting>
  <conditionalFormatting sqref="G130">
    <cfRule type="cellIs" dxfId="77" priority="50" operator="equal">
      <formula>"Pass"</formula>
    </cfRule>
  </conditionalFormatting>
  <conditionalFormatting sqref="C131">
    <cfRule type="cellIs" dxfId="76" priority="49" operator="equal">
      <formula>"Complete"</formula>
    </cfRule>
  </conditionalFormatting>
  <conditionalFormatting sqref="C188">
    <cfRule type="cellIs" dxfId="75" priority="48" operator="equal">
      <formula>"Complete"</formula>
    </cfRule>
  </conditionalFormatting>
  <conditionalFormatting sqref="C38">
    <cfRule type="cellIs" dxfId="74" priority="45" operator="equal">
      <formula>"Complete"</formula>
    </cfRule>
  </conditionalFormatting>
  <conditionalFormatting sqref="G36:G37">
    <cfRule type="cellIs" dxfId="73" priority="44" operator="equal">
      <formula>"Fail"</formula>
    </cfRule>
  </conditionalFormatting>
  <conditionalFormatting sqref="G36:G37">
    <cfRule type="cellIs" dxfId="72" priority="43" operator="equal">
      <formula>"Pass"</formula>
    </cfRule>
  </conditionalFormatting>
  <conditionalFormatting sqref="C39">
    <cfRule type="cellIs" dxfId="71" priority="42" operator="equal">
      <formula>"Complete"</formula>
    </cfRule>
  </conditionalFormatting>
  <conditionalFormatting sqref="C46">
    <cfRule type="cellIs" dxfId="70" priority="41" operator="equal">
      <formula>"Complete"</formula>
    </cfRule>
  </conditionalFormatting>
  <conditionalFormatting sqref="G44:G45">
    <cfRule type="cellIs" dxfId="69" priority="40" operator="equal">
      <formula>"Fail"</formula>
    </cfRule>
  </conditionalFormatting>
  <conditionalFormatting sqref="G44:G45">
    <cfRule type="cellIs" dxfId="68" priority="39" operator="equal">
      <formula>"Pass"</formula>
    </cfRule>
  </conditionalFormatting>
  <conditionalFormatting sqref="C47">
    <cfRule type="cellIs" dxfId="67" priority="38" operator="equal">
      <formula>"Complete"</formula>
    </cfRule>
  </conditionalFormatting>
  <conditionalFormatting sqref="C68">
    <cfRule type="cellIs" dxfId="66" priority="37" operator="equal">
      <formula>"Complete"</formula>
    </cfRule>
  </conditionalFormatting>
  <conditionalFormatting sqref="G67">
    <cfRule type="cellIs" dxfId="65" priority="36" operator="equal">
      <formula>"Fail"</formula>
    </cfRule>
  </conditionalFormatting>
  <conditionalFormatting sqref="G67">
    <cfRule type="cellIs" dxfId="64" priority="35" operator="equal">
      <formula>"Pass"</formula>
    </cfRule>
  </conditionalFormatting>
  <conditionalFormatting sqref="C69">
    <cfRule type="cellIs" dxfId="63" priority="34" operator="equal">
      <formula>"Complete"</formula>
    </cfRule>
  </conditionalFormatting>
  <conditionalFormatting sqref="C86">
    <cfRule type="cellIs" dxfId="62" priority="33" operator="equal">
      <formula>"Complete"</formula>
    </cfRule>
  </conditionalFormatting>
  <conditionalFormatting sqref="G83:G85">
    <cfRule type="cellIs" dxfId="61" priority="32" operator="equal">
      <formula>"Fail"</formula>
    </cfRule>
  </conditionalFormatting>
  <conditionalFormatting sqref="G83:G85">
    <cfRule type="cellIs" dxfId="60" priority="31" operator="equal">
      <formula>"Pass"</formula>
    </cfRule>
  </conditionalFormatting>
  <conditionalFormatting sqref="C87">
    <cfRule type="cellIs" dxfId="59" priority="30" operator="equal">
      <formula>"Complete"</formula>
    </cfRule>
  </conditionalFormatting>
  <conditionalFormatting sqref="C94">
    <cfRule type="cellIs" dxfId="58" priority="29" operator="equal">
      <formula>"Complete"</formula>
    </cfRule>
  </conditionalFormatting>
  <conditionalFormatting sqref="C100">
    <cfRule type="cellIs" dxfId="57" priority="28" operator="equal">
      <formula>"Complete"</formula>
    </cfRule>
  </conditionalFormatting>
  <conditionalFormatting sqref="G99">
    <cfRule type="cellIs" dxfId="56" priority="27" operator="equal">
      <formula>"Fail"</formula>
    </cfRule>
  </conditionalFormatting>
  <conditionalFormatting sqref="G99">
    <cfRule type="cellIs" dxfId="55" priority="26" operator="equal">
      <formula>"Pass"</formula>
    </cfRule>
  </conditionalFormatting>
  <conditionalFormatting sqref="C108">
    <cfRule type="cellIs" dxfId="54" priority="25" operator="equal">
      <formula>"Complete"</formula>
    </cfRule>
  </conditionalFormatting>
  <conditionalFormatting sqref="C114">
    <cfRule type="cellIs" dxfId="53" priority="24" operator="equal">
      <formula>"Complete"</formula>
    </cfRule>
  </conditionalFormatting>
  <conditionalFormatting sqref="G113">
    <cfRule type="cellIs" dxfId="52" priority="23" operator="equal">
      <formula>"Fail"</formula>
    </cfRule>
  </conditionalFormatting>
  <conditionalFormatting sqref="G113">
    <cfRule type="cellIs" dxfId="51" priority="22" operator="equal">
      <formula>"Pass"</formula>
    </cfRule>
  </conditionalFormatting>
  <conditionalFormatting sqref="C201">
    <cfRule type="cellIs" dxfId="50" priority="21" operator="equal">
      <formula>1</formula>
    </cfRule>
  </conditionalFormatting>
  <conditionalFormatting sqref="C202">
    <cfRule type="cellIs" dxfId="49" priority="20" operator="equal">
      <formula>1</formula>
    </cfRule>
  </conditionalFormatting>
  <conditionalFormatting sqref="C208">
    <cfRule type="cellIs" dxfId="48" priority="19" operator="equal">
      <formula>1</formula>
    </cfRule>
  </conditionalFormatting>
  <conditionalFormatting sqref="C209">
    <cfRule type="cellIs" dxfId="47" priority="17" operator="equal">
      <formula>1</formula>
    </cfRule>
  </conditionalFormatting>
  <conditionalFormatting sqref="C210">
    <cfRule type="cellIs" dxfId="46" priority="15" operator="equal">
      <formula>1</formula>
    </cfRule>
  </conditionalFormatting>
  <conditionalFormatting sqref="C211">
    <cfRule type="cellIs" dxfId="45" priority="13" operator="equal">
      <formula>1</formula>
    </cfRule>
  </conditionalFormatting>
  <conditionalFormatting sqref="C212">
    <cfRule type="cellIs" dxfId="44" priority="11" operator="equal">
      <formula>1</formula>
    </cfRule>
  </conditionalFormatting>
  <conditionalFormatting sqref="C213">
    <cfRule type="cellIs" dxfId="43" priority="8" operator="equal">
      <formula>1</formula>
    </cfRule>
  </conditionalFormatting>
  <conditionalFormatting sqref="C214">
    <cfRule type="cellIs" dxfId="42" priority="7" operator="equal">
      <formula>1</formula>
    </cfRule>
  </conditionalFormatting>
  <conditionalFormatting sqref="G185">
    <cfRule type="cellIs" dxfId="41" priority="6" operator="equal">
      <formula>"Fail"</formula>
    </cfRule>
  </conditionalFormatting>
  <conditionalFormatting sqref="G185">
    <cfRule type="cellIs" dxfId="40" priority="5" operator="equal">
      <formula>"Pass"</formula>
    </cfRule>
  </conditionalFormatting>
  <conditionalFormatting sqref="G186">
    <cfRule type="cellIs" dxfId="39" priority="4" operator="equal">
      <formula>"Fail"</formula>
    </cfRule>
  </conditionalFormatting>
  <conditionalFormatting sqref="G186">
    <cfRule type="cellIs" dxfId="38" priority="3" operator="equal">
      <formula>"Pass"</formula>
    </cfRule>
  </conditionalFormatting>
  <conditionalFormatting sqref="G187">
    <cfRule type="cellIs" dxfId="37" priority="2" operator="equal">
      <formula>"Fail"</formula>
    </cfRule>
  </conditionalFormatting>
  <conditionalFormatting sqref="G187">
    <cfRule type="cellIs" dxfId="36" priority="1" operator="equal">
      <formula>"Pass"</formula>
    </cfRule>
  </conditionalFormatting>
  <dataValidations count="3">
    <dataValidation type="list" allowBlank="1" showInputMessage="1" showErrorMessage="1" sqref="G28:G29 G83:G85 G67 G44:G45 G36:G37 G129:G130 G60 G74:G76 G92 G106 G148:G152 G137:G141 G52:G53 G99 G113" xr:uid="{FA82E556-4053-44FC-B0F5-DFBD7146FD70}">
      <formula1>$G$191:$G$194</formula1>
    </dataValidation>
    <dataValidation type="list" allowBlank="1" showInputMessage="1" showErrorMessage="1" sqref="G167:G168 G159:G160 G185:G187" xr:uid="{6F3675BF-C13F-4A86-8189-55C957734A66}">
      <formula1>$G$191:$G$195</formula1>
    </dataValidation>
    <dataValidation type="textLength" operator="lessThan" allowBlank="1" showInputMessage="1" showErrorMessage="1" sqref="G120:G122 G175:G178" xr:uid="{83568A46-B0E5-42F6-ACCC-BD9E33F4586D}">
      <formula1>1</formula1>
    </dataValidation>
  </dataValidations>
  <pageMargins left="0.7" right="0.7" top="0.75" bottom="0.75" header="0.3" footer="0.3"/>
  <pageSetup paperSize="8"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2F7-C43A-4F1C-85CD-616B7398C256}">
  <dimension ref="A1:AW928"/>
  <sheetViews>
    <sheetView workbookViewId="0"/>
  </sheetViews>
  <sheetFormatPr defaultColWidth="9.1328125" defaultRowHeight="14.25" x14ac:dyDescent="0.45"/>
  <cols>
    <col min="1" max="1" width="3" style="50" customWidth="1"/>
    <col min="2" max="2" width="57.73046875" style="50" bestFit="1" customWidth="1"/>
    <col min="3" max="3" width="93.86328125" style="50" bestFit="1" customWidth="1"/>
    <col min="4" max="4" width="104.3984375" style="50" customWidth="1"/>
    <col min="5" max="16384" width="9.1328125" style="50"/>
  </cols>
  <sheetData>
    <row r="1" spans="1:49" x14ac:dyDescent="0.4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x14ac:dyDescent="0.45">
      <c r="A2" s="31"/>
      <c r="B2" s="675" t="s">
        <v>715</v>
      </c>
      <c r="C2" s="675"/>
      <c r="D2" s="675"/>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row>
    <row r="3" spans="1:49" x14ac:dyDescent="0.45">
      <c r="A3" s="31"/>
      <c r="B3" s="675"/>
      <c r="C3" s="675"/>
      <c r="D3" s="675"/>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row>
    <row r="4" spans="1:49" x14ac:dyDescent="0.45">
      <c r="A4" s="31"/>
      <c r="B4" s="177"/>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row>
    <row r="5" spans="1:49" x14ac:dyDescent="0.45">
      <c r="A5" s="31"/>
      <c r="B5" s="68" t="s">
        <v>461</v>
      </c>
      <c r="C5" s="67" t="s">
        <v>237</v>
      </c>
      <c r="D5" s="67" t="s">
        <v>195</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row>
    <row r="6" spans="1:49" x14ac:dyDescent="0.45">
      <c r="A6" s="31"/>
      <c r="B6" s="63" t="s">
        <v>186</v>
      </c>
      <c r="C6" s="63" t="s">
        <v>196</v>
      </c>
      <c r="D6" s="63" t="s">
        <v>194</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row>
    <row r="7" spans="1:49" x14ac:dyDescent="0.45">
      <c r="A7" s="31"/>
      <c r="B7" s="63" t="s">
        <v>187</v>
      </c>
      <c r="C7" s="63" t="s">
        <v>197</v>
      </c>
      <c r="D7" s="63" t="s">
        <v>194</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row>
    <row r="8" spans="1:49" x14ac:dyDescent="0.45">
      <c r="A8" s="31"/>
      <c r="B8" s="63" t="s">
        <v>188</v>
      </c>
      <c r="C8" s="63" t="s">
        <v>198</v>
      </c>
      <c r="D8" s="63" t="s">
        <v>194</v>
      </c>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1:49" x14ac:dyDescent="0.45">
      <c r="A9" s="31"/>
      <c r="B9" s="63" t="s">
        <v>180</v>
      </c>
      <c r="C9" s="63" t="s">
        <v>204</v>
      </c>
      <c r="D9" s="63" t="s">
        <v>194</v>
      </c>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x14ac:dyDescent="0.45">
      <c r="A10" s="31"/>
      <c r="B10" s="63" t="s">
        <v>181</v>
      </c>
      <c r="C10" s="63" t="s">
        <v>203</v>
      </c>
      <c r="D10" s="63" t="s">
        <v>194</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row>
    <row r="11" spans="1:49" x14ac:dyDescent="0.45">
      <c r="A11" s="31"/>
      <c r="B11" s="63" t="s">
        <v>183</v>
      </c>
      <c r="C11" s="63" t="s">
        <v>199</v>
      </c>
      <c r="D11" s="63" t="s">
        <v>194</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x14ac:dyDescent="0.45">
      <c r="A12" s="31"/>
      <c r="B12" s="63" t="s">
        <v>125</v>
      </c>
      <c r="C12" s="63" t="s">
        <v>200</v>
      </c>
      <c r="D12" s="63" t="s">
        <v>194</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x14ac:dyDescent="0.45">
      <c r="A13" s="31"/>
      <c r="B13" s="63" t="s">
        <v>184</v>
      </c>
      <c r="C13" s="63" t="s">
        <v>201</v>
      </c>
      <c r="D13" s="63" t="s">
        <v>194</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x14ac:dyDescent="0.45">
      <c r="A14" s="31"/>
      <c r="B14" s="63" t="s">
        <v>211</v>
      </c>
      <c r="C14" s="63" t="s">
        <v>205</v>
      </c>
      <c r="D14" s="63" t="s">
        <v>194</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x14ac:dyDescent="0.45">
      <c r="A15" s="31"/>
      <c r="B15" s="63" t="s">
        <v>207</v>
      </c>
      <c r="C15" s="63" t="s">
        <v>223</v>
      </c>
      <c r="D15" s="64" t="s">
        <v>194</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x14ac:dyDescent="0.45">
      <c r="A16" s="31"/>
      <c r="B16" s="63" t="s">
        <v>209</v>
      </c>
      <c r="C16" s="63" t="s">
        <v>202</v>
      </c>
      <c r="D16" s="63" t="s">
        <v>210</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x14ac:dyDescent="0.45">
      <c r="A17" s="31"/>
      <c r="B17" s="65" t="s">
        <v>185</v>
      </c>
      <c r="C17" s="65" t="s">
        <v>477</v>
      </c>
      <c r="D17" s="65" t="s">
        <v>206</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x14ac:dyDescent="0.45">
      <c r="A18" s="31"/>
      <c r="B18" s="209" t="s">
        <v>478</v>
      </c>
      <c r="C18" s="209" t="s">
        <v>479</v>
      </c>
      <c r="D18" s="209" t="s">
        <v>523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x14ac:dyDescent="0.45">
      <c r="A19" s="31"/>
      <c r="B19" s="209" t="s">
        <v>480</v>
      </c>
      <c r="C19" s="209" t="s">
        <v>481</v>
      </c>
      <c r="D19" s="209" t="s">
        <v>522</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x14ac:dyDescent="0.45">
      <c r="A20" s="31"/>
      <c r="B20" s="65" t="s">
        <v>208</v>
      </c>
      <c r="C20" s="65" t="s">
        <v>223</v>
      </c>
      <c r="D20" s="66" t="s">
        <v>206</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x14ac:dyDescent="0.45">
      <c r="A21" s="31"/>
      <c r="B21" s="65" t="s">
        <v>243</v>
      </c>
      <c r="C21" s="65" t="s">
        <v>225</v>
      </c>
      <c r="D21" s="65" t="s">
        <v>212</v>
      </c>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x14ac:dyDescent="0.45">
      <c r="A22" s="31"/>
      <c r="B22" s="65" t="s">
        <v>244</v>
      </c>
      <c r="C22" s="65" t="s">
        <v>226</v>
      </c>
      <c r="D22" s="65" t="s">
        <v>212</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x14ac:dyDescent="0.45">
      <c r="A23" s="31"/>
      <c r="B23" s="68" t="s">
        <v>457</v>
      </c>
      <c r="C23" s="67" t="s">
        <v>237</v>
      </c>
      <c r="D23" s="67" t="s">
        <v>195</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x14ac:dyDescent="0.45">
      <c r="A24" s="31"/>
      <c r="B24" s="144" t="s">
        <v>191</v>
      </c>
      <c r="C24" s="144" t="s">
        <v>213</v>
      </c>
      <c r="D24" s="144" t="s">
        <v>214</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x14ac:dyDescent="0.45">
      <c r="A25" s="31"/>
      <c r="B25" s="65" t="s">
        <v>241</v>
      </c>
      <c r="C25" s="65" t="s">
        <v>245</v>
      </c>
      <c r="D25" s="65" t="s">
        <v>215</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x14ac:dyDescent="0.45">
      <c r="A26" s="31"/>
      <c r="B26" s="65" t="s">
        <v>183</v>
      </c>
      <c r="C26" s="65" t="s">
        <v>216</v>
      </c>
      <c r="D26" s="65" t="s">
        <v>214</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x14ac:dyDescent="0.45">
      <c r="A27" s="31"/>
      <c r="B27" s="144" t="s">
        <v>182</v>
      </c>
      <c r="C27" s="144" t="s">
        <v>217</v>
      </c>
      <c r="D27" s="144" t="s">
        <v>214</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x14ac:dyDescent="0.45">
      <c r="A28" s="31"/>
      <c r="B28" s="144" t="s">
        <v>189</v>
      </c>
      <c r="C28" s="144" t="s">
        <v>218</v>
      </c>
      <c r="D28" s="144" t="s">
        <v>214</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row>
    <row r="29" spans="1:49" x14ac:dyDescent="0.45">
      <c r="A29" s="31"/>
      <c r="B29" s="144" t="s">
        <v>125</v>
      </c>
      <c r="C29" s="144" t="s">
        <v>219</v>
      </c>
      <c r="D29" s="144" t="s">
        <v>214</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row>
    <row r="30" spans="1:49" x14ac:dyDescent="0.45">
      <c r="A30" s="31"/>
      <c r="B30" s="144" t="s">
        <v>192</v>
      </c>
      <c r="C30" s="144" t="s">
        <v>220</v>
      </c>
      <c r="D30" s="144" t="s">
        <v>214</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row>
    <row r="31" spans="1:49" x14ac:dyDescent="0.45">
      <c r="A31" s="31"/>
      <c r="B31" s="65" t="s">
        <v>207</v>
      </c>
      <c r="C31" s="65" t="s">
        <v>221</v>
      </c>
      <c r="D31" s="65" t="s">
        <v>222</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row>
    <row r="32" spans="1:49" x14ac:dyDescent="0.45">
      <c r="A32" s="31"/>
      <c r="B32" s="65" t="s">
        <v>185</v>
      </c>
      <c r="C32" s="65" t="s">
        <v>224</v>
      </c>
      <c r="D32" s="65" t="s">
        <v>222</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1:49" x14ac:dyDescent="0.45">
      <c r="A33" s="31"/>
      <c r="B33" s="65" t="s">
        <v>232</v>
      </c>
      <c r="C33" s="65" t="s">
        <v>233</v>
      </c>
      <c r="D33" s="65" t="s">
        <v>222</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row>
    <row r="34" spans="1:49" x14ac:dyDescent="0.45">
      <c r="A34" s="31"/>
      <c r="B34" s="209" t="s">
        <v>234</v>
      </c>
      <c r="C34" s="209" t="s">
        <v>235</v>
      </c>
      <c r="D34" s="209" t="s">
        <v>222</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row>
    <row r="35" spans="1:49" x14ac:dyDescent="0.45">
      <c r="A35" s="31"/>
      <c r="B35" s="65" t="s">
        <v>193</v>
      </c>
      <c r="C35" s="65" t="s">
        <v>246</v>
      </c>
      <c r="D35" s="65" t="s">
        <v>222</v>
      </c>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row>
    <row r="36" spans="1:49" x14ac:dyDescent="0.45">
      <c r="A36" s="31"/>
      <c r="B36" s="65" t="s">
        <v>229</v>
      </c>
      <c r="C36" s="65" t="s">
        <v>228</v>
      </c>
      <c r="D36" s="65" t="s">
        <v>222</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1:49" x14ac:dyDescent="0.45">
      <c r="A37" s="31"/>
      <c r="B37" s="65" t="s">
        <v>247</v>
      </c>
      <c r="C37" s="65" t="s">
        <v>227</v>
      </c>
      <c r="D37" s="65" t="s">
        <v>215</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49" x14ac:dyDescent="0.45">
      <c r="A38" s="31"/>
      <c r="B38" s="65" t="s">
        <v>248</v>
      </c>
      <c r="C38" s="65" t="s">
        <v>261</v>
      </c>
      <c r="D38" s="65" t="s">
        <v>215</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1:49" x14ac:dyDescent="0.45">
      <c r="A39" s="31"/>
      <c r="B39" s="209" t="s">
        <v>249</v>
      </c>
      <c r="C39" s="209" t="s">
        <v>262</v>
      </c>
      <c r="D39" s="209" t="s">
        <v>215</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1:49" x14ac:dyDescent="0.45">
      <c r="A40" s="31"/>
      <c r="B40" s="65" t="s">
        <v>250</v>
      </c>
      <c r="C40" s="65" t="s">
        <v>230</v>
      </c>
      <c r="D40" s="65" t="s">
        <v>215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49" x14ac:dyDescent="0.45">
      <c r="A41" s="31"/>
      <c r="B41" s="65" t="s">
        <v>251</v>
      </c>
      <c r="C41" s="65" t="s">
        <v>231</v>
      </c>
      <c r="D41" s="65" t="s">
        <v>215</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49" x14ac:dyDescent="0.45">
      <c r="A42" s="31"/>
      <c r="B42" s="209" t="s">
        <v>478</v>
      </c>
      <c r="C42" s="209" t="s">
        <v>482</v>
      </c>
      <c r="D42" s="209" t="s">
        <v>483</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49" x14ac:dyDescent="0.45">
      <c r="A43" s="31"/>
      <c r="B43" s="209" t="s">
        <v>480</v>
      </c>
      <c r="C43" s="209" t="s">
        <v>484</v>
      </c>
      <c r="D43" s="209" t="s">
        <v>524</v>
      </c>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1:49" x14ac:dyDescent="0.45">
      <c r="A44" s="31"/>
      <c r="B44" s="68" t="s">
        <v>485</v>
      </c>
      <c r="C44" s="67" t="s">
        <v>237</v>
      </c>
      <c r="D44" s="67" t="s">
        <v>195</v>
      </c>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row>
    <row r="45" spans="1:49" x14ac:dyDescent="0.45">
      <c r="A45" s="31"/>
      <c r="B45" s="209" t="s">
        <v>486</v>
      </c>
      <c r="C45" s="209" t="s">
        <v>487</v>
      </c>
      <c r="D45" s="209" t="s">
        <v>253</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49" x14ac:dyDescent="0.45">
      <c r="A46" s="31"/>
      <c r="B46" s="209" t="s">
        <v>236</v>
      </c>
      <c r="C46" s="209" t="s">
        <v>488</v>
      </c>
      <c r="D46" s="209" t="s">
        <v>252</v>
      </c>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row>
    <row r="47" spans="1:49" x14ac:dyDescent="0.45">
      <c r="A47" s="31"/>
      <c r="B47" s="209" t="s">
        <v>238</v>
      </c>
      <c r="C47" s="209" t="s">
        <v>489</v>
      </c>
      <c r="D47" s="209" t="s">
        <v>490</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row>
    <row r="48" spans="1:49" x14ac:dyDescent="0.45">
      <c r="A48" s="31"/>
      <c r="B48" s="210" t="s">
        <v>700</v>
      </c>
      <c r="C48" s="210" t="s">
        <v>239</v>
      </c>
      <c r="D48" s="210" t="s">
        <v>254</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row>
    <row r="49" spans="1:49" x14ac:dyDescent="0.45">
      <c r="A49" s="31"/>
      <c r="B49" s="210" t="s">
        <v>240</v>
      </c>
      <c r="C49" s="210" t="s">
        <v>491</v>
      </c>
      <c r="D49" s="210" t="s">
        <v>699</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row>
    <row r="50" spans="1:49" x14ac:dyDescent="0.45">
      <c r="A50" s="31"/>
      <c r="B50" s="210" t="s">
        <v>125</v>
      </c>
      <c r="C50" s="210" t="s">
        <v>242</v>
      </c>
      <c r="D50" s="210" t="s">
        <v>699</v>
      </c>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row>
    <row r="51" spans="1:49" x14ac:dyDescent="0.45">
      <c r="A51" s="31"/>
      <c r="B51" s="209" t="s">
        <v>492</v>
      </c>
      <c r="C51" s="209" t="s">
        <v>493</v>
      </c>
      <c r="D51" s="209" t="s">
        <v>701</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1:49" x14ac:dyDescent="0.45">
      <c r="A52" s="31"/>
      <c r="B52" s="209" t="s">
        <v>494</v>
      </c>
      <c r="C52" s="209" t="s">
        <v>495</v>
      </c>
      <c r="D52" s="209" t="s">
        <v>701</v>
      </c>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row>
    <row r="53" spans="1:49" x14ac:dyDescent="0.45">
      <c r="A53" s="31"/>
      <c r="B53" s="68" t="s">
        <v>496</v>
      </c>
      <c r="C53" s="67" t="s">
        <v>237</v>
      </c>
      <c r="D53" s="67" t="s">
        <v>195</v>
      </c>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row>
    <row r="54" spans="1:49" x14ac:dyDescent="0.45">
      <c r="A54" s="31"/>
      <c r="B54" s="209" t="s">
        <v>497</v>
      </c>
      <c r="C54" s="209" t="s">
        <v>498</v>
      </c>
      <c r="D54" s="209" t="s">
        <v>499</v>
      </c>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row>
    <row r="55" spans="1:49" x14ac:dyDescent="0.45">
      <c r="A55" s="31"/>
      <c r="B55" s="209" t="s">
        <v>500</v>
      </c>
      <c r="C55" s="209" t="s">
        <v>501</v>
      </c>
      <c r="D55" s="209" t="s">
        <v>502</v>
      </c>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row>
    <row r="56" spans="1:49" x14ac:dyDescent="0.45">
      <c r="A56" s="31"/>
      <c r="B56" s="209" t="s">
        <v>503</v>
      </c>
      <c r="C56" s="209" t="s">
        <v>504</v>
      </c>
      <c r="D56" s="209" t="s">
        <v>505</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row>
    <row r="57" spans="1:49" x14ac:dyDescent="0.45">
      <c r="A57" s="31"/>
      <c r="B57" s="209" t="s">
        <v>506</v>
      </c>
      <c r="C57" s="209" t="s">
        <v>507</v>
      </c>
      <c r="D57" s="209" t="s">
        <v>508</v>
      </c>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row>
    <row r="58" spans="1:49" x14ac:dyDescent="0.45">
      <c r="A58" s="31"/>
      <c r="B58" s="209" t="s">
        <v>509</v>
      </c>
      <c r="C58" s="209" t="s">
        <v>510</v>
      </c>
      <c r="D58" s="209" t="s">
        <v>502</v>
      </c>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1:49" x14ac:dyDescent="0.45">
      <c r="A59" s="31"/>
      <c r="B59" s="209" t="s">
        <v>511</v>
      </c>
      <c r="C59" s="209" t="s">
        <v>512</v>
      </c>
      <c r="D59" s="209" t="s">
        <v>505</v>
      </c>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row r="60" spans="1:49" x14ac:dyDescent="0.45">
      <c r="A60" s="31"/>
      <c r="B60" s="209" t="s">
        <v>513</v>
      </c>
      <c r="C60" s="209" t="s">
        <v>514</v>
      </c>
      <c r="D60" s="209" t="s">
        <v>499</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row>
    <row r="61" spans="1:49" x14ac:dyDescent="0.45">
      <c r="A61" s="31"/>
      <c r="B61" s="209" t="s">
        <v>515</v>
      </c>
      <c r="C61" s="209" t="s">
        <v>516</v>
      </c>
      <c r="D61" s="209" t="s">
        <v>517</v>
      </c>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row>
    <row r="62" spans="1:49" x14ac:dyDescent="0.45">
      <c r="A62" s="31"/>
      <c r="B62" s="209" t="s">
        <v>518</v>
      </c>
      <c r="C62" s="209" t="s">
        <v>519</v>
      </c>
      <c r="D62" s="209" t="s">
        <v>520</v>
      </c>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row>
    <row r="63" spans="1:49"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row>
    <row r="64" spans="1:49" x14ac:dyDescent="0.45">
      <c r="A64" s="31"/>
      <c r="B64" s="31"/>
      <c r="C64" s="31"/>
      <c r="D64" s="31" t="s">
        <v>11</v>
      </c>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row>
    <row r="65" spans="1:49"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1:49"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49"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49"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49"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49"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49"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49"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49"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49"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49"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49"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49"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49"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x14ac:dyDescent="0.45">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x14ac:dyDescent="0.4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x14ac:dyDescent="0.45">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x14ac:dyDescent="0.4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x14ac:dyDescent="0.4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x14ac:dyDescent="0.45">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x14ac:dyDescent="0.45">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2:49" x14ac:dyDescent="0.4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2:49" x14ac:dyDescent="0.45">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2:49" x14ac:dyDescent="0.4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2:49" x14ac:dyDescent="0.45">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2:49" x14ac:dyDescent="0.4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2:49" x14ac:dyDescent="0.4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2:49" x14ac:dyDescent="0.45">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2:49" x14ac:dyDescent="0.4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2:49" x14ac:dyDescent="0.4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2:49" x14ac:dyDescent="0.4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2:49" x14ac:dyDescent="0.45">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2:49" x14ac:dyDescent="0.4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2:49" x14ac:dyDescent="0.4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row>
    <row r="110" spans="2:49" x14ac:dyDescent="0.4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row>
    <row r="111" spans="2:49" x14ac:dyDescent="0.45">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row>
    <row r="112" spans="2:49" x14ac:dyDescent="0.45">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row>
    <row r="113" spans="2:49" x14ac:dyDescent="0.45">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row>
    <row r="114" spans="2:49" x14ac:dyDescent="0.45">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row>
    <row r="115" spans="2:49" x14ac:dyDescent="0.45">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row>
    <row r="116" spans="2:49" x14ac:dyDescent="0.45">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row>
    <row r="117" spans="2:49" x14ac:dyDescent="0.4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row>
    <row r="118" spans="2:49" x14ac:dyDescent="0.45">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row>
    <row r="119" spans="2:49" x14ac:dyDescent="0.4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row>
    <row r="120" spans="2:49" x14ac:dyDescent="0.4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row>
    <row r="121" spans="2:49" x14ac:dyDescent="0.45">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row>
    <row r="122" spans="2:49" x14ac:dyDescent="0.4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row>
    <row r="123" spans="2:49" x14ac:dyDescent="0.4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row>
    <row r="124" spans="2:49" x14ac:dyDescent="0.45">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row>
    <row r="125" spans="2:49" x14ac:dyDescent="0.4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row>
    <row r="126" spans="2:49" x14ac:dyDescent="0.45">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row>
    <row r="127" spans="2:49" x14ac:dyDescent="0.45">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row>
    <row r="128" spans="2:49" x14ac:dyDescent="0.4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row>
    <row r="129" spans="2:49" x14ac:dyDescent="0.4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row>
    <row r="130" spans="2:49" x14ac:dyDescent="0.4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row>
    <row r="131" spans="2:49" x14ac:dyDescent="0.45">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row>
    <row r="132" spans="2:49" x14ac:dyDescent="0.4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row>
    <row r="133" spans="2:49" x14ac:dyDescent="0.4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row>
    <row r="134" spans="2:49" x14ac:dyDescent="0.4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row>
    <row r="135" spans="2:49" x14ac:dyDescent="0.4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row>
    <row r="136" spans="2:49" x14ac:dyDescent="0.4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row>
    <row r="137" spans="2:49" x14ac:dyDescent="0.4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row>
    <row r="138" spans="2:49" x14ac:dyDescent="0.4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row>
    <row r="139" spans="2:49" x14ac:dyDescent="0.45">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row>
    <row r="140" spans="2:49" x14ac:dyDescent="0.45">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row>
    <row r="141" spans="2:49" x14ac:dyDescent="0.45">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row>
    <row r="142" spans="2:49" x14ac:dyDescent="0.45">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row>
    <row r="143" spans="2:49" x14ac:dyDescent="0.45">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row>
    <row r="144" spans="2:49" x14ac:dyDescent="0.45">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row>
    <row r="145" spans="2:49" x14ac:dyDescent="0.45">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row>
    <row r="146" spans="2:49" x14ac:dyDescent="0.45">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row>
    <row r="147" spans="2:49" x14ac:dyDescent="0.45">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row>
    <row r="148" spans="2:49" x14ac:dyDescent="0.45">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row>
    <row r="149" spans="2:49" x14ac:dyDescent="0.45">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row>
    <row r="150" spans="2:49" x14ac:dyDescent="0.4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row>
    <row r="151" spans="2:49" x14ac:dyDescent="0.45">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row>
    <row r="152" spans="2:49" x14ac:dyDescent="0.4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row>
    <row r="153" spans="2:49" x14ac:dyDescent="0.45">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row>
    <row r="154" spans="2:49" x14ac:dyDescent="0.45">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row>
    <row r="155" spans="2:49" x14ac:dyDescent="0.45">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row>
    <row r="156" spans="2:49" x14ac:dyDescent="0.45">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row>
    <row r="157" spans="2:49" x14ac:dyDescent="0.45">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row>
    <row r="158" spans="2:49" x14ac:dyDescent="0.45">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row>
    <row r="159" spans="2:49" x14ac:dyDescent="0.45">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row>
    <row r="160" spans="2:49" x14ac:dyDescent="0.45">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row>
    <row r="161" spans="2:49" x14ac:dyDescent="0.45">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row>
    <row r="162" spans="2:49" x14ac:dyDescent="0.45">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row>
    <row r="163" spans="2:49" x14ac:dyDescent="0.45">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row>
    <row r="164" spans="2:49" x14ac:dyDescent="0.45">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row>
    <row r="165" spans="2:49" x14ac:dyDescent="0.45">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row>
    <row r="166" spans="2:49" x14ac:dyDescent="0.45">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row>
    <row r="167" spans="2:49" x14ac:dyDescent="0.45">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row>
    <row r="168" spans="2:49" x14ac:dyDescent="0.45">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row>
    <row r="169" spans="2:49" x14ac:dyDescent="0.45">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row>
    <row r="170" spans="2:49" x14ac:dyDescent="0.45">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row>
    <row r="171" spans="2:49" x14ac:dyDescent="0.45">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row>
    <row r="172" spans="2:49" x14ac:dyDescent="0.45">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row>
    <row r="173" spans="2:49" x14ac:dyDescent="0.45">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row>
    <row r="174" spans="2:49" x14ac:dyDescent="0.45">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row>
    <row r="175" spans="2:49" x14ac:dyDescent="0.4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row>
    <row r="176" spans="2:49" x14ac:dyDescent="0.45">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row>
    <row r="177" spans="2:49" x14ac:dyDescent="0.45">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row>
    <row r="178" spans="2:49" x14ac:dyDescent="0.45">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row>
    <row r="179" spans="2:49" x14ac:dyDescent="0.45">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row>
    <row r="180" spans="2:49" x14ac:dyDescent="0.45">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row>
    <row r="181" spans="2:49" x14ac:dyDescent="0.45">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row>
    <row r="182" spans="2:49" x14ac:dyDescent="0.45">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row>
    <row r="183" spans="2:49" x14ac:dyDescent="0.45">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row>
    <row r="184" spans="2:49" x14ac:dyDescent="0.45">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row>
    <row r="185" spans="2:49" x14ac:dyDescent="0.45">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row>
    <row r="186" spans="2:49" x14ac:dyDescent="0.45">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row>
    <row r="187" spans="2:49" x14ac:dyDescent="0.45">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row>
    <row r="188" spans="2:49" x14ac:dyDescent="0.45">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row>
    <row r="189" spans="2:49" x14ac:dyDescent="0.45">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row>
    <row r="190" spans="2:49" x14ac:dyDescent="0.45">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row>
    <row r="191" spans="2:49" x14ac:dyDescent="0.45">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row>
    <row r="192" spans="2:49" x14ac:dyDescent="0.45">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row>
    <row r="193" spans="2:49" x14ac:dyDescent="0.45">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row>
    <row r="194" spans="2:49" x14ac:dyDescent="0.45">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row>
    <row r="195" spans="2:49" x14ac:dyDescent="0.45">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row>
    <row r="196" spans="2:49" x14ac:dyDescent="0.45">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row>
    <row r="197" spans="2:49" x14ac:dyDescent="0.45">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row>
    <row r="198" spans="2:49" x14ac:dyDescent="0.45">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row>
    <row r="199" spans="2:49" x14ac:dyDescent="0.45">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row>
    <row r="200" spans="2:49" x14ac:dyDescent="0.45">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row>
    <row r="201" spans="2:49" x14ac:dyDescent="0.45">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row>
    <row r="202" spans="2:49" x14ac:dyDescent="0.45">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row>
    <row r="203" spans="2:49" x14ac:dyDescent="0.45">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row>
    <row r="204" spans="2:49" x14ac:dyDescent="0.45">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row>
    <row r="205" spans="2:49" x14ac:dyDescent="0.45">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row>
    <row r="206" spans="2:49" x14ac:dyDescent="0.45">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row>
    <row r="207" spans="2:49" x14ac:dyDescent="0.45">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row>
    <row r="208" spans="2:49" x14ac:dyDescent="0.45">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row>
    <row r="209" spans="2:49" x14ac:dyDescent="0.45">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row>
    <row r="210" spans="2:49" x14ac:dyDescent="0.45">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row>
    <row r="211" spans="2:49" x14ac:dyDescent="0.45">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row>
    <row r="212" spans="2:49" x14ac:dyDescent="0.45">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row>
    <row r="213" spans="2:49" x14ac:dyDescent="0.45">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row>
    <row r="214" spans="2:49" x14ac:dyDescent="0.45">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row>
    <row r="215" spans="2:49" x14ac:dyDescent="0.45">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row>
    <row r="216" spans="2:49" x14ac:dyDescent="0.45">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row>
    <row r="217" spans="2:49" x14ac:dyDescent="0.45">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row>
    <row r="218" spans="2:49" x14ac:dyDescent="0.45">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row>
    <row r="219" spans="2:49" x14ac:dyDescent="0.45">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row>
    <row r="220" spans="2:49" x14ac:dyDescent="0.45">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row>
    <row r="221" spans="2:49" x14ac:dyDescent="0.45">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row>
    <row r="222" spans="2:49" x14ac:dyDescent="0.45">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row>
    <row r="223" spans="2:49" x14ac:dyDescent="0.45">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row>
    <row r="224" spans="2:49" x14ac:dyDescent="0.45">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row>
    <row r="225" spans="2:49" x14ac:dyDescent="0.45">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row>
    <row r="226" spans="2:49" x14ac:dyDescent="0.45">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row>
    <row r="227" spans="2:49" x14ac:dyDescent="0.45">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row>
    <row r="228" spans="2:49" x14ac:dyDescent="0.45">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row>
    <row r="229" spans="2:49" x14ac:dyDescent="0.45">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row>
    <row r="230" spans="2:49" x14ac:dyDescent="0.45">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row>
    <row r="231" spans="2:49" x14ac:dyDescent="0.45">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row>
    <row r="232" spans="2:49" x14ac:dyDescent="0.45">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row>
    <row r="233" spans="2:49" x14ac:dyDescent="0.45">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row>
    <row r="234" spans="2:49" x14ac:dyDescent="0.45">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row>
    <row r="235" spans="2:49" x14ac:dyDescent="0.45">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row>
    <row r="236" spans="2:49" x14ac:dyDescent="0.45">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row>
    <row r="237" spans="2:49" x14ac:dyDescent="0.45">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row>
    <row r="238" spans="2:49" x14ac:dyDescent="0.45">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row>
    <row r="239" spans="2:49" x14ac:dyDescent="0.45">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row>
    <row r="240" spans="2:49" x14ac:dyDescent="0.45">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row>
    <row r="241" spans="2:49" x14ac:dyDescent="0.45">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row>
    <row r="242" spans="2:49" x14ac:dyDescent="0.45">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row>
    <row r="243" spans="2:49" x14ac:dyDescent="0.45">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row>
    <row r="244" spans="2:49" x14ac:dyDescent="0.45">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row>
    <row r="245" spans="2:49" x14ac:dyDescent="0.45">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row>
    <row r="246" spans="2:49" x14ac:dyDescent="0.4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row>
    <row r="247" spans="2:49" x14ac:dyDescent="0.45">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row>
    <row r="248" spans="2:49" x14ac:dyDescent="0.45">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row>
    <row r="249" spans="2:49" x14ac:dyDescent="0.45">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row>
    <row r="250" spans="2:49" x14ac:dyDescent="0.45">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row>
    <row r="251" spans="2:49" x14ac:dyDescent="0.45">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row>
    <row r="252" spans="2:49" x14ac:dyDescent="0.45">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row>
    <row r="253" spans="2:49" x14ac:dyDescent="0.45">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row>
    <row r="254" spans="2:49" x14ac:dyDescent="0.45">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row>
    <row r="255" spans="2:49" x14ac:dyDescent="0.45">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row>
    <row r="256" spans="2:49" x14ac:dyDescent="0.45">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row>
    <row r="257" spans="2:49" x14ac:dyDescent="0.45">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row>
    <row r="258" spans="2:49" x14ac:dyDescent="0.45">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row>
    <row r="259" spans="2:49" x14ac:dyDescent="0.45">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row>
    <row r="260" spans="2:49" x14ac:dyDescent="0.45">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row>
    <row r="261" spans="2:49" x14ac:dyDescent="0.45">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row>
    <row r="262" spans="2:49" x14ac:dyDescent="0.45">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row>
    <row r="263" spans="2:49" x14ac:dyDescent="0.45">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row>
    <row r="264" spans="2:49" x14ac:dyDescent="0.45">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row>
    <row r="265" spans="2:49" x14ac:dyDescent="0.45">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row>
    <row r="266" spans="2:49" x14ac:dyDescent="0.45">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row>
    <row r="267" spans="2:49" x14ac:dyDescent="0.45">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row>
    <row r="268" spans="2:49" x14ac:dyDescent="0.45">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row>
    <row r="269" spans="2:49" x14ac:dyDescent="0.45">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row>
    <row r="270" spans="2:49" x14ac:dyDescent="0.45">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row>
    <row r="271" spans="2:49" x14ac:dyDescent="0.45">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row>
    <row r="272" spans="2:49" x14ac:dyDescent="0.45">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row>
    <row r="273" spans="2:49" x14ac:dyDescent="0.45">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row>
    <row r="274" spans="2:49" x14ac:dyDescent="0.45">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row>
    <row r="275" spans="2:49" x14ac:dyDescent="0.45">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row>
    <row r="276" spans="2:49" x14ac:dyDescent="0.45">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row>
    <row r="277" spans="2:49" x14ac:dyDescent="0.45">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row>
    <row r="278" spans="2:49" x14ac:dyDescent="0.45">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row>
    <row r="279" spans="2:49" x14ac:dyDescent="0.45">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row>
    <row r="280" spans="2:49" x14ac:dyDescent="0.45">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row>
    <row r="281" spans="2:49" x14ac:dyDescent="0.45">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row>
    <row r="282" spans="2:49" x14ac:dyDescent="0.45">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row>
    <row r="283" spans="2:49" x14ac:dyDescent="0.45">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row>
    <row r="284" spans="2:49" x14ac:dyDescent="0.45">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row>
    <row r="285" spans="2:49" x14ac:dyDescent="0.45">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row>
    <row r="286" spans="2:49" x14ac:dyDescent="0.45">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row>
    <row r="287" spans="2:49" x14ac:dyDescent="0.45">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row>
    <row r="288" spans="2:49" x14ac:dyDescent="0.45">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row>
    <row r="289" spans="2:49" x14ac:dyDescent="0.45">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row>
    <row r="290" spans="2:49" x14ac:dyDescent="0.45">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row>
    <row r="291" spans="2:49" x14ac:dyDescent="0.45">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row>
    <row r="292" spans="2:49" x14ac:dyDescent="0.45">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row>
    <row r="293" spans="2:49" x14ac:dyDescent="0.45">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row>
    <row r="294" spans="2:49" x14ac:dyDescent="0.45">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row>
    <row r="295" spans="2:49" x14ac:dyDescent="0.45">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row>
    <row r="296" spans="2:49" x14ac:dyDescent="0.45">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row>
    <row r="297" spans="2:49" x14ac:dyDescent="0.45">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row>
    <row r="298" spans="2:49" x14ac:dyDescent="0.45">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row>
    <row r="299" spans="2:49" x14ac:dyDescent="0.45">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row>
    <row r="300" spans="2:49" x14ac:dyDescent="0.45">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row>
    <row r="301" spans="2:49" x14ac:dyDescent="0.45">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row>
    <row r="302" spans="2:49" x14ac:dyDescent="0.45">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row>
    <row r="303" spans="2:49" x14ac:dyDescent="0.45">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row>
    <row r="304" spans="2:49" x14ac:dyDescent="0.45">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row>
    <row r="305" spans="2:49" x14ac:dyDescent="0.45">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row>
    <row r="306" spans="2:49" x14ac:dyDescent="0.45">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row>
    <row r="307" spans="2:49" x14ac:dyDescent="0.45">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row>
    <row r="308" spans="2:49" x14ac:dyDescent="0.45">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row>
    <row r="309" spans="2:49" x14ac:dyDescent="0.45">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row>
    <row r="310" spans="2:49" x14ac:dyDescent="0.45">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row>
    <row r="311" spans="2:49" x14ac:dyDescent="0.45">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row>
    <row r="312" spans="2:49" x14ac:dyDescent="0.45">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row>
    <row r="313" spans="2:49" x14ac:dyDescent="0.45">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row>
    <row r="314" spans="2:49" x14ac:dyDescent="0.45">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row>
    <row r="315" spans="2:49" x14ac:dyDescent="0.45">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row>
    <row r="316" spans="2:49" x14ac:dyDescent="0.45">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row>
    <row r="317" spans="2:49" x14ac:dyDescent="0.45">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row>
    <row r="318" spans="2:49" x14ac:dyDescent="0.45">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row>
    <row r="319" spans="2:49" x14ac:dyDescent="0.45">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row>
    <row r="320" spans="2:49" x14ac:dyDescent="0.45">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row>
    <row r="321" spans="2:49" x14ac:dyDescent="0.45">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row>
    <row r="322" spans="2:49" x14ac:dyDescent="0.45">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row>
    <row r="323" spans="2:49" x14ac:dyDescent="0.45">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row>
    <row r="324" spans="2:49" x14ac:dyDescent="0.45">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row>
    <row r="325" spans="2:49" x14ac:dyDescent="0.45">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row>
    <row r="326" spans="2:49" x14ac:dyDescent="0.45">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row>
    <row r="327" spans="2:49" x14ac:dyDescent="0.45">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row>
    <row r="328" spans="2:49" x14ac:dyDescent="0.45">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row>
    <row r="329" spans="2:49" x14ac:dyDescent="0.45">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row>
    <row r="330" spans="2:49" x14ac:dyDescent="0.45">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row>
    <row r="331" spans="2:49" x14ac:dyDescent="0.45">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row>
    <row r="332" spans="2:49" x14ac:dyDescent="0.45">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row>
    <row r="333" spans="2:49" x14ac:dyDescent="0.45">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row>
    <row r="334" spans="2:49" x14ac:dyDescent="0.45">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row>
    <row r="335" spans="2:49" x14ac:dyDescent="0.45">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row>
    <row r="336" spans="2:49" x14ac:dyDescent="0.45">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row>
    <row r="337" spans="2:49" x14ac:dyDescent="0.45">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row>
    <row r="338" spans="2:49" x14ac:dyDescent="0.45">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row>
    <row r="339" spans="2:49" x14ac:dyDescent="0.45">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row>
    <row r="340" spans="2:49" x14ac:dyDescent="0.45">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row>
    <row r="341" spans="2:49" x14ac:dyDescent="0.45">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row>
    <row r="342" spans="2:49" x14ac:dyDescent="0.45">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row>
    <row r="343" spans="2:49" x14ac:dyDescent="0.45">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row>
    <row r="344" spans="2:49" x14ac:dyDescent="0.45">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row>
    <row r="345" spans="2:49" x14ac:dyDescent="0.45">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row>
    <row r="346" spans="2:49" x14ac:dyDescent="0.45">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row>
    <row r="347" spans="2:49" x14ac:dyDescent="0.45">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row>
    <row r="348" spans="2:49" x14ac:dyDescent="0.45">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row>
    <row r="349" spans="2:49" x14ac:dyDescent="0.45">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row>
    <row r="350" spans="2:49" x14ac:dyDescent="0.45">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row>
    <row r="351" spans="2:49" x14ac:dyDescent="0.45">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row>
    <row r="352" spans="2:49" x14ac:dyDescent="0.45">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row>
    <row r="353" spans="2:49" x14ac:dyDescent="0.45">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row>
    <row r="354" spans="2:49" x14ac:dyDescent="0.45">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row>
    <row r="355" spans="2:49" x14ac:dyDescent="0.45">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row>
    <row r="356" spans="2:49" x14ac:dyDescent="0.45">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row>
    <row r="357" spans="2:49" x14ac:dyDescent="0.45">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row>
    <row r="358" spans="2:49" x14ac:dyDescent="0.45">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row>
    <row r="359" spans="2:49" x14ac:dyDescent="0.45">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row>
    <row r="360" spans="2:49" x14ac:dyDescent="0.45">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row>
    <row r="361" spans="2:49" x14ac:dyDescent="0.45">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row>
    <row r="362" spans="2:49" x14ac:dyDescent="0.45">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row>
    <row r="363" spans="2:49" x14ac:dyDescent="0.45">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row>
    <row r="364" spans="2:49" x14ac:dyDescent="0.45">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row>
    <row r="365" spans="2:49" x14ac:dyDescent="0.45">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row>
    <row r="366" spans="2:49" x14ac:dyDescent="0.45">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row>
    <row r="367" spans="2:49" x14ac:dyDescent="0.45">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row>
    <row r="368" spans="2:49" x14ac:dyDescent="0.45">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row>
    <row r="369" spans="2:49" x14ac:dyDescent="0.45">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row>
    <row r="370" spans="2:49" x14ac:dyDescent="0.45">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row>
    <row r="371" spans="2:49" x14ac:dyDescent="0.45">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row>
    <row r="372" spans="2:49" x14ac:dyDescent="0.45">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row>
    <row r="373" spans="2:49" x14ac:dyDescent="0.45">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row>
    <row r="374" spans="2:49" x14ac:dyDescent="0.45">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row>
    <row r="375" spans="2:49" x14ac:dyDescent="0.45">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row>
    <row r="376" spans="2:49" x14ac:dyDescent="0.45">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row>
    <row r="377" spans="2:49" x14ac:dyDescent="0.45">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row>
    <row r="378" spans="2:49" x14ac:dyDescent="0.45">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row>
    <row r="379" spans="2:49" x14ac:dyDescent="0.45">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row>
    <row r="380" spans="2:49" x14ac:dyDescent="0.45">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row>
    <row r="381" spans="2:49" x14ac:dyDescent="0.45">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row>
    <row r="382" spans="2:49" x14ac:dyDescent="0.45">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row>
    <row r="383" spans="2:49" x14ac:dyDescent="0.45">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row>
    <row r="384" spans="2:49" x14ac:dyDescent="0.45">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row>
    <row r="385" spans="2:49" x14ac:dyDescent="0.45">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row>
    <row r="386" spans="2:49" x14ac:dyDescent="0.45">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row>
    <row r="387" spans="2:49" x14ac:dyDescent="0.45">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row>
    <row r="388" spans="2:49" x14ac:dyDescent="0.45">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row>
    <row r="389" spans="2:49" x14ac:dyDescent="0.45">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row>
    <row r="390" spans="2:49" x14ac:dyDescent="0.45">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row>
    <row r="391" spans="2:49" x14ac:dyDescent="0.45">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row>
    <row r="392" spans="2:49" x14ac:dyDescent="0.45">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row>
    <row r="393" spans="2:49" x14ac:dyDescent="0.45">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row>
    <row r="394" spans="2:49" x14ac:dyDescent="0.45">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row>
    <row r="395" spans="2:49" x14ac:dyDescent="0.45">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row>
    <row r="396" spans="2:49" x14ac:dyDescent="0.45">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row>
    <row r="397" spans="2:49" x14ac:dyDescent="0.45">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row>
    <row r="398" spans="2:49" x14ac:dyDescent="0.45">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row>
    <row r="399" spans="2:49" x14ac:dyDescent="0.45">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row>
    <row r="400" spans="2:49" x14ac:dyDescent="0.45">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row>
    <row r="401" spans="5:49" x14ac:dyDescent="0.45">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row>
    <row r="402" spans="5:49" x14ac:dyDescent="0.45">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row>
    <row r="403" spans="5:49" x14ac:dyDescent="0.45">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row>
    <row r="404" spans="5:49" x14ac:dyDescent="0.45">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row>
    <row r="405" spans="5:49" x14ac:dyDescent="0.45">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row>
    <row r="406" spans="5:49" x14ac:dyDescent="0.45">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row>
    <row r="407" spans="5:49" x14ac:dyDescent="0.45">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row>
    <row r="408" spans="5:49" x14ac:dyDescent="0.45">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row>
    <row r="409" spans="5:49" x14ac:dyDescent="0.45">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row>
    <row r="410" spans="5:49" x14ac:dyDescent="0.45">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row>
    <row r="411" spans="5:49" x14ac:dyDescent="0.45">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row>
    <row r="412" spans="5:49" x14ac:dyDescent="0.45">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row>
    <row r="413" spans="5:49" x14ac:dyDescent="0.45">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row>
    <row r="414" spans="5:49" x14ac:dyDescent="0.45">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row>
    <row r="415" spans="5:49" x14ac:dyDescent="0.45">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row>
    <row r="416" spans="5:49" x14ac:dyDescent="0.45">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row>
    <row r="417" spans="5:49" x14ac:dyDescent="0.45">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row>
    <row r="418" spans="5:49" x14ac:dyDescent="0.45">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row>
    <row r="419" spans="5:49" x14ac:dyDescent="0.45">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row>
    <row r="420" spans="5:49" x14ac:dyDescent="0.45">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row>
    <row r="421" spans="5:49" x14ac:dyDescent="0.45">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row>
    <row r="422" spans="5:49" x14ac:dyDescent="0.45">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row>
    <row r="423" spans="5:49" x14ac:dyDescent="0.45">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row>
    <row r="424" spans="5:49" x14ac:dyDescent="0.45">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row>
    <row r="425" spans="5:49" x14ac:dyDescent="0.45">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row>
    <row r="426" spans="5:49" x14ac:dyDescent="0.45">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row>
    <row r="427" spans="5:49" x14ac:dyDescent="0.45">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row>
    <row r="428" spans="5:49" x14ac:dyDescent="0.45">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row>
    <row r="429" spans="5:49" x14ac:dyDescent="0.45">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row>
    <row r="430" spans="5:49" x14ac:dyDescent="0.45">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row>
    <row r="431" spans="5:49" x14ac:dyDescent="0.45">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row>
    <row r="432" spans="5:49" x14ac:dyDescent="0.45">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row>
    <row r="433" spans="5:49" x14ac:dyDescent="0.45">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row>
    <row r="434" spans="5:49" x14ac:dyDescent="0.45">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row>
    <row r="435" spans="5:49" x14ac:dyDescent="0.45">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row>
    <row r="436" spans="5:49" x14ac:dyDescent="0.45">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row>
    <row r="437" spans="5:49" x14ac:dyDescent="0.45">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row>
    <row r="438" spans="5:49" x14ac:dyDescent="0.45">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row>
    <row r="439" spans="5:49" x14ac:dyDescent="0.45">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row>
    <row r="440" spans="5:49" x14ac:dyDescent="0.45">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row>
    <row r="441" spans="5:49" x14ac:dyDescent="0.45">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row>
    <row r="442" spans="5:49" x14ac:dyDescent="0.45">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row>
    <row r="443" spans="5:49" x14ac:dyDescent="0.45">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row>
    <row r="444" spans="5:49" x14ac:dyDescent="0.45">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row>
    <row r="445" spans="5:49" x14ac:dyDescent="0.45">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row>
    <row r="446" spans="5:49" x14ac:dyDescent="0.45">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row>
    <row r="447" spans="5:49" x14ac:dyDescent="0.45">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row>
    <row r="448" spans="5:49" x14ac:dyDescent="0.45">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row>
    <row r="449" spans="5:49" x14ac:dyDescent="0.45">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row>
    <row r="450" spans="5:49" x14ac:dyDescent="0.45">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row>
    <row r="451" spans="5:49" x14ac:dyDescent="0.45">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row>
    <row r="452" spans="5:49" x14ac:dyDescent="0.45">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row>
    <row r="453" spans="5:49" x14ac:dyDescent="0.45">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row>
    <row r="454" spans="5:49" x14ac:dyDescent="0.45">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row>
    <row r="455" spans="5:49" x14ac:dyDescent="0.45">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row>
    <row r="456" spans="5:49" x14ac:dyDescent="0.45">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row>
    <row r="457" spans="5:49" x14ac:dyDescent="0.45">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row>
    <row r="458" spans="5:49" x14ac:dyDescent="0.45">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row>
    <row r="459" spans="5:49" x14ac:dyDescent="0.45">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row>
    <row r="460" spans="5:49" x14ac:dyDescent="0.45">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row>
    <row r="461" spans="5:49" x14ac:dyDescent="0.45">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row>
    <row r="462" spans="5:49" x14ac:dyDescent="0.45">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row>
    <row r="463" spans="5:49" x14ac:dyDescent="0.45">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row>
    <row r="464" spans="5:49" x14ac:dyDescent="0.45">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row>
    <row r="465" spans="5:49" x14ac:dyDescent="0.45">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row>
    <row r="466" spans="5:49" x14ac:dyDescent="0.45">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row>
    <row r="467" spans="5:49" x14ac:dyDescent="0.45">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row>
    <row r="468" spans="5:49" x14ac:dyDescent="0.45">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row>
    <row r="469" spans="5:49" x14ac:dyDescent="0.45">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row>
    <row r="470" spans="5:49" x14ac:dyDescent="0.45">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row>
    <row r="471" spans="5:49" x14ac:dyDescent="0.45">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row>
    <row r="472" spans="5:49" x14ac:dyDescent="0.45">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row>
    <row r="473" spans="5:49" x14ac:dyDescent="0.45">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row>
    <row r="474" spans="5:49" x14ac:dyDescent="0.45">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row>
    <row r="475" spans="5:49" x14ac:dyDescent="0.45">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row>
    <row r="476" spans="5:49" x14ac:dyDescent="0.45">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row>
    <row r="477" spans="5:49" x14ac:dyDescent="0.45">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row>
    <row r="478" spans="5:49" x14ac:dyDescent="0.45">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row>
    <row r="479" spans="5:49" x14ac:dyDescent="0.45">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row>
    <row r="480" spans="5:49" x14ac:dyDescent="0.45">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row>
    <row r="481" spans="5:49" x14ac:dyDescent="0.45">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row>
    <row r="482" spans="5:49" x14ac:dyDescent="0.45">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row>
    <row r="483" spans="5:49" x14ac:dyDescent="0.45">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row>
    <row r="484" spans="5:49" x14ac:dyDescent="0.45">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row>
    <row r="485" spans="5:49" x14ac:dyDescent="0.45">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row>
    <row r="486" spans="5:49" x14ac:dyDescent="0.45">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row>
    <row r="487" spans="5:49" x14ac:dyDescent="0.45">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row>
    <row r="488" spans="5:49" x14ac:dyDescent="0.45">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row>
    <row r="489" spans="5:49" x14ac:dyDescent="0.45">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row>
    <row r="490" spans="5:49" x14ac:dyDescent="0.45">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row>
    <row r="491" spans="5:49" x14ac:dyDescent="0.45">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row>
    <row r="492" spans="5:49" x14ac:dyDescent="0.45">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row>
    <row r="493" spans="5:49" x14ac:dyDescent="0.45">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row>
    <row r="494" spans="5:49" x14ac:dyDescent="0.45">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row>
    <row r="495" spans="5:49" x14ac:dyDescent="0.45">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row>
    <row r="496" spans="5:49" x14ac:dyDescent="0.45">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row>
    <row r="497" spans="5:49" x14ac:dyDescent="0.45">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row>
    <row r="498" spans="5:49" x14ac:dyDescent="0.45">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row>
    <row r="499" spans="5:49" x14ac:dyDescent="0.45">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row>
    <row r="500" spans="5:49" x14ac:dyDescent="0.45">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row>
    <row r="501" spans="5:49" x14ac:dyDescent="0.45">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row>
    <row r="502" spans="5:49" x14ac:dyDescent="0.45">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row>
    <row r="503" spans="5:49" x14ac:dyDescent="0.45">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row>
    <row r="504" spans="5:49" x14ac:dyDescent="0.45">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row>
    <row r="505" spans="5:49" x14ac:dyDescent="0.45">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row>
    <row r="506" spans="5:49" x14ac:dyDescent="0.45">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row>
    <row r="507" spans="5:49" x14ac:dyDescent="0.45">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row>
    <row r="508" spans="5:49" x14ac:dyDescent="0.45">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row>
    <row r="509" spans="5:49" x14ac:dyDescent="0.45">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row>
    <row r="510" spans="5:49" x14ac:dyDescent="0.45">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row>
    <row r="511" spans="5:49" x14ac:dyDescent="0.45">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row>
    <row r="512" spans="5:49" x14ac:dyDescent="0.45">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row>
    <row r="513" spans="5:49" x14ac:dyDescent="0.45">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row>
    <row r="514" spans="5:49" x14ac:dyDescent="0.45">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row>
    <row r="515" spans="5:49" x14ac:dyDescent="0.45">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row>
    <row r="516" spans="5:49" x14ac:dyDescent="0.45">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row>
    <row r="517" spans="5:49" x14ac:dyDescent="0.45">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row>
    <row r="518" spans="5:49" x14ac:dyDescent="0.45">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row>
    <row r="519" spans="5:49" x14ac:dyDescent="0.45">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row>
    <row r="520" spans="5:49" x14ac:dyDescent="0.45">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row>
    <row r="521" spans="5:49" x14ac:dyDescent="0.45">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row>
    <row r="522" spans="5:49" x14ac:dyDescent="0.45">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row>
    <row r="523" spans="5:49" x14ac:dyDescent="0.45">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row>
    <row r="524" spans="5:49" x14ac:dyDescent="0.45">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row>
    <row r="525" spans="5:49" x14ac:dyDescent="0.45">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row>
    <row r="526" spans="5:49" x14ac:dyDescent="0.45">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row>
    <row r="527" spans="5:49" x14ac:dyDescent="0.45">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row>
    <row r="528" spans="5:49" x14ac:dyDescent="0.45">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row>
    <row r="529" spans="5:49" x14ac:dyDescent="0.45">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row>
    <row r="530" spans="5:49" x14ac:dyDescent="0.45">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row>
    <row r="531" spans="5:49" x14ac:dyDescent="0.45">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row>
    <row r="532" spans="5:49" x14ac:dyDescent="0.45">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row>
    <row r="533" spans="5:49" x14ac:dyDescent="0.45">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row>
    <row r="534" spans="5:49" x14ac:dyDescent="0.45">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row>
    <row r="535" spans="5:49" x14ac:dyDescent="0.45">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row>
    <row r="536" spans="5:49" x14ac:dyDescent="0.45">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row>
    <row r="537" spans="5:49" x14ac:dyDescent="0.45">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row>
    <row r="538" spans="5:49" x14ac:dyDescent="0.45">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row>
    <row r="539" spans="5:49" x14ac:dyDescent="0.45">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row>
    <row r="540" spans="5:49" x14ac:dyDescent="0.45">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row>
    <row r="541" spans="5:49" x14ac:dyDescent="0.45">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row>
    <row r="542" spans="5:49" x14ac:dyDescent="0.45">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row>
    <row r="543" spans="5:49" x14ac:dyDescent="0.45">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row>
    <row r="544" spans="5:49" x14ac:dyDescent="0.45">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row>
    <row r="545" spans="5:49" x14ac:dyDescent="0.45">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row>
    <row r="546" spans="5:49" x14ac:dyDescent="0.45">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row>
    <row r="547" spans="5:49" x14ac:dyDescent="0.45">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row>
    <row r="548" spans="5:49" x14ac:dyDescent="0.45">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row>
    <row r="549" spans="5:49" x14ac:dyDescent="0.45">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row>
    <row r="550" spans="5:49" x14ac:dyDescent="0.45">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row>
    <row r="551" spans="5:49" x14ac:dyDescent="0.45">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row>
    <row r="552" spans="5:49" x14ac:dyDescent="0.45">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row>
    <row r="553" spans="5:49" x14ac:dyDescent="0.45">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row>
    <row r="554" spans="5:49" x14ac:dyDescent="0.45">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row>
    <row r="555" spans="5:49" x14ac:dyDescent="0.45">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row>
    <row r="556" spans="5:49" x14ac:dyDescent="0.45">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row>
    <row r="557" spans="5:49" x14ac:dyDescent="0.45">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row>
    <row r="558" spans="5:49" x14ac:dyDescent="0.45">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row>
    <row r="559" spans="5:49" x14ac:dyDescent="0.45">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row>
    <row r="560" spans="5:49" x14ac:dyDescent="0.45">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row>
    <row r="561" spans="5:49" x14ac:dyDescent="0.45">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row>
    <row r="562" spans="5:49" x14ac:dyDescent="0.45">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row>
    <row r="563" spans="5:49" x14ac:dyDescent="0.45">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row>
    <row r="564" spans="5:49" x14ac:dyDescent="0.45">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row>
    <row r="565" spans="5:49" x14ac:dyDescent="0.45">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row>
    <row r="566" spans="5:49" x14ac:dyDescent="0.45">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row>
    <row r="567" spans="5:49" x14ac:dyDescent="0.45">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row>
    <row r="568" spans="5:49" x14ac:dyDescent="0.45">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row>
    <row r="569" spans="5:49" x14ac:dyDescent="0.45">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row>
    <row r="570" spans="5:49" x14ac:dyDescent="0.45">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row>
    <row r="571" spans="5:49" x14ac:dyDescent="0.45">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row>
    <row r="572" spans="5:49" x14ac:dyDescent="0.45">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row>
    <row r="573" spans="5:49" x14ac:dyDescent="0.45">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row>
    <row r="574" spans="5:49" x14ac:dyDescent="0.45">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row>
    <row r="575" spans="5:49" x14ac:dyDescent="0.45">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row>
    <row r="576" spans="5:49" x14ac:dyDescent="0.45">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row>
    <row r="577" spans="5:49" x14ac:dyDescent="0.45">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row>
    <row r="578" spans="5:49" x14ac:dyDescent="0.45">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row>
    <row r="579" spans="5:49" x14ac:dyDescent="0.45">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row>
    <row r="580" spans="5:49" x14ac:dyDescent="0.45">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row>
    <row r="581" spans="5:49" x14ac:dyDescent="0.45">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row>
    <row r="582" spans="5:49" x14ac:dyDescent="0.45">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row>
    <row r="583" spans="5:49" x14ac:dyDescent="0.45">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row>
    <row r="584" spans="5:49" x14ac:dyDescent="0.45">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row>
    <row r="585" spans="5:49" x14ac:dyDescent="0.45">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row>
    <row r="586" spans="5:49" x14ac:dyDescent="0.45">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row>
    <row r="587" spans="5:49" x14ac:dyDescent="0.45">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row>
    <row r="588" spans="5:49" x14ac:dyDescent="0.45">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row>
    <row r="589" spans="5:49" x14ac:dyDescent="0.45">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row>
    <row r="590" spans="5:49" x14ac:dyDescent="0.45">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row>
    <row r="591" spans="5:49" x14ac:dyDescent="0.45">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row>
    <row r="592" spans="5:49" x14ac:dyDescent="0.45">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row>
    <row r="593" spans="5:49" x14ac:dyDescent="0.45">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row>
    <row r="594" spans="5:49" x14ac:dyDescent="0.45">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row>
    <row r="595" spans="5:49" x14ac:dyDescent="0.45">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row>
    <row r="596" spans="5:49" x14ac:dyDescent="0.45">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row>
    <row r="597" spans="5:49" x14ac:dyDescent="0.45">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row>
    <row r="598" spans="5:49" x14ac:dyDescent="0.45">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row>
    <row r="599" spans="5:49" x14ac:dyDescent="0.45">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row>
    <row r="600" spans="5:49" x14ac:dyDescent="0.45">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row>
    <row r="601" spans="5:49" x14ac:dyDescent="0.45">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row>
    <row r="602" spans="5:49" x14ac:dyDescent="0.45">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row>
    <row r="603" spans="5:49" x14ac:dyDescent="0.45">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row>
    <row r="604" spans="5:49" x14ac:dyDescent="0.45">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row>
    <row r="605" spans="5:49" x14ac:dyDescent="0.45">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row>
    <row r="606" spans="5:49" x14ac:dyDescent="0.45">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row>
    <row r="607" spans="5:49" x14ac:dyDescent="0.45">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row>
    <row r="608" spans="5:49" x14ac:dyDescent="0.45">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row>
    <row r="609" spans="5:49" x14ac:dyDescent="0.45">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row>
    <row r="610" spans="5:49" x14ac:dyDescent="0.45">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row>
    <row r="611" spans="5:49" x14ac:dyDescent="0.45">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row>
    <row r="612" spans="5:49" x14ac:dyDescent="0.45">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row>
    <row r="613" spans="5:49" x14ac:dyDescent="0.45">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row>
    <row r="614" spans="5:49" x14ac:dyDescent="0.45">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row>
    <row r="615" spans="5:49" x14ac:dyDescent="0.45">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row>
    <row r="616" spans="5:49" x14ac:dyDescent="0.45">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row>
    <row r="617" spans="5:49" x14ac:dyDescent="0.45">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row>
    <row r="618" spans="5:49" x14ac:dyDescent="0.45">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row>
    <row r="619" spans="5:49" x14ac:dyDescent="0.45">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row>
    <row r="620" spans="5:49" x14ac:dyDescent="0.45">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row>
    <row r="621" spans="5:49" x14ac:dyDescent="0.45">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row>
    <row r="622" spans="5:49" x14ac:dyDescent="0.45">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row>
    <row r="623" spans="5:49" x14ac:dyDescent="0.45">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row>
    <row r="624" spans="5:49" x14ac:dyDescent="0.45">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row>
    <row r="625" spans="5:49" x14ac:dyDescent="0.45">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row>
    <row r="626" spans="5:49" x14ac:dyDescent="0.45">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row>
    <row r="627" spans="5:49" x14ac:dyDescent="0.45">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row>
    <row r="628" spans="5:49" x14ac:dyDescent="0.45">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row>
    <row r="629" spans="5:49" x14ac:dyDescent="0.45">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row>
    <row r="630" spans="5:49" x14ac:dyDescent="0.45">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row>
    <row r="631" spans="5:49" x14ac:dyDescent="0.45">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row>
    <row r="632" spans="5:49" x14ac:dyDescent="0.45">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row>
    <row r="633" spans="5:49" x14ac:dyDescent="0.45">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row>
    <row r="634" spans="5:49" x14ac:dyDescent="0.45">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row>
    <row r="635" spans="5:49" x14ac:dyDescent="0.45">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row>
    <row r="636" spans="5:49" x14ac:dyDescent="0.45">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row>
    <row r="637" spans="5:49" x14ac:dyDescent="0.45">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row>
    <row r="638" spans="5:49" x14ac:dyDescent="0.45">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row>
    <row r="639" spans="5:49" x14ac:dyDescent="0.45">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row>
    <row r="640" spans="5:49" x14ac:dyDescent="0.45">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row>
    <row r="641" spans="5:49" x14ac:dyDescent="0.45">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row>
    <row r="642" spans="5:49" x14ac:dyDescent="0.45">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row>
    <row r="643" spans="5:49" x14ac:dyDescent="0.45">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row>
    <row r="644" spans="5:49" x14ac:dyDescent="0.45">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row>
    <row r="645" spans="5:49" x14ac:dyDescent="0.45">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row>
    <row r="646" spans="5:49" x14ac:dyDescent="0.45">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row>
    <row r="647" spans="5:49" x14ac:dyDescent="0.45">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row>
    <row r="648" spans="5:49" x14ac:dyDescent="0.45">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row>
    <row r="649" spans="5:49" x14ac:dyDescent="0.45">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row>
    <row r="650" spans="5:49" x14ac:dyDescent="0.45">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row>
    <row r="651" spans="5:49" x14ac:dyDescent="0.45">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row>
    <row r="652" spans="5:49" x14ac:dyDescent="0.45">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row>
    <row r="653" spans="5:49" x14ac:dyDescent="0.45">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row>
    <row r="654" spans="5:49" x14ac:dyDescent="0.45">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row>
    <row r="655" spans="5:49" x14ac:dyDescent="0.45">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row>
    <row r="656" spans="5:49" x14ac:dyDescent="0.45">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row>
    <row r="657" spans="5:49" x14ac:dyDescent="0.45">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row>
    <row r="658" spans="5:49" x14ac:dyDescent="0.45">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row>
    <row r="659" spans="5:49" x14ac:dyDescent="0.45">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row>
    <row r="660" spans="5:49" x14ac:dyDescent="0.45">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row>
    <row r="661" spans="5:49" x14ac:dyDescent="0.45">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row>
    <row r="662" spans="5:49" x14ac:dyDescent="0.45">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row>
    <row r="663" spans="5:49" x14ac:dyDescent="0.45">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row>
    <row r="664" spans="5:49" x14ac:dyDescent="0.45">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row>
    <row r="665" spans="5:49" x14ac:dyDescent="0.45">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row>
    <row r="666" spans="5:49" x14ac:dyDescent="0.45">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row>
    <row r="667" spans="5:49" x14ac:dyDescent="0.45">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row>
    <row r="668" spans="5:49" x14ac:dyDescent="0.45">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row>
    <row r="669" spans="5:49" x14ac:dyDescent="0.45">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row>
    <row r="670" spans="5:49" x14ac:dyDescent="0.45">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row>
    <row r="671" spans="5:49" x14ac:dyDescent="0.45">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row>
    <row r="672" spans="5:49" x14ac:dyDescent="0.45">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row>
    <row r="673" spans="5:49" x14ac:dyDescent="0.45">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row>
    <row r="674" spans="5:49" x14ac:dyDescent="0.45">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row>
    <row r="675" spans="5:49" x14ac:dyDescent="0.45">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row>
    <row r="676" spans="5:49" x14ac:dyDescent="0.45">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row>
    <row r="677" spans="5:49" x14ac:dyDescent="0.45">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row>
    <row r="678" spans="5:49" x14ac:dyDescent="0.45">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row>
    <row r="679" spans="5:49" x14ac:dyDescent="0.45">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row>
    <row r="680" spans="5:49" x14ac:dyDescent="0.45">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row>
    <row r="681" spans="5:49" x14ac:dyDescent="0.45">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row>
    <row r="682" spans="5:49" x14ac:dyDescent="0.45">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row>
    <row r="683" spans="5:49" x14ac:dyDescent="0.45">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row>
    <row r="684" spans="5:49" x14ac:dyDescent="0.45">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row>
    <row r="685" spans="5:49" x14ac:dyDescent="0.45">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row>
    <row r="686" spans="5:49" x14ac:dyDescent="0.45">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row>
    <row r="687" spans="5:49" x14ac:dyDescent="0.45">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row>
    <row r="688" spans="5:49" x14ac:dyDescent="0.45">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row>
    <row r="689" spans="5:49" x14ac:dyDescent="0.45">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row>
    <row r="690" spans="5:49" x14ac:dyDescent="0.45">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row>
    <row r="691" spans="5:49" x14ac:dyDescent="0.45">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row>
    <row r="692" spans="5:49" x14ac:dyDescent="0.45">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row>
    <row r="693" spans="5:49" x14ac:dyDescent="0.45">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row>
    <row r="694" spans="5:49" x14ac:dyDescent="0.45">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row>
    <row r="695" spans="5:49" x14ac:dyDescent="0.45">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row>
    <row r="696" spans="5:49" x14ac:dyDescent="0.45">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row>
    <row r="697" spans="5:49" x14ac:dyDescent="0.45">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row>
    <row r="698" spans="5:49" x14ac:dyDescent="0.45">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row>
    <row r="699" spans="5:49" x14ac:dyDescent="0.45">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row>
    <row r="700" spans="5:49" x14ac:dyDescent="0.45">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row>
    <row r="701" spans="5:49" x14ac:dyDescent="0.45">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row>
    <row r="702" spans="5:49" x14ac:dyDescent="0.45">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row>
    <row r="703" spans="5:49" x14ac:dyDescent="0.45">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row>
    <row r="704" spans="5:49" x14ac:dyDescent="0.45">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row>
    <row r="705" spans="5:49" x14ac:dyDescent="0.45">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row>
    <row r="706" spans="5:49" x14ac:dyDescent="0.45">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row>
    <row r="707" spans="5:49" x14ac:dyDescent="0.45">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row>
    <row r="708" spans="5:49" x14ac:dyDescent="0.45">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row>
    <row r="709" spans="5:49" x14ac:dyDescent="0.45">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row>
    <row r="710" spans="5:49" x14ac:dyDescent="0.45">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row>
    <row r="711" spans="5:49" x14ac:dyDescent="0.45">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row>
    <row r="712" spans="5:49" x14ac:dyDescent="0.45">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row>
    <row r="713" spans="5:49" x14ac:dyDescent="0.45">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row>
    <row r="714" spans="5:49" x14ac:dyDescent="0.45">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row>
    <row r="715" spans="5:49" x14ac:dyDescent="0.45">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row>
    <row r="716" spans="5:49" x14ac:dyDescent="0.45">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row>
    <row r="717" spans="5:49" x14ac:dyDescent="0.45">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row>
    <row r="718" spans="5:49" x14ac:dyDescent="0.45">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row>
    <row r="719" spans="5:49" x14ac:dyDescent="0.45">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row>
    <row r="720" spans="5:49" x14ac:dyDescent="0.45">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row>
    <row r="721" spans="5:49" x14ac:dyDescent="0.45">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row>
    <row r="722" spans="5:49" x14ac:dyDescent="0.45">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row>
    <row r="723" spans="5:49" x14ac:dyDescent="0.45">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row>
    <row r="724" spans="5:49" x14ac:dyDescent="0.45">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row>
    <row r="725" spans="5:49" x14ac:dyDescent="0.45">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row>
    <row r="726" spans="5:49" x14ac:dyDescent="0.45">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row>
    <row r="727" spans="5:49" x14ac:dyDescent="0.45">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row>
    <row r="728" spans="5:49" x14ac:dyDescent="0.45">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row>
    <row r="729" spans="5:49" x14ac:dyDescent="0.45">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row>
    <row r="730" spans="5:49" x14ac:dyDescent="0.45">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row>
    <row r="731" spans="5:49" x14ac:dyDescent="0.45">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row>
    <row r="732" spans="5:49" x14ac:dyDescent="0.45">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row>
    <row r="733" spans="5:49" x14ac:dyDescent="0.45">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row>
    <row r="734" spans="5:49" x14ac:dyDescent="0.45">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row>
    <row r="735" spans="5:49" x14ac:dyDescent="0.45">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row>
    <row r="736" spans="5:49" x14ac:dyDescent="0.45">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row>
    <row r="737" spans="5:49" x14ac:dyDescent="0.45">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row>
    <row r="738" spans="5:49" x14ac:dyDescent="0.45">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row>
    <row r="739" spans="5:49" x14ac:dyDescent="0.45">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row>
    <row r="740" spans="5:49" x14ac:dyDescent="0.45">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row>
    <row r="741" spans="5:49" x14ac:dyDescent="0.45">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row>
    <row r="742" spans="5:49" x14ac:dyDescent="0.45">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row>
    <row r="743" spans="5:49" x14ac:dyDescent="0.45">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row>
    <row r="744" spans="5:49" x14ac:dyDescent="0.45">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row>
    <row r="745" spans="5:49" x14ac:dyDescent="0.45">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row>
    <row r="746" spans="5:49" x14ac:dyDescent="0.45">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row>
    <row r="747" spans="5:49" x14ac:dyDescent="0.45">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row>
    <row r="748" spans="5:49" x14ac:dyDescent="0.45">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row>
    <row r="749" spans="5:49" x14ac:dyDescent="0.45">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row>
    <row r="750" spans="5:49" x14ac:dyDescent="0.45">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row>
    <row r="751" spans="5:49" x14ac:dyDescent="0.45">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row>
    <row r="752" spans="5:49" x14ac:dyDescent="0.45">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row>
    <row r="753" spans="5:49" x14ac:dyDescent="0.45">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row>
    <row r="754" spans="5:49" x14ac:dyDescent="0.45">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row>
    <row r="755" spans="5:49" x14ac:dyDescent="0.45">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row>
    <row r="756" spans="5:49" x14ac:dyDescent="0.45">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row>
    <row r="757" spans="5:49" x14ac:dyDescent="0.45">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row>
    <row r="758" spans="5:49" x14ac:dyDescent="0.45">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row>
    <row r="759" spans="5:49" x14ac:dyDescent="0.45">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row>
    <row r="760" spans="5:49" x14ac:dyDescent="0.45">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row>
    <row r="761" spans="5:49" x14ac:dyDescent="0.45">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row>
    <row r="762" spans="5:49" x14ac:dyDescent="0.45">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row>
    <row r="763" spans="5:49" x14ac:dyDescent="0.45">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row>
    <row r="764" spans="5:49" x14ac:dyDescent="0.45">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row>
    <row r="765" spans="5:49" x14ac:dyDescent="0.45">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row>
    <row r="766" spans="5:49" x14ac:dyDescent="0.45">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row>
    <row r="767" spans="5:49" x14ac:dyDescent="0.45">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row>
    <row r="768" spans="5:49" x14ac:dyDescent="0.45">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row>
    <row r="769" spans="5:49" x14ac:dyDescent="0.45">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row>
    <row r="770" spans="5:49" x14ac:dyDescent="0.45">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row>
    <row r="771" spans="5:49" x14ac:dyDescent="0.45">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row>
    <row r="772" spans="5:49" x14ac:dyDescent="0.45">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row>
    <row r="773" spans="5:49" x14ac:dyDescent="0.45">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row>
    <row r="774" spans="5:49" x14ac:dyDescent="0.45">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row>
    <row r="775" spans="5:49" x14ac:dyDescent="0.45">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row>
    <row r="776" spans="5:49" x14ac:dyDescent="0.45">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row>
    <row r="777" spans="5:49" x14ac:dyDescent="0.45">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row>
    <row r="778" spans="5:49" x14ac:dyDescent="0.45">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row>
    <row r="779" spans="5:49" x14ac:dyDescent="0.45">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row>
    <row r="780" spans="5:49" x14ac:dyDescent="0.45">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row>
    <row r="781" spans="5:49" x14ac:dyDescent="0.45">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row>
    <row r="782" spans="5:49" x14ac:dyDescent="0.45">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row>
    <row r="783" spans="5:49" x14ac:dyDescent="0.45">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row>
    <row r="784" spans="5:49" x14ac:dyDescent="0.45">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row>
    <row r="785" spans="5:49" x14ac:dyDescent="0.45">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row>
    <row r="786" spans="5:49" x14ac:dyDescent="0.45">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row>
    <row r="787" spans="5:49" x14ac:dyDescent="0.45">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row>
    <row r="788" spans="5:49" x14ac:dyDescent="0.45">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row>
    <row r="789" spans="5:49" x14ac:dyDescent="0.45">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row>
    <row r="790" spans="5:49" x14ac:dyDescent="0.45">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row>
    <row r="791" spans="5:49" x14ac:dyDescent="0.45">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row>
    <row r="792" spans="5:49" x14ac:dyDescent="0.45">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row>
    <row r="793" spans="5:49" x14ac:dyDescent="0.45">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row>
    <row r="794" spans="5:49" x14ac:dyDescent="0.45">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row>
    <row r="795" spans="5:49" x14ac:dyDescent="0.45">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row>
    <row r="796" spans="5:49" x14ac:dyDescent="0.45">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row>
    <row r="797" spans="5:49" x14ac:dyDescent="0.45">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row>
    <row r="798" spans="5:49" x14ac:dyDescent="0.45">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row>
    <row r="799" spans="5:49" x14ac:dyDescent="0.45">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row>
    <row r="800" spans="5:49" x14ac:dyDescent="0.45">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row>
    <row r="801" spans="5:49" x14ac:dyDescent="0.45">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row>
    <row r="802" spans="5:49" x14ac:dyDescent="0.45">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row>
    <row r="803" spans="5:49" x14ac:dyDescent="0.45">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row>
    <row r="804" spans="5:49" x14ac:dyDescent="0.45">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row>
    <row r="805" spans="5:49" x14ac:dyDescent="0.45">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row>
    <row r="806" spans="5:49" x14ac:dyDescent="0.45">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row>
    <row r="807" spans="5:49" x14ac:dyDescent="0.45">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row>
    <row r="808" spans="5:49" x14ac:dyDescent="0.45">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row>
    <row r="809" spans="5:49" x14ac:dyDescent="0.45">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row>
    <row r="810" spans="5:49" x14ac:dyDescent="0.45">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row>
    <row r="811" spans="5:49" x14ac:dyDescent="0.45">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row>
    <row r="812" spans="5:49" x14ac:dyDescent="0.45">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row>
    <row r="813" spans="5:49" x14ac:dyDescent="0.45">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row>
    <row r="814" spans="5:49" x14ac:dyDescent="0.45">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row>
    <row r="815" spans="5:49" x14ac:dyDescent="0.45">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row>
    <row r="816" spans="5:49" x14ac:dyDescent="0.45">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row>
    <row r="817" spans="5:49" x14ac:dyDescent="0.45">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row>
    <row r="818" spans="5:49" x14ac:dyDescent="0.45">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row>
    <row r="819" spans="5:49" x14ac:dyDescent="0.45">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row>
    <row r="820" spans="5:49" x14ac:dyDescent="0.45">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row>
    <row r="821" spans="5:49" x14ac:dyDescent="0.45">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row>
    <row r="822" spans="5:49" x14ac:dyDescent="0.45">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row>
    <row r="823" spans="5:49" x14ac:dyDescent="0.45">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row>
    <row r="824" spans="5:49" x14ac:dyDescent="0.45">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row>
    <row r="825" spans="5:49" x14ac:dyDescent="0.45">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row>
    <row r="826" spans="5:49" x14ac:dyDescent="0.45">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row>
    <row r="827" spans="5:49" x14ac:dyDescent="0.45">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row>
    <row r="828" spans="5:49" x14ac:dyDescent="0.45">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row>
    <row r="829" spans="5:49" x14ac:dyDescent="0.45">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row>
    <row r="830" spans="5:49" x14ac:dyDescent="0.45">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row>
    <row r="831" spans="5:49" x14ac:dyDescent="0.45">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row>
    <row r="832" spans="5:49" x14ac:dyDescent="0.45">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row>
    <row r="833" spans="5:49" x14ac:dyDescent="0.45">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row>
    <row r="834" spans="5:49" x14ac:dyDescent="0.45">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row>
    <row r="835" spans="5:49" x14ac:dyDescent="0.45">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row>
    <row r="836" spans="5:49" x14ac:dyDescent="0.45">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row>
    <row r="837" spans="5:49" x14ac:dyDescent="0.45">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row>
    <row r="838" spans="5:49" x14ac:dyDescent="0.45">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row>
    <row r="839" spans="5:49" x14ac:dyDescent="0.45">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row>
    <row r="840" spans="5:49" x14ac:dyDescent="0.45">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row>
    <row r="841" spans="5:49" x14ac:dyDescent="0.45">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row>
    <row r="842" spans="5:49" x14ac:dyDescent="0.45">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row>
    <row r="843" spans="5:49" x14ac:dyDescent="0.45">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row>
    <row r="844" spans="5:49" x14ac:dyDescent="0.45">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row>
    <row r="845" spans="5:49" x14ac:dyDescent="0.45">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row>
    <row r="846" spans="5:49" x14ac:dyDescent="0.45">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row>
    <row r="847" spans="5:49" x14ac:dyDescent="0.45">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row>
    <row r="848" spans="5:49" x14ac:dyDescent="0.45">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row>
    <row r="849" spans="5:49" x14ac:dyDescent="0.45">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row>
    <row r="850" spans="5:49" x14ac:dyDescent="0.45">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row>
    <row r="851" spans="5:49" x14ac:dyDescent="0.45">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row>
    <row r="852" spans="5:49" x14ac:dyDescent="0.45">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row>
    <row r="853" spans="5:49" x14ac:dyDescent="0.45">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row>
    <row r="854" spans="5:49" x14ac:dyDescent="0.45">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row>
    <row r="855" spans="5:49" x14ac:dyDescent="0.45">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row>
    <row r="856" spans="5:49" x14ac:dyDescent="0.45">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row>
    <row r="857" spans="5:49" x14ac:dyDescent="0.45">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row>
    <row r="858" spans="5:49" x14ac:dyDescent="0.45">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row>
    <row r="859" spans="5:49" x14ac:dyDescent="0.45">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row>
    <row r="860" spans="5:49" x14ac:dyDescent="0.45">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row>
    <row r="861" spans="5:49" x14ac:dyDescent="0.45">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row>
    <row r="862" spans="5:49" x14ac:dyDescent="0.45">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row>
    <row r="863" spans="5:49" x14ac:dyDescent="0.45">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row>
    <row r="864" spans="5:49" x14ac:dyDescent="0.45">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row>
    <row r="865" spans="5:49" x14ac:dyDescent="0.45">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row>
    <row r="866" spans="5:49" x14ac:dyDescent="0.45">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row>
    <row r="867" spans="5:49" x14ac:dyDescent="0.45">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row>
    <row r="868" spans="5:49" x14ac:dyDescent="0.45">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row>
    <row r="869" spans="5:49" x14ac:dyDescent="0.45">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row>
    <row r="870" spans="5:49" x14ac:dyDescent="0.45">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row>
    <row r="871" spans="5:49" x14ac:dyDescent="0.45">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row>
    <row r="872" spans="5:49" x14ac:dyDescent="0.45">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row>
    <row r="873" spans="5:49" x14ac:dyDescent="0.45">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row>
    <row r="874" spans="5:49" x14ac:dyDescent="0.45">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row>
    <row r="875" spans="5:49" x14ac:dyDescent="0.45">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row>
    <row r="876" spans="5:49" x14ac:dyDescent="0.45">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row>
    <row r="877" spans="5:49" x14ac:dyDescent="0.45">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row>
    <row r="878" spans="5:49" x14ac:dyDescent="0.45">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row>
    <row r="879" spans="5:49" x14ac:dyDescent="0.45">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row>
    <row r="880" spans="5:49" x14ac:dyDescent="0.45">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row>
    <row r="881" spans="5:49" x14ac:dyDescent="0.45">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row>
    <row r="882" spans="5:49" x14ac:dyDescent="0.45">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row>
    <row r="883" spans="5:49" x14ac:dyDescent="0.45">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row>
    <row r="884" spans="5:49" x14ac:dyDescent="0.45">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row>
    <row r="885" spans="5:49" x14ac:dyDescent="0.45">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row>
    <row r="886" spans="5:49" x14ac:dyDescent="0.45">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row>
    <row r="887" spans="5:49" x14ac:dyDescent="0.45">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row>
    <row r="888" spans="5:49" x14ac:dyDescent="0.45">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row>
    <row r="889" spans="5:49" x14ac:dyDescent="0.45">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row>
    <row r="890" spans="5:49" x14ac:dyDescent="0.45">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row>
    <row r="891" spans="5:49" x14ac:dyDescent="0.45">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row>
    <row r="892" spans="5:49" x14ac:dyDescent="0.45">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row>
    <row r="893" spans="5:49" x14ac:dyDescent="0.45">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row>
    <row r="894" spans="5:49" x14ac:dyDescent="0.45">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row>
    <row r="895" spans="5:49" x14ac:dyDescent="0.45">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row>
    <row r="896" spans="5:49" x14ac:dyDescent="0.45">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row>
    <row r="897" spans="5:49" x14ac:dyDescent="0.45">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row>
    <row r="898" spans="5:49" x14ac:dyDescent="0.45">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row>
    <row r="899" spans="5:49" x14ac:dyDescent="0.45">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row>
    <row r="900" spans="5:49" x14ac:dyDescent="0.45">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row>
    <row r="901" spans="5:49" x14ac:dyDescent="0.45">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row>
    <row r="902" spans="5:49" x14ac:dyDescent="0.45">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row>
    <row r="903" spans="5:49" x14ac:dyDescent="0.45">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row>
    <row r="904" spans="5:49" x14ac:dyDescent="0.45">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row>
    <row r="905" spans="5:49" x14ac:dyDescent="0.45">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row>
    <row r="906" spans="5:49" x14ac:dyDescent="0.45">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row>
    <row r="907" spans="5:49" x14ac:dyDescent="0.45">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row>
    <row r="908" spans="5:49" x14ac:dyDescent="0.45">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row>
    <row r="909" spans="5:49" x14ac:dyDescent="0.45">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row>
    <row r="910" spans="5:49" x14ac:dyDescent="0.45">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row>
    <row r="911" spans="5:49" x14ac:dyDescent="0.45">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row>
    <row r="912" spans="5:49" x14ac:dyDescent="0.45">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row>
    <row r="913" spans="5:49" x14ac:dyDescent="0.45">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row>
    <row r="914" spans="5:49" x14ac:dyDescent="0.45">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row>
    <row r="915" spans="5:49" x14ac:dyDescent="0.45">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row>
    <row r="916" spans="5:49" x14ac:dyDescent="0.45">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row>
    <row r="917" spans="5:49" x14ac:dyDescent="0.45">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row>
    <row r="918" spans="5:49" x14ac:dyDescent="0.45">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row>
    <row r="919" spans="5:49" x14ac:dyDescent="0.45">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row>
    <row r="920" spans="5:49" x14ac:dyDescent="0.45">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row>
    <row r="921" spans="5:49" x14ac:dyDescent="0.45">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row>
    <row r="922" spans="5:49" x14ac:dyDescent="0.45">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row>
    <row r="923" spans="5:49" x14ac:dyDescent="0.45">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row>
    <row r="924" spans="5:49" x14ac:dyDescent="0.45">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row>
    <row r="925" spans="5:49" x14ac:dyDescent="0.45">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row>
    <row r="926" spans="5:49" x14ac:dyDescent="0.45">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row>
    <row r="927" spans="5:49" x14ac:dyDescent="0.45">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row>
    <row r="928" spans="5:49" x14ac:dyDescent="0.45">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B337"/>
  <sheetViews>
    <sheetView zoomScale="80" zoomScaleNormal="80" workbookViewId="0">
      <selection activeCell="E14" sqref="E14"/>
    </sheetView>
  </sheetViews>
  <sheetFormatPr defaultColWidth="9.1328125" defaultRowHeight="14.25" x14ac:dyDescent="0.45"/>
  <cols>
    <col min="1" max="1" width="7" style="50" customWidth="1"/>
    <col min="2" max="2" width="35.1328125" style="50" customWidth="1"/>
    <col min="3" max="3" width="17.73046875" style="50" customWidth="1"/>
    <col min="4" max="4" width="72.73046875" style="50" customWidth="1"/>
    <col min="5" max="5" width="83.265625" style="50" customWidth="1"/>
    <col min="6" max="16384" width="9.1328125" style="50"/>
  </cols>
  <sheetData>
    <row r="1" spans="1:28" s="211" customFormat="1" ht="87.75" customHeight="1" x14ac:dyDescent="0.45">
      <c r="A1" s="273"/>
      <c r="B1" s="274"/>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28" ht="35.25" customHeight="1" x14ac:dyDescent="0.4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28" s="212" customFormat="1" ht="19.899999999999999" x14ac:dyDescent="0.5">
      <c r="A3" s="275"/>
      <c r="B3" s="422" t="s">
        <v>703</v>
      </c>
      <c r="C3" s="276"/>
      <c r="D3" s="276"/>
      <c r="E3" s="222"/>
      <c r="F3" s="275"/>
      <c r="G3" s="275"/>
      <c r="H3" s="275"/>
      <c r="I3" s="275"/>
      <c r="J3" s="275"/>
      <c r="K3" s="275"/>
      <c r="L3" s="275"/>
      <c r="M3" s="275"/>
      <c r="N3" s="275"/>
      <c r="O3" s="275"/>
      <c r="P3" s="275"/>
      <c r="Q3" s="275"/>
      <c r="R3" s="275"/>
      <c r="S3" s="275"/>
      <c r="T3" s="275"/>
      <c r="U3" s="275"/>
      <c r="V3" s="275"/>
      <c r="W3" s="275"/>
      <c r="X3" s="275"/>
      <c r="Y3" s="275"/>
      <c r="Z3" s="275"/>
      <c r="AA3" s="275"/>
      <c r="AB3" s="275"/>
    </row>
    <row r="4" spans="1:28" ht="28.5" customHeight="1" x14ac:dyDescent="0.45">
      <c r="A4" s="31"/>
      <c r="B4" s="539" t="s">
        <v>666</v>
      </c>
      <c r="C4" s="540" t="s">
        <v>264</v>
      </c>
      <c r="D4" s="540" t="s">
        <v>976</v>
      </c>
      <c r="E4" s="539" t="s">
        <v>237</v>
      </c>
      <c r="F4" s="31"/>
      <c r="G4" s="31"/>
      <c r="H4" s="31"/>
      <c r="I4" s="31"/>
      <c r="J4" s="31"/>
      <c r="K4" s="31"/>
      <c r="L4" s="31"/>
      <c r="M4" s="31"/>
      <c r="N4" s="31"/>
      <c r="O4" s="31"/>
      <c r="P4" s="31"/>
      <c r="Q4" s="31"/>
      <c r="R4" s="31"/>
      <c r="S4" s="31"/>
      <c r="T4" s="31"/>
      <c r="U4" s="31"/>
      <c r="V4" s="31"/>
      <c r="W4" s="31"/>
      <c r="X4" s="31"/>
      <c r="Y4" s="31"/>
      <c r="Z4" s="31"/>
      <c r="AA4" s="31"/>
      <c r="AB4" s="31"/>
    </row>
    <row r="5" spans="1:28" ht="28.5" customHeight="1" x14ac:dyDescent="0.45">
      <c r="A5" s="31"/>
      <c r="B5" s="425" t="s">
        <v>1235</v>
      </c>
      <c r="C5" s="423">
        <v>43987</v>
      </c>
      <c r="D5" s="367" t="s">
        <v>1236</v>
      </c>
      <c r="E5" s="426" t="s">
        <v>990</v>
      </c>
      <c r="F5" s="31"/>
      <c r="G5" s="31"/>
      <c r="H5" s="31"/>
      <c r="I5" s="31"/>
      <c r="J5" s="31"/>
      <c r="K5" s="31"/>
      <c r="L5" s="31"/>
      <c r="M5" s="31"/>
      <c r="N5" s="31"/>
      <c r="O5" s="31"/>
      <c r="P5" s="31"/>
      <c r="Q5" s="31"/>
      <c r="R5" s="31"/>
      <c r="S5" s="31"/>
      <c r="T5" s="31"/>
      <c r="U5" s="31"/>
      <c r="V5" s="31"/>
      <c r="W5" s="31"/>
      <c r="X5" s="31"/>
      <c r="Y5" s="31"/>
      <c r="Z5" s="31"/>
      <c r="AA5" s="31"/>
      <c r="AB5" s="31"/>
    </row>
    <row r="6" spans="1:28" ht="28.5" customHeight="1" x14ac:dyDescent="0.45">
      <c r="A6" s="31"/>
      <c r="B6" s="425" t="s">
        <v>1237</v>
      </c>
      <c r="C6" s="423">
        <v>43993</v>
      </c>
      <c r="D6" s="367" t="s">
        <v>1238</v>
      </c>
      <c r="E6" s="426" t="s">
        <v>991</v>
      </c>
      <c r="F6" s="31"/>
      <c r="G6" s="31"/>
      <c r="H6" s="31"/>
      <c r="I6" s="31"/>
      <c r="J6" s="31"/>
      <c r="K6" s="31"/>
      <c r="L6" s="31"/>
      <c r="M6" s="31"/>
      <c r="N6" s="31"/>
      <c r="O6" s="31"/>
      <c r="P6" s="31"/>
      <c r="Q6" s="31"/>
      <c r="R6" s="31"/>
      <c r="S6" s="31"/>
      <c r="T6" s="31"/>
      <c r="U6" s="31"/>
      <c r="V6" s="31"/>
      <c r="W6" s="31"/>
      <c r="X6" s="31"/>
      <c r="Y6" s="31"/>
      <c r="Z6" s="31"/>
      <c r="AA6" s="31"/>
      <c r="AB6" s="31"/>
    </row>
    <row r="7" spans="1:28" ht="28.5" customHeight="1" x14ac:dyDescent="0.45">
      <c r="A7" s="31"/>
      <c r="B7" s="425" t="s">
        <v>1239</v>
      </c>
      <c r="C7" s="423">
        <v>43951</v>
      </c>
      <c r="D7" s="367" t="s">
        <v>1240</v>
      </c>
      <c r="E7" s="426" t="s">
        <v>977</v>
      </c>
      <c r="F7" s="31"/>
      <c r="G7" s="31"/>
      <c r="H7" s="31"/>
      <c r="I7" s="31"/>
      <c r="J7" s="31"/>
      <c r="K7" s="31"/>
      <c r="L7" s="31"/>
      <c r="M7" s="31"/>
      <c r="N7" s="31"/>
      <c r="O7" s="31"/>
      <c r="P7" s="31"/>
      <c r="Q7" s="31"/>
      <c r="R7" s="31"/>
      <c r="S7" s="31"/>
      <c r="T7" s="31"/>
      <c r="U7" s="31"/>
      <c r="V7" s="31"/>
      <c r="W7" s="31"/>
      <c r="X7" s="31"/>
      <c r="Y7" s="31"/>
      <c r="Z7" s="31"/>
      <c r="AA7" s="31"/>
      <c r="AB7" s="31"/>
    </row>
    <row r="8" spans="1:28" ht="28.5" customHeight="1" x14ac:dyDescent="0.45">
      <c r="A8" s="31"/>
      <c r="B8" s="425" t="s">
        <v>704</v>
      </c>
      <c r="C8" s="423">
        <v>43769</v>
      </c>
      <c r="D8" s="367" t="s">
        <v>978</v>
      </c>
      <c r="E8" s="426" t="s">
        <v>979</v>
      </c>
      <c r="F8" s="31"/>
      <c r="G8" s="31"/>
      <c r="H8" s="31"/>
      <c r="I8" s="31"/>
      <c r="J8" s="31"/>
      <c r="K8" s="31"/>
      <c r="L8" s="31"/>
      <c r="M8" s="31"/>
      <c r="N8" s="31"/>
      <c r="O8" s="31"/>
      <c r="P8" s="31"/>
      <c r="Q8" s="31"/>
      <c r="R8" s="31"/>
      <c r="S8" s="31"/>
      <c r="T8" s="31"/>
      <c r="U8" s="31"/>
      <c r="V8" s="31"/>
      <c r="W8" s="31"/>
      <c r="X8" s="31"/>
      <c r="Y8" s="31"/>
      <c r="Z8" s="31"/>
      <c r="AA8" s="31"/>
      <c r="AB8" s="31"/>
    </row>
    <row r="9" spans="1:28" ht="28.5" customHeight="1" x14ac:dyDescent="0.45">
      <c r="A9" s="31"/>
      <c r="B9" s="425" t="s">
        <v>980</v>
      </c>
      <c r="C9" s="423">
        <v>43007</v>
      </c>
      <c r="D9" s="367" t="s">
        <v>981</v>
      </c>
      <c r="E9" s="426" t="s">
        <v>982</v>
      </c>
      <c r="F9" s="31"/>
      <c r="G9" s="31"/>
      <c r="H9" s="31"/>
      <c r="I9" s="31"/>
      <c r="J9" s="31"/>
      <c r="K9" s="31"/>
      <c r="L9" s="31"/>
      <c r="M9" s="31"/>
      <c r="N9" s="31"/>
      <c r="O9" s="31"/>
      <c r="P9" s="31"/>
      <c r="Q9" s="31"/>
      <c r="R9" s="31"/>
      <c r="S9" s="31"/>
      <c r="T9" s="31"/>
      <c r="U9" s="31"/>
      <c r="V9" s="31"/>
      <c r="W9" s="31"/>
      <c r="X9" s="31"/>
      <c r="Y9" s="31"/>
      <c r="Z9" s="31"/>
      <c r="AA9" s="31"/>
      <c r="AB9" s="31"/>
    </row>
    <row r="10" spans="1:28" ht="28.5" customHeight="1" x14ac:dyDescent="0.45">
      <c r="A10" s="31"/>
      <c r="B10" s="426" t="s">
        <v>1241</v>
      </c>
      <c r="C10" s="423">
        <v>43993</v>
      </c>
      <c r="D10" s="541" t="s">
        <v>1242</v>
      </c>
      <c r="E10" s="541" t="s">
        <v>984</v>
      </c>
      <c r="F10" s="31"/>
      <c r="G10" s="31"/>
      <c r="H10" s="31"/>
      <c r="I10" s="31"/>
      <c r="J10" s="31"/>
      <c r="K10" s="31"/>
      <c r="L10" s="31"/>
      <c r="M10" s="31"/>
      <c r="N10" s="31"/>
      <c r="O10" s="31"/>
      <c r="P10" s="31"/>
      <c r="Q10" s="31"/>
      <c r="R10" s="31"/>
      <c r="S10" s="31"/>
      <c r="T10" s="31"/>
      <c r="U10" s="31"/>
      <c r="V10" s="31"/>
      <c r="W10" s="31"/>
      <c r="X10" s="31"/>
      <c r="Y10" s="31"/>
      <c r="Z10" s="31"/>
      <c r="AA10" s="31"/>
      <c r="AB10" s="31"/>
    </row>
    <row r="11" spans="1:28" ht="28.5" customHeight="1" x14ac:dyDescent="0.45">
      <c r="A11" s="31"/>
      <c r="B11" s="426" t="s">
        <v>1243</v>
      </c>
      <c r="C11" s="423">
        <v>43993</v>
      </c>
      <c r="D11" s="541" t="s">
        <v>1244</v>
      </c>
      <c r="E11" s="541" t="s">
        <v>985</v>
      </c>
      <c r="F11" s="31"/>
      <c r="G11" s="31"/>
      <c r="H11" s="31"/>
      <c r="I11" s="31"/>
      <c r="J11" s="31"/>
      <c r="K11" s="31"/>
      <c r="L11" s="31"/>
      <c r="M11" s="31"/>
      <c r="N11" s="31"/>
      <c r="O11" s="31"/>
      <c r="P11" s="31"/>
      <c r="Q11" s="31"/>
      <c r="R11" s="31"/>
      <c r="S11" s="31"/>
      <c r="T11" s="31"/>
      <c r="U11" s="31"/>
      <c r="V11" s="31"/>
      <c r="W11" s="31"/>
      <c r="X11" s="31"/>
      <c r="Y11" s="31"/>
      <c r="Z11" s="31"/>
      <c r="AA11" s="31"/>
      <c r="AB11" s="31"/>
    </row>
    <row r="12" spans="1:28" ht="28.5" customHeight="1" x14ac:dyDescent="0.45">
      <c r="A12" s="31"/>
      <c r="B12" s="426" t="s">
        <v>1245</v>
      </c>
      <c r="C12" s="423">
        <v>43993</v>
      </c>
      <c r="D12" s="541" t="s">
        <v>1246</v>
      </c>
      <c r="E12" s="328" t="s">
        <v>986</v>
      </c>
      <c r="F12" s="31"/>
      <c r="G12" s="31"/>
      <c r="H12" s="31"/>
      <c r="I12" s="31"/>
      <c r="J12" s="31"/>
      <c r="K12" s="31"/>
      <c r="L12" s="31"/>
      <c r="M12" s="31"/>
      <c r="N12" s="31"/>
      <c r="O12" s="31"/>
      <c r="P12" s="31"/>
      <c r="Q12" s="31"/>
      <c r="R12" s="31"/>
      <c r="S12" s="31"/>
      <c r="T12" s="31"/>
      <c r="U12" s="31"/>
      <c r="V12" s="31"/>
      <c r="W12" s="31"/>
      <c r="X12" s="31"/>
      <c r="Y12" s="31"/>
      <c r="Z12" s="31"/>
      <c r="AA12" s="31"/>
      <c r="AB12" s="31"/>
    </row>
    <row r="13" spans="1:28" ht="28.5" customHeight="1" x14ac:dyDescent="0.45">
      <c r="A13" s="31"/>
      <c r="B13" s="426" t="s">
        <v>1247</v>
      </c>
      <c r="C13" s="423">
        <v>43993</v>
      </c>
      <c r="D13" s="541" t="s">
        <v>1248</v>
      </c>
      <c r="E13" s="328" t="s">
        <v>994</v>
      </c>
      <c r="F13" s="31"/>
      <c r="G13" s="31"/>
      <c r="H13" s="31"/>
      <c r="I13" s="31"/>
      <c r="J13" s="31"/>
      <c r="K13" s="31"/>
      <c r="L13" s="31"/>
      <c r="M13" s="31"/>
      <c r="N13" s="31"/>
      <c r="O13" s="31"/>
      <c r="P13" s="31"/>
      <c r="Q13" s="31"/>
      <c r="R13" s="31"/>
      <c r="S13" s="31"/>
      <c r="T13" s="31"/>
      <c r="U13" s="31"/>
      <c r="V13" s="31"/>
      <c r="W13" s="31"/>
      <c r="X13" s="31"/>
      <c r="Y13" s="31"/>
      <c r="Z13" s="31"/>
      <c r="AA13" s="31"/>
      <c r="AB13" s="31"/>
    </row>
    <row r="14" spans="1:28" ht="28.5" customHeight="1" x14ac:dyDescent="0.45">
      <c r="A14" s="31"/>
      <c r="B14" s="426" t="s">
        <v>1249</v>
      </c>
      <c r="C14" s="423">
        <v>43993</v>
      </c>
      <c r="D14" s="541" t="s">
        <v>1250</v>
      </c>
      <c r="E14" s="328" t="s">
        <v>995</v>
      </c>
      <c r="F14" s="31"/>
      <c r="G14" s="31"/>
      <c r="H14" s="31"/>
      <c r="I14" s="31"/>
      <c r="J14" s="31"/>
      <c r="K14" s="31"/>
      <c r="L14" s="31"/>
      <c r="M14" s="31"/>
      <c r="N14" s="31"/>
      <c r="O14" s="31"/>
      <c r="P14" s="31"/>
      <c r="Q14" s="31"/>
      <c r="R14" s="31"/>
      <c r="S14" s="31"/>
      <c r="T14" s="31"/>
      <c r="U14" s="31"/>
      <c r="V14" s="31"/>
      <c r="W14" s="31"/>
      <c r="X14" s="31"/>
      <c r="Y14" s="31"/>
      <c r="Z14" s="31"/>
      <c r="AA14" s="31"/>
      <c r="AB14" s="31"/>
    </row>
    <row r="15" spans="1:28" ht="28.5" customHeight="1" x14ac:dyDescent="0.45">
      <c r="A15" s="31"/>
      <c r="B15" s="426" t="s">
        <v>1251</v>
      </c>
      <c r="C15" s="423">
        <v>43993</v>
      </c>
      <c r="D15" s="541" t="s">
        <v>1252</v>
      </c>
      <c r="E15" s="328" t="s">
        <v>987</v>
      </c>
      <c r="F15" s="31"/>
      <c r="G15" s="31"/>
      <c r="H15" s="31"/>
      <c r="I15" s="31"/>
      <c r="J15" s="31"/>
      <c r="K15" s="31"/>
      <c r="L15" s="31"/>
      <c r="M15" s="31"/>
      <c r="N15" s="31"/>
      <c r="O15" s="31"/>
      <c r="P15" s="31"/>
      <c r="Q15" s="31"/>
      <c r="R15" s="31"/>
      <c r="S15" s="31"/>
      <c r="T15" s="31"/>
      <c r="U15" s="31"/>
      <c r="V15" s="31"/>
      <c r="W15" s="31"/>
      <c r="X15" s="31"/>
      <c r="Y15" s="31"/>
      <c r="Z15" s="31"/>
      <c r="AA15" s="31"/>
      <c r="AB15" s="31"/>
    </row>
    <row r="16" spans="1:28" ht="28.5" customHeight="1" x14ac:dyDescent="0.45">
      <c r="A16" s="31"/>
      <c r="B16" s="426" t="s">
        <v>1253</v>
      </c>
      <c r="C16" s="423">
        <v>43993</v>
      </c>
      <c r="D16" s="541" t="s">
        <v>1254</v>
      </c>
      <c r="E16" s="328" t="s">
        <v>988</v>
      </c>
      <c r="F16" s="31"/>
      <c r="G16" s="31"/>
      <c r="H16" s="31"/>
      <c r="I16" s="31"/>
      <c r="J16" s="31"/>
      <c r="K16" s="31"/>
      <c r="L16" s="31"/>
      <c r="M16" s="31"/>
      <c r="N16" s="31"/>
      <c r="O16" s="31"/>
      <c r="P16" s="31"/>
      <c r="Q16" s="31"/>
      <c r="R16" s="31"/>
      <c r="S16" s="31"/>
      <c r="T16" s="31"/>
      <c r="U16" s="31"/>
      <c r="V16" s="31"/>
      <c r="W16" s="31"/>
      <c r="X16" s="31"/>
      <c r="Y16" s="31"/>
      <c r="Z16" s="31"/>
      <c r="AA16" s="31"/>
      <c r="AB16" s="31"/>
    </row>
    <row r="17" spans="1:28" ht="28.5" customHeight="1" x14ac:dyDescent="0.45">
      <c r="A17" s="31"/>
      <c r="B17" s="426" t="s">
        <v>1255</v>
      </c>
      <c r="C17" s="423">
        <v>43993</v>
      </c>
      <c r="D17" s="541" t="s">
        <v>1256</v>
      </c>
      <c r="E17" s="541" t="s">
        <v>983</v>
      </c>
      <c r="F17" s="31"/>
      <c r="G17" s="31"/>
      <c r="H17" s="31"/>
      <c r="I17" s="31"/>
      <c r="J17" s="31"/>
      <c r="K17" s="31"/>
      <c r="L17" s="31"/>
      <c r="M17" s="31"/>
      <c r="N17" s="31"/>
      <c r="O17" s="31"/>
      <c r="P17" s="31"/>
      <c r="Q17" s="31"/>
      <c r="R17" s="31"/>
      <c r="S17" s="31"/>
      <c r="T17" s="31"/>
      <c r="U17" s="31"/>
      <c r="V17" s="31"/>
      <c r="W17" s="31"/>
      <c r="X17" s="31"/>
      <c r="Y17" s="31"/>
      <c r="Z17" s="31"/>
      <c r="AA17" s="31"/>
      <c r="AB17" s="31"/>
    </row>
    <row r="18" spans="1:28" ht="28.5" customHeight="1" x14ac:dyDescent="0.45">
      <c r="A18" s="31"/>
      <c r="B18" s="426" t="s">
        <v>1259</v>
      </c>
      <c r="C18" s="423">
        <v>43993</v>
      </c>
      <c r="D18" s="541" t="s">
        <v>1260</v>
      </c>
      <c r="E18" s="328" t="s">
        <v>1261</v>
      </c>
      <c r="F18" s="554"/>
      <c r="G18" s="31"/>
      <c r="H18" s="31"/>
      <c r="I18" s="31"/>
      <c r="J18" s="31"/>
      <c r="K18" s="31"/>
      <c r="L18" s="31"/>
      <c r="M18" s="31"/>
      <c r="N18" s="31"/>
      <c r="O18" s="31"/>
      <c r="P18" s="31"/>
      <c r="Q18" s="31"/>
      <c r="R18" s="31"/>
      <c r="S18" s="31"/>
      <c r="T18" s="31"/>
      <c r="U18" s="31"/>
      <c r="V18" s="31"/>
      <c r="W18" s="31"/>
      <c r="X18" s="31"/>
      <c r="Y18" s="31"/>
      <c r="Z18" s="31"/>
      <c r="AA18" s="31"/>
      <c r="AB18" s="31"/>
    </row>
    <row r="19" spans="1:28" ht="28.5" customHeight="1" x14ac:dyDescent="0.45">
      <c r="A19" s="31"/>
      <c r="B19" s="426" t="s">
        <v>1262</v>
      </c>
      <c r="C19" s="423">
        <v>43993</v>
      </c>
      <c r="D19" s="541" t="s">
        <v>1263</v>
      </c>
      <c r="E19" s="541" t="s">
        <v>1264</v>
      </c>
      <c r="F19" s="554"/>
      <c r="G19" s="31"/>
      <c r="H19" s="31"/>
      <c r="I19" s="31"/>
      <c r="J19" s="31"/>
      <c r="K19" s="31"/>
      <c r="L19" s="31"/>
      <c r="M19" s="31"/>
      <c r="N19" s="31"/>
      <c r="O19" s="31"/>
      <c r="P19" s="31"/>
      <c r="Q19" s="31"/>
      <c r="R19" s="31"/>
      <c r="S19" s="31"/>
      <c r="T19" s="31"/>
      <c r="U19" s="31"/>
      <c r="V19" s="31"/>
      <c r="W19" s="31"/>
      <c r="X19" s="31"/>
      <c r="Y19" s="31"/>
      <c r="Z19" s="31"/>
      <c r="AA19" s="31"/>
      <c r="AB19" s="31"/>
    </row>
    <row r="20" spans="1:28" x14ac:dyDescent="0.4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x14ac:dyDescent="0.4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x14ac:dyDescent="0.4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x14ac:dyDescent="0.4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x14ac:dyDescent="0.4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x14ac:dyDescent="0.4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x14ac:dyDescent="0.4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x14ac:dyDescent="0.4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x14ac:dyDescent="0.4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x14ac:dyDescent="0.4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x14ac:dyDescent="0.4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x14ac:dyDescent="0.4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x14ac:dyDescent="0.4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x14ac:dyDescent="0.4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x14ac:dyDescent="0.4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x14ac:dyDescent="0.4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x14ac:dyDescent="0.4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x14ac:dyDescent="0.4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x14ac:dyDescent="0.4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x14ac:dyDescent="0.4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x14ac:dyDescent="0.4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x14ac:dyDescent="0.4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x14ac:dyDescent="0.4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x14ac:dyDescent="0.4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x14ac:dyDescent="0.4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x14ac:dyDescent="0.4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x14ac:dyDescent="0.4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x14ac:dyDescent="0.4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x14ac:dyDescent="0.4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x14ac:dyDescent="0.4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x14ac:dyDescent="0.4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x14ac:dyDescent="0.4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x14ac:dyDescent="0.4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x14ac:dyDescent="0.4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x14ac:dyDescent="0.4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x14ac:dyDescent="0.4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x14ac:dyDescent="0.4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x14ac:dyDescent="0.4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x14ac:dyDescent="0.4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x14ac:dyDescent="0.4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x14ac:dyDescent="0.4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x14ac:dyDescent="0.4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x14ac:dyDescent="0.4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x14ac:dyDescent="0.4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x14ac:dyDescent="0.4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x14ac:dyDescent="0.4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x14ac:dyDescent="0.4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x14ac:dyDescent="0.4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x14ac:dyDescent="0.4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x14ac:dyDescent="0.4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x14ac:dyDescent="0.4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x14ac:dyDescent="0.4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x14ac:dyDescent="0.4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x14ac:dyDescent="0.4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x14ac:dyDescent="0.4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x14ac:dyDescent="0.4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x14ac:dyDescent="0.4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x14ac:dyDescent="0.4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x14ac:dyDescent="0.4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x14ac:dyDescent="0.4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x14ac:dyDescent="0.4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x14ac:dyDescent="0.4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x14ac:dyDescent="0.4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x14ac:dyDescent="0.4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x14ac:dyDescent="0.4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x14ac:dyDescent="0.4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x14ac:dyDescent="0.4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x14ac:dyDescent="0.4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x14ac:dyDescent="0.4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x14ac:dyDescent="0.4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x14ac:dyDescent="0.4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x14ac:dyDescent="0.4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x14ac:dyDescent="0.4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x14ac:dyDescent="0.4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x14ac:dyDescent="0.4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x14ac:dyDescent="0.4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x14ac:dyDescent="0.4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x14ac:dyDescent="0.4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x14ac:dyDescent="0.4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x14ac:dyDescent="0.4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x14ac:dyDescent="0.4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x14ac:dyDescent="0.4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x14ac:dyDescent="0.4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x14ac:dyDescent="0.4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x14ac:dyDescent="0.4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x14ac:dyDescent="0.4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x14ac:dyDescent="0.4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x14ac:dyDescent="0.4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x14ac:dyDescent="0.4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x14ac:dyDescent="0.4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x14ac:dyDescent="0.4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x14ac:dyDescent="0.4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x14ac:dyDescent="0.4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x14ac:dyDescent="0.4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x14ac:dyDescent="0.4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x14ac:dyDescent="0.4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x14ac:dyDescent="0.4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x14ac:dyDescent="0.4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x14ac:dyDescent="0.4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x14ac:dyDescent="0.4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x14ac:dyDescent="0.4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x14ac:dyDescent="0.4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x14ac:dyDescent="0.4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x14ac:dyDescent="0.4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x14ac:dyDescent="0.4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x14ac:dyDescent="0.4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x14ac:dyDescent="0.4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x14ac:dyDescent="0.4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x14ac:dyDescent="0.4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x14ac:dyDescent="0.4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x14ac:dyDescent="0.4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x14ac:dyDescent="0.4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x14ac:dyDescent="0.4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x14ac:dyDescent="0.4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x14ac:dyDescent="0.4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x14ac:dyDescent="0.4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x14ac:dyDescent="0.4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row r="322" spans="1:28" x14ac:dyDescent="0.4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row>
    <row r="323" spans="1:28" x14ac:dyDescent="0.4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row>
    <row r="324" spans="1:28" x14ac:dyDescent="0.4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row>
    <row r="325" spans="1:28" x14ac:dyDescent="0.4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row>
    <row r="326" spans="1:28" x14ac:dyDescent="0.4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row>
    <row r="327" spans="1:28" x14ac:dyDescent="0.4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row>
    <row r="328" spans="1:28" x14ac:dyDescent="0.4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row>
    <row r="329" spans="1:28" x14ac:dyDescent="0.4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row>
    <row r="330" spans="1:28" x14ac:dyDescent="0.4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row>
    <row r="331" spans="1:28" x14ac:dyDescent="0.4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row>
    <row r="332" spans="1:28" x14ac:dyDescent="0.4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row>
    <row r="333" spans="1:28" x14ac:dyDescent="0.4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row>
    <row r="334" spans="1:28" x14ac:dyDescent="0.4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row>
    <row r="335" spans="1:28" x14ac:dyDescent="0.4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row>
    <row r="336" spans="1:28" x14ac:dyDescent="0.4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row>
    <row r="337" spans="1:28" x14ac:dyDescent="0.4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638A-01B5-4AB8-9FC2-87F3E76D459E}">
  <sheetPr>
    <pageSetUpPr fitToPage="1"/>
  </sheetPr>
  <dimension ref="A1:AB321"/>
  <sheetViews>
    <sheetView workbookViewId="0"/>
  </sheetViews>
  <sheetFormatPr defaultColWidth="9.1328125" defaultRowHeight="14.25" x14ac:dyDescent="0.45"/>
  <cols>
    <col min="1" max="1" width="7" style="50" customWidth="1"/>
    <col min="2" max="2" width="35.1328125" style="50" customWidth="1"/>
    <col min="3" max="3" width="17.73046875" style="50" customWidth="1"/>
    <col min="4" max="4" width="96.73046875" style="50" customWidth="1"/>
    <col min="5" max="5" width="55" style="50" customWidth="1"/>
    <col min="6" max="16384" width="9.1328125" style="50"/>
  </cols>
  <sheetData>
    <row r="1" spans="1:28" x14ac:dyDescent="0.4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8" ht="28.5" x14ac:dyDescent="0.45">
      <c r="A2" s="31"/>
      <c r="B2" s="31"/>
      <c r="C2" s="31"/>
      <c r="D2" s="278" t="s">
        <v>717</v>
      </c>
      <c r="E2" s="278" t="s">
        <v>794</v>
      </c>
      <c r="F2" s="31"/>
      <c r="G2" s="31"/>
      <c r="H2" s="31"/>
      <c r="I2" s="31"/>
      <c r="J2" s="31"/>
      <c r="K2" s="31"/>
      <c r="L2" s="31"/>
      <c r="M2" s="31"/>
      <c r="N2" s="31"/>
      <c r="O2" s="31"/>
      <c r="P2" s="31"/>
      <c r="Q2" s="31"/>
      <c r="R2" s="31"/>
      <c r="S2" s="31"/>
      <c r="T2" s="31"/>
      <c r="U2" s="31"/>
      <c r="V2" s="31"/>
      <c r="W2" s="31"/>
      <c r="X2" s="31"/>
      <c r="Y2" s="31"/>
      <c r="Z2" s="31"/>
      <c r="AA2" s="31"/>
      <c r="AB2" s="31"/>
    </row>
    <row r="3" spans="1:28" ht="28.5" x14ac:dyDescent="0.45">
      <c r="A3" s="31"/>
      <c r="B3" s="31"/>
      <c r="C3" s="31"/>
      <c r="D3" s="278" t="s">
        <v>792</v>
      </c>
      <c r="E3" s="278" t="s">
        <v>794</v>
      </c>
      <c r="F3" s="31"/>
      <c r="G3" s="31"/>
      <c r="H3" s="31"/>
      <c r="I3" s="31"/>
      <c r="J3" s="31"/>
      <c r="K3" s="31"/>
      <c r="L3" s="31"/>
      <c r="M3" s="31"/>
      <c r="N3" s="31"/>
      <c r="O3" s="31"/>
      <c r="P3" s="31"/>
      <c r="Q3" s="31"/>
      <c r="R3" s="31"/>
      <c r="S3" s="31"/>
      <c r="T3" s="31"/>
      <c r="U3" s="31"/>
      <c r="V3" s="31"/>
      <c r="W3" s="31"/>
      <c r="X3" s="31"/>
      <c r="Y3" s="31"/>
      <c r="Z3" s="31"/>
      <c r="AA3" s="31"/>
      <c r="AB3" s="31"/>
    </row>
    <row r="4" spans="1:28" ht="28.5" x14ac:dyDescent="0.45">
      <c r="A4" s="31"/>
      <c r="B4" s="31"/>
      <c r="C4" s="31"/>
      <c r="D4" s="278" t="s">
        <v>795</v>
      </c>
      <c r="E4" s="278" t="s">
        <v>794</v>
      </c>
      <c r="F4" s="31"/>
      <c r="G4" s="31"/>
      <c r="H4" s="31"/>
      <c r="I4" s="31"/>
      <c r="J4" s="31"/>
      <c r="K4" s="31"/>
      <c r="L4" s="31"/>
      <c r="M4" s="31"/>
      <c r="N4" s="31"/>
      <c r="O4" s="31"/>
      <c r="P4" s="31"/>
      <c r="Q4" s="31"/>
      <c r="R4" s="31"/>
      <c r="S4" s="31"/>
      <c r="T4" s="31"/>
      <c r="U4" s="31"/>
      <c r="V4" s="31"/>
      <c r="W4" s="31"/>
      <c r="X4" s="31"/>
      <c r="Y4" s="31"/>
      <c r="Z4" s="31"/>
      <c r="AA4" s="31"/>
      <c r="AB4" s="31"/>
    </row>
    <row r="5" spans="1:28" x14ac:dyDescent="0.45">
      <c r="A5" s="31"/>
      <c r="B5" s="31"/>
      <c r="C5" s="31"/>
      <c r="D5" s="278" t="s">
        <v>798</v>
      </c>
      <c r="E5" s="278" t="s">
        <v>87</v>
      </c>
      <c r="F5" s="31"/>
      <c r="G5" s="31"/>
      <c r="H5" s="31"/>
      <c r="I5" s="31"/>
      <c r="J5" s="31"/>
      <c r="K5" s="31"/>
      <c r="L5" s="31"/>
      <c r="M5" s="31"/>
      <c r="N5" s="31"/>
      <c r="O5" s="31"/>
      <c r="P5" s="31"/>
      <c r="Q5" s="31"/>
      <c r="R5" s="31"/>
      <c r="S5" s="31"/>
      <c r="T5" s="31"/>
      <c r="U5" s="31"/>
      <c r="V5" s="31"/>
      <c r="W5" s="31"/>
      <c r="X5" s="31"/>
      <c r="Y5" s="31"/>
      <c r="Z5" s="31"/>
      <c r="AA5" s="31"/>
      <c r="AB5" s="31"/>
    </row>
    <row r="6" spans="1:28" x14ac:dyDescent="0.45">
      <c r="A6" s="31"/>
      <c r="B6" s="31"/>
      <c r="C6" s="31"/>
      <c r="D6" s="278" t="s">
        <v>795</v>
      </c>
      <c r="E6" s="278" t="s">
        <v>87</v>
      </c>
      <c r="F6" s="31"/>
      <c r="G6" s="31"/>
      <c r="H6" s="31"/>
      <c r="I6" s="31"/>
      <c r="J6" s="31"/>
      <c r="K6" s="31"/>
      <c r="L6" s="31"/>
      <c r="M6" s="31"/>
      <c r="N6" s="31"/>
      <c r="O6" s="31"/>
      <c r="P6" s="31"/>
      <c r="Q6" s="31"/>
      <c r="R6" s="31"/>
      <c r="S6" s="31"/>
      <c r="T6" s="31"/>
      <c r="U6" s="31"/>
      <c r="V6" s="31"/>
      <c r="W6" s="31"/>
      <c r="X6" s="31"/>
      <c r="Y6" s="31"/>
      <c r="Z6" s="31"/>
      <c r="AA6" s="31"/>
      <c r="AB6" s="31"/>
    </row>
    <row r="7" spans="1:28" x14ac:dyDescent="0.45">
      <c r="A7" s="31"/>
      <c r="B7" s="31"/>
      <c r="C7" s="31"/>
      <c r="D7" s="278" t="s">
        <v>792</v>
      </c>
      <c r="E7" s="278" t="s">
        <v>87</v>
      </c>
      <c r="F7" s="31"/>
      <c r="G7" s="31"/>
      <c r="H7" s="31"/>
      <c r="I7" s="31"/>
      <c r="J7" s="31"/>
      <c r="K7" s="31"/>
      <c r="L7" s="31"/>
      <c r="M7" s="31"/>
      <c r="N7" s="31"/>
      <c r="O7" s="31"/>
      <c r="P7" s="31"/>
      <c r="Q7" s="31"/>
      <c r="R7" s="31"/>
      <c r="S7" s="31"/>
      <c r="T7" s="31"/>
      <c r="U7" s="31"/>
      <c r="V7" s="31"/>
      <c r="W7" s="31"/>
      <c r="X7" s="31"/>
      <c r="Y7" s="31"/>
      <c r="Z7" s="31"/>
      <c r="AA7" s="31"/>
      <c r="AB7" s="31"/>
    </row>
    <row r="8" spans="1:28" ht="28.5" x14ac:dyDescent="0.45">
      <c r="A8" s="31"/>
      <c r="B8" s="31"/>
      <c r="C8" s="31"/>
      <c r="D8" s="278" t="s">
        <v>717</v>
      </c>
      <c r="E8" s="278" t="s">
        <v>794</v>
      </c>
      <c r="F8" s="31"/>
      <c r="G8" s="31"/>
      <c r="H8" s="31"/>
      <c r="I8" s="31"/>
      <c r="J8" s="31"/>
      <c r="K8" s="31"/>
      <c r="L8" s="31"/>
      <c r="M8" s="31"/>
      <c r="N8" s="31"/>
      <c r="O8" s="31"/>
      <c r="P8" s="31"/>
      <c r="Q8" s="31"/>
      <c r="R8" s="31"/>
      <c r="S8" s="31"/>
      <c r="T8" s="31"/>
      <c r="U8" s="31"/>
      <c r="V8" s="31"/>
      <c r="W8" s="31"/>
      <c r="X8" s="31"/>
      <c r="Y8" s="31"/>
      <c r="Z8" s="31"/>
      <c r="AA8" s="31"/>
      <c r="AB8" s="31"/>
    </row>
    <row r="9" spans="1:28" x14ac:dyDescent="0.45">
      <c r="A9" s="31"/>
      <c r="B9" s="31"/>
      <c r="C9" s="31"/>
      <c r="D9" s="278" t="s">
        <v>797</v>
      </c>
      <c r="E9" s="278" t="s">
        <v>87</v>
      </c>
      <c r="F9" s="31"/>
      <c r="G9" s="31"/>
      <c r="H9" s="31"/>
      <c r="I9" s="31"/>
      <c r="J9" s="31"/>
      <c r="K9" s="31"/>
      <c r="L9" s="31"/>
      <c r="M9" s="31"/>
      <c r="N9" s="31"/>
      <c r="O9" s="31"/>
      <c r="P9" s="31"/>
      <c r="Q9" s="31"/>
      <c r="R9" s="31"/>
      <c r="S9" s="31"/>
      <c r="T9" s="31"/>
      <c r="U9" s="31"/>
      <c r="V9" s="31"/>
      <c r="W9" s="31"/>
      <c r="X9" s="31"/>
      <c r="Y9" s="31"/>
      <c r="Z9" s="31"/>
      <c r="AA9" s="31"/>
      <c r="AB9" s="31"/>
    </row>
    <row r="10" spans="1:28" x14ac:dyDescent="0.45">
      <c r="A10" s="31"/>
      <c r="B10" s="31"/>
      <c r="C10" s="31"/>
      <c r="D10" s="278" t="s">
        <v>792</v>
      </c>
      <c r="E10" s="278" t="s">
        <v>87</v>
      </c>
      <c r="F10" s="31"/>
      <c r="G10" s="31"/>
      <c r="H10" s="31"/>
      <c r="I10" s="31"/>
      <c r="J10" s="31"/>
      <c r="K10" s="31"/>
      <c r="L10" s="31"/>
      <c r="M10" s="31"/>
      <c r="N10" s="31"/>
      <c r="O10" s="31"/>
      <c r="P10" s="31"/>
      <c r="Q10" s="31"/>
      <c r="R10" s="31"/>
      <c r="S10" s="31"/>
      <c r="T10" s="31"/>
      <c r="U10" s="31"/>
      <c r="V10" s="31"/>
      <c r="W10" s="31"/>
      <c r="X10" s="31"/>
      <c r="Y10" s="31"/>
      <c r="Z10" s="31"/>
      <c r="AA10" s="31"/>
      <c r="AB10" s="31"/>
    </row>
    <row r="11" spans="1:28" ht="28.5" x14ac:dyDescent="0.45">
      <c r="A11" s="31"/>
      <c r="B11" s="31"/>
      <c r="C11" s="31"/>
      <c r="D11" s="278" t="s">
        <v>717</v>
      </c>
      <c r="E11" s="278" t="s">
        <v>794</v>
      </c>
      <c r="F11" s="31"/>
      <c r="G11" s="31"/>
      <c r="H11" s="31"/>
      <c r="I11" s="31"/>
      <c r="J11" s="31"/>
      <c r="K11" s="31"/>
      <c r="L11" s="31"/>
      <c r="M11" s="31"/>
      <c r="N11" s="31"/>
      <c r="O11" s="31"/>
      <c r="P11" s="31"/>
      <c r="Q11" s="31"/>
      <c r="R11" s="31"/>
      <c r="S11" s="31"/>
      <c r="T11" s="31"/>
      <c r="U11" s="31"/>
      <c r="V11" s="31"/>
      <c r="W11" s="31"/>
      <c r="X11" s="31"/>
      <c r="Y11" s="31"/>
      <c r="Z11" s="31"/>
      <c r="AA11" s="31"/>
      <c r="AB11" s="31"/>
    </row>
    <row r="12" spans="1:28" x14ac:dyDescent="0.45">
      <c r="A12" s="31"/>
      <c r="B12" s="31"/>
      <c r="C12" s="31"/>
      <c r="D12" s="278" t="s">
        <v>796</v>
      </c>
      <c r="E12" s="255" t="s">
        <v>79</v>
      </c>
      <c r="F12" s="31"/>
      <c r="G12" s="31"/>
      <c r="H12" s="31"/>
      <c r="I12" s="31"/>
      <c r="J12" s="31"/>
      <c r="K12" s="31"/>
      <c r="L12" s="31"/>
      <c r="M12" s="31"/>
      <c r="N12" s="31"/>
      <c r="O12" s="31"/>
      <c r="P12" s="31"/>
      <c r="Q12" s="31"/>
      <c r="R12" s="31"/>
      <c r="S12" s="31"/>
      <c r="T12" s="31"/>
      <c r="U12" s="31"/>
      <c r="V12" s="31"/>
      <c r="W12" s="31"/>
      <c r="X12" s="31"/>
      <c r="Y12" s="31"/>
      <c r="Z12" s="31"/>
      <c r="AA12" s="31"/>
      <c r="AB12" s="31"/>
    </row>
    <row r="13" spans="1:28" x14ac:dyDescent="0.45">
      <c r="A13" s="31"/>
      <c r="B13" s="31"/>
      <c r="C13" s="31"/>
      <c r="D13" s="278" t="s">
        <v>795</v>
      </c>
      <c r="E13" s="255" t="s">
        <v>79</v>
      </c>
      <c r="F13" s="31"/>
      <c r="G13" s="31"/>
      <c r="H13" s="31"/>
      <c r="I13" s="31"/>
      <c r="J13" s="31"/>
      <c r="K13" s="31"/>
      <c r="L13" s="31"/>
      <c r="M13" s="31"/>
      <c r="N13" s="31"/>
      <c r="O13" s="31"/>
      <c r="P13" s="31"/>
      <c r="Q13" s="31"/>
      <c r="R13" s="31"/>
      <c r="S13" s="31"/>
      <c r="T13" s="31"/>
      <c r="U13" s="31"/>
      <c r="V13" s="31"/>
      <c r="W13" s="31"/>
      <c r="X13" s="31"/>
      <c r="Y13" s="31"/>
      <c r="Z13" s="31"/>
      <c r="AA13" s="31"/>
      <c r="AB13" s="31"/>
    </row>
    <row r="14" spans="1:28" x14ac:dyDescent="0.45">
      <c r="A14" s="31"/>
      <c r="B14" s="31"/>
      <c r="C14" s="31"/>
      <c r="D14" s="278" t="s">
        <v>792</v>
      </c>
      <c r="E14" s="255" t="s">
        <v>79</v>
      </c>
      <c r="F14" s="31"/>
      <c r="G14" s="31"/>
      <c r="H14" s="31"/>
      <c r="I14" s="31"/>
      <c r="J14" s="31"/>
      <c r="K14" s="31"/>
      <c r="L14" s="31"/>
      <c r="M14" s="31"/>
      <c r="N14" s="31"/>
      <c r="O14" s="31"/>
      <c r="P14" s="31"/>
      <c r="Q14" s="31"/>
      <c r="R14" s="31"/>
      <c r="S14" s="31"/>
      <c r="T14" s="31"/>
      <c r="U14" s="31"/>
      <c r="V14" s="31"/>
      <c r="W14" s="31"/>
      <c r="X14" s="31"/>
      <c r="Y14" s="31"/>
      <c r="Z14" s="31"/>
      <c r="AA14" s="31"/>
      <c r="AB14" s="31"/>
    </row>
    <row r="15" spans="1:28" ht="28.5" x14ac:dyDescent="0.45">
      <c r="A15" s="31"/>
      <c r="B15" s="31"/>
      <c r="C15" s="31"/>
      <c r="D15" s="278" t="s">
        <v>717</v>
      </c>
      <c r="E15" s="255" t="s">
        <v>794</v>
      </c>
      <c r="F15" s="31"/>
      <c r="G15" s="31"/>
      <c r="H15" s="31"/>
      <c r="I15" s="31"/>
      <c r="J15" s="31"/>
      <c r="K15" s="31"/>
      <c r="L15" s="31"/>
      <c r="M15" s="31"/>
      <c r="N15" s="31"/>
      <c r="O15" s="31"/>
      <c r="P15" s="31"/>
      <c r="Q15" s="31"/>
      <c r="R15" s="31"/>
      <c r="S15" s="31"/>
      <c r="T15" s="31"/>
      <c r="U15" s="31"/>
      <c r="V15" s="31"/>
      <c r="W15" s="31"/>
      <c r="X15" s="31"/>
      <c r="Y15" s="31"/>
      <c r="Z15" s="31"/>
      <c r="AA15" s="31"/>
      <c r="AB15" s="31"/>
    </row>
    <row r="16" spans="1:28" ht="28.5" x14ac:dyDescent="0.45">
      <c r="A16" s="31"/>
      <c r="B16" s="31"/>
      <c r="C16" s="31"/>
      <c r="D16" s="255" t="s">
        <v>793</v>
      </c>
      <c r="E16" s="255" t="s">
        <v>73</v>
      </c>
      <c r="F16" s="31"/>
      <c r="G16" s="31"/>
      <c r="H16" s="31"/>
      <c r="I16" s="31"/>
      <c r="J16" s="31"/>
      <c r="K16" s="31"/>
      <c r="L16" s="31"/>
      <c r="M16" s="31"/>
      <c r="N16" s="31"/>
      <c r="O16" s="31"/>
      <c r="P16" s="31"/>
      <c r="Q16" s="31"/>
      <c r="R16" s="31"/>
      <c r="S16" s="31"/>
      <c r="T16" s="31"/>
      <c r="U16" s="31"/>
      <c r="V16" s="31"/>
      <c r="W16" s="31"/>
      <c r="X16" s="31"/>
      <c r="Y16" s="31"/>
      <c r="Z16" s="31"/>
      <c r="AA16" s="31"/>
      <c r="AB16" s="31"/>
    </row>
    <row r="17" spans="1:28" x14ac:dyDescent="0.45">
      <c r="A17" s="31"/>
      <c r="B17" s="31"/>
      <c r="C17" s="31"/>
      <c r="D17" s="278" t="s">
        <v>792</v>
      </c>
      <c r="E17" s="255" t="s">
        <v>73</v>
      </c>
      <c r="F17" s="31"/>
      <c r="G17" s="31"/>
      <c r="H17" s="31"/>
      <c r="I17" s="31"/>
      <c r="J17" s="31"/>
      <c r="K17" s="31"/>
      <c r="L17" s="31"/>
      <c r="M17" s="31"/>
      <c r="N17" s="31"/>
      <c r="O17" s="31"/>
      <c r="P17" s="31"/>
      <c r="Q17" s="31"/>
      <c r="R17" s="31"/>
      <c r="S17" s="31"/>
      <c r="T17" s="31"/>
      <c r="U17" s="31"/>
      <c r="V17" s="31"/>
      <c r="W17" s="31"/>
      <c r="X17" s="31"/>
      <c r="Y17" s="31"/>
      <c r="Z17" s="31"/>
      <c r="AA17" s="31"/>
      <c r="AB17" s="31"/>
    </row>
    <row r="18" spans="1:28" x14ac:dyDescent="0.45">
      <c r="A18" s="31"/>
      <c r="B18" s="31"/>
      <c r="C18" s="31"/>
      <c r="D18" s="255" t="s">
        <v>791</v>
      </c>
      <c r="E18" s="255" t="s">
        <v>85</v>
      </c>
      <c r="F18" s="31"/>
      <c r="G18" s="31"/>
      <c r="H18" s="31"/>
      <c r="I18" s="31"/>
      <c r="J18" s="31"/>
      <c r="K18" s="31"/>
      <c r="L18" s="31"/>
      <c r="M18" s="31"/>
      <c r="N18" s="31"/>
      <c r="O18" s="31"/>
      <c r="P18" s="31"/>
      <c r="Q18" s="31"/>
      <c r="R18" s="31"/>
      <c r="S18" s="31"/>
      <c r="T18" s="31"/>
      <c r="U18" s="31"/>
      <c r="V18" s="31"/>
      <c r="W18" s="31"/>
      <c r="X18" s="31"/>
      <c r="Y18" s="31"/>
      <c r="Z18" s="31"/>
      <c r="AA18" s="31"/>
      <c r="AB18" s="31"/>
    </row>
    <row r="19" spans="1:28" x14ac:dyDescent="0.45">
      <c r="A19" s="31"/>
      <c r="B19" s="31"/>
      <c r="C19" s="31"/>
      <c r="D19" s="278" t="s">
        <v>790</v>
      </c>
      <c r="E19" s="255" t="s">
        <v>85</v>
      </c>
      <c r="F19" s="31"/>
      <c r="G19" s="31"/>
      <c r="H19" s="31"/>
      <c r="I19" s="31"/>
      <c r="J19" s="31"/>
      <c r="K19" s="31"/>
      <c r="L19" s="31"/>
      <c r="M19" s="31"/>
      <c r="N19" s="31"/>
      <c r="O19" s="31"/>
      <c r="P19" s="31"/>
      <c r="Q19" s="31"/>
      <c r="R19" s="31"/>
      <c r="S19" s="31"/>
      <c r="T19" s="31"/>
      <c r="U19" s="31"/>
      <c r="V19" s="31"/>
      <c r="W19" s="31"/>
      <c r="X19" s="31"/>
      <c r="Y19" s="31"/>
      <c r="Z19" s="31"/>
      <c r="AA19" s="31"/>
      <c r="AB19" s="31"/>
    </row>
    <row r="20" spans="1:28" x14ac:dyDescent="0.4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x14ac:dyDescent="0.4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x14ac:dyDescent="0.4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x14ac:dyDescent="0.4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x14ac:dyDescent="0.4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x14ac:dyDescent="0.4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x14ac:dyDescent="0.4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x14ac:dyDescent="0.4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x14ac:dyDescent="0.4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x14ac:dyDescent="0.4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x14ac:dyDescent="0.4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x14ac:dyDescent="0.4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x14ac:dyDescent="0.4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x14ac:dyDescent="0.4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x14ac:dyDescent="0.4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x14ac:dyDescent="0.4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x14ac:dyDescent="0.4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x14ac:dyDescent="0.4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x14ac:dyDescent="0.4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x14ac:dyDescent="0.4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x14ac:dyDescent="0.4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x14ac:dyDescent="0.4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x14ac:dyDescent="0.4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x14ac:dyDescent="0.4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x14ac:dyDescent="0.4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x14ac:dyDescent="0.4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x14ac:dyDescent="0.4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x14ac:dyDescent="0.4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x14ac:dyDescent="0.4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x14ac:dyDescent="0.4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x14ac:dyDescent="0.4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x14ac:dyDescent="0.4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x14ac:dyDescent="0.4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x14ac:dyDescent="0.4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x14ac:dyDescent="0.4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x14ac:dyDescent="0.4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x14ac:dyDescent="0.4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x14ac:dyDescent="0.4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x14ac:dyDescent="0.4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x14ac:dyDescent="0.4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x14ac:dyDescent="0.4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x14ac:dyDescent="0.4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x14ac:dyDescent="0.4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x14ac:dyDescent="0.4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x14ac:dyDescent="0.4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x14ac:dyDescent="0.4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x14ac:dyDescent="0.4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x14ac:dyDescent="0.4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x14ac:dyDescent="0.4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x14ac:dyDescent="0.4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x14ac:dyDescent="0.4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x14ac:dyDescent="0.4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x14ac:dyDescent="0.4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x14ac:dyDescent="0.4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x14ac:dyDescent="0.4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x14ac:dyDescent="0.4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x14ac:dyDescent="0.4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x14ac:dyDescent="0.4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x14ac:dyDescent="0.4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x14ac:dyDescent="0.4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x14ac:dyDescent="0.4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x14ac:dyDescent="0.4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x14ac:dyDescent="0.4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x14ac:dyDescent="0.4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x14ac:dyDescent="0.4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x14ac:dyDescent="0.4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x14ac:dyDescent="0.4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x14ac:dyDescent="0.4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x14ac:dyDescent="0.4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x14ac:dyDescent="0.4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x14ac:dyDescent="0.4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x14ac:dyDescent="0.4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x14ac:dyDescent="0.4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x14ac:dyDescent="0.4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x14ac:dyDescent="0.4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x14ac:dyDescent="0.4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x14ac:dyDescent="0.4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x14ac:dyDescent="0.4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x14ac:dyDescent="0.4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x14ac:dyDescent="0.4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x14ac:dyDescent="0.4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x14ac:dyDescent="0.4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x14ac:dyDescent="0.4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x14ac:dyDescent="0.4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x14ac:dyDescent="0.4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x14ac:dyDescent="0.4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x14ac:dyDescent="0.4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x14ac:dyDescent="0.4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x14ac:dyDescent="0.4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x14ac:dyDescent="0.4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x14ac:dyDescent="0.4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x14ac:dyDescent="0.4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x14ac:dyDescent="0.4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x14ac:dyDescent="0.4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x14ac:dyDescent="0.4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x14ac:dyDescent="0.4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x14ac:dyDescent="0.4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x14ac:dyDescent="0.4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x14ac:dyDescent="0.4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x14ac:dyDescent="0.4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x14ac:dyDescent="0.4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x14ac:dyDescent="0.4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x14ac:dyDescent="0.4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x14ac:dyDescent="0.4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x14ac:dyDescent="0.4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x14ac:dyDescent="0.4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x14ac:dyDescent="0.4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x14ac:dyDescent="0.4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x14ac:dyDescent="0.4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x14ac:dyDescent="0.4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x14ac:dyDescent="0.4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x14ac:dyDescent="0.4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x14ac:dyDescent="0.4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x14ac:dyDescent="0.4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x14ac:dyDescent="0.4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x14ac:dyDescent="0.4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x14ac:dyDescent="0.4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sheetData>
  <pageMargins left="0.70866141732283472" right="0.70866141732283472" top="0.74803149606299213" bottom="0.74803149606299213" header="0.31496062992125984" footer="0.31496062992125984"/>
  <pageSetup paperSize="8" scale="45" fitToHeight="0" orientation="landscape" r:id="rId1"/>
  <headerFooter>
    <oddFooter>&amp;C&amp;"-,Bold"&amp;12&amp;KFF0000OFFICIAL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3720-BC0C-4315-AE94-FC006825DB7D}">
  <sheetPr>
    <pageSetUpPr fitToPage="1"/>
  </sheetPr>
  <dimension ref="A1:S296"/>
  <sheetViews>
    <sheetView workbookViewId="0"/>
  </sheetViews>
  <sheetFormatPr defaultColWidth="9.1328125" defaultRowHeight="13.15" x14ac:dyDescent="0.4"/>
  <cols>
    <col min="1" max="1" width="1.73046875" style="89" customWidth="1"/>
    <col min="2" max="2" width="19.3984375" style="134" bestFit="1" customWidth="1"/>
    <col min="3" max="3" width="92.265625" style="132" customWidth="1"/>
    <col min="4" max="4" width="55.3984375" style="132" customWidth="1"/>
    <col min="5" max="5" width="33.73046875" style="132" customWidth="1"/>
    <col min="6" max="6" width="68.59765625" style="132" customWidth="1"/>
    <col min="7" max="7" width="12.73046875" style="133" customWidth="1"/>
    <col min="8" max="8" width="50.73046875" style="132" customWidth="1"/>
    <col min="9" max="9" width="5.73046875" style="99" customWidth="1"/>
    <col min="10" max="14" width="9.1328125" style="99"/>
    <col min="15" max="16384" width="9.1328125" style="89"/>
  </cols>
  <sheetData>
    <row r="1" spans="1:19" s="76" customFormat="1" ht="12" customHeight="1" x14ac:dyDescent="0.4">
      <c r="B1" s="77"/>
      <c r="C1" s="78"/>
      <c r="D1" s="78"/>
      <c r="E1" s="78"/>
      <c r="F1" s="140"/>
      <c r="G1" s="80"/>
      <c r="H1" s="78"/>
      <c r="I1" s="81"/>
      <c r="J1" s="81"/>
      <c r="K1" s="81"/>
      <c r="L1" s="81"/>
      <c r="M1" s="81"/>
      <c r="N1" s="81"/>
    </row>
    <row r="2" spans="1:19" s="76" customFormat="1" ht="15.75" x14ac:dyDescent="0.5">
      <c r="B2" s="82" t="s">
        <v>39</v>
      </c>
      <c r="C2" s="679" t="s">
        <v>358</v>
      </c>
      <c r="D2" s="679"/>
      <c r="E2" s="679"/>
      <c r="F2" s="140"/>
      <c r="G2" s="83"/>
      <c r="H2" s="78"/>
      <c r="I2" s="81"/>
      <c r="J2" s="81"/>
      <c r="K2" s="81"/>
      <c r="L2" s="81"/>
      <c r="M2" s="81"/>
      <c r="N2" s="81"/>
    </row>
    <row r="3" spans="1:19" s="76" customFormat="1" ht="14.25" x14ac:dyDescent="0.4">
      <c r="B3" s="84" t="s">
        <v>583</v>
      </c>
      <c r="C3" s="676" t="s">
        <v>459</v>
      </c>
      <c r="D3" s="677"/>
      <c r="E3" s="678"/>
      <c r="F3" s="140"/>
      <c r="G3" s="83"/>
      <c r="H3" s="78"/>
      <c r="I3" s="81"/>
      <c r="J3" s="81"/>
      <c r="K3" s="81"/>
      <c r="L3" s="81"/>
      <c r="M3" s="81"/>
      <c r="N3" s="81"/>
    </row>
    <row r="4" spans="1:19" s="76" customFormat="1" ht="14.25" x14ac:dyDescent="0.4">
      <c r="B4" s="84" t="s">
        <v>584</v>
      </c>
      <c r="C4" s="676" t="s">
        <v>460</v>
      </c>
      <c r="D4" s="677"/>
      <c r="E4" s="678"/>
      <c r="F4" s="140"/>
      <c r="G4" s="83"/>
      <c r="H4" s="78"/>
      <c r="I4" s="81"/>
      <c r="J4" s="81"/>
      <c r="K4" s="81"/>
      <c r="L4" s="81"/>
      <c r="M4" s="81"/>
      <c r="N4" s="81"/>
    </row>
    <row r="5" spans="1:19" s="76" customFormat="1" ht="14.25" x14ac:dyDescent="0.4">
      <c r="B5" s="84" t="s">
        <v>585</v>
      </c>
      <c r="C5" s="676" t="s">
        <v>453</v>
      </c>
      <c r="D5" s="677"/>
      <c r="E5" s="678"/>
      <c r="F5" s="140"/>
      <c r="G5" s="83"/>
      <c r="H5" s="78"/>
      <c r="I5" s="81"/>
      <c r="J5" s="81"/>
      <c r="K5" s="81"/>
      <c r="L5" s="81"/>
      <c r="M5" s="81"/>
      <c r="N5" s="81"/>
    </row>
    <row r="6" spans="1:19" s="76" customFormat="1" ht="14.25" x14ac:dyDescent="0.4">
      <c r="B6" s="84" t="s">
        <v>586</v>
      </c>
      <c r="C6" s="676" t="s">
        <v>454</v>
      </c>
      <c r="D6" s="677"/>
      <c r="E6" s="678"/>
      <c r="F6" s="140"/>
      <c r="G6" s="83"/>
      <c r="H6" s="78"/>
      <c r="I6" s="81"/>
      <c r="J6" s="81"/>
      <c r="K6" s="81"/>
      <c r="L6" s="81"/>
      <c r="M6" s="81"/>
      <c r="N6" s="81"/>
    </row>
    <row r="7" spans="1:19" s="76" customFormat="1" ht="14.25" x14ac:dyDescent="0.4">
      <c r="B7" s="84" t="s">
        <v>587</v>
      </c>
      <c r="C7" s="676" t="s">
        <v>455</v>
      </c>
      <c r="D7" s="677"/>
      <c r="E7" s="678"/>
      <c r="F7" s="140"/>
      <c r="G7" s="83"/>
      <c r="H7" s="78"/>
      <c r="I7" s="81"/>
      <c r="J7" s="81"/>
      <c r="K7" s="81"/>
      <c r="L7" s="81"/>
      <c r="M7" s="81"/>
      <c r="N7" s="81"/>
    </row>
    <row r="8" spans="1:19" s="76" customFormat="1" ht="14.25" x14ac:dyDescent="0.4">
      <c r="B8" s="84" t="s">
        <v>588</v>
      </c>
      <c r="C8" s="146" t="s">
        <v>431</v>
      </c>
      <c r="D8" s="149"/>
      <c r="E8" s="147"/>
      <c r="F8" s="140"/>
      <c r="G8" s="83"/>
      <c r="H8" s="78"/>
      <c r="I8" s="81"/>
      <c r="J8" s="81"/>
      <c r="K8" s="81"/>
      <c r="L8" s="81"/>
      <c r="M8" s="81"/>
      <c r="N8" s="81"/>
    </row>
    <row r="9" spans="1:19" s="76" customFormat="1" ht="14.25" x14ac:dyDescent="0.4">
      <c r="B9" s="84" t="s">
        <v>589</v>
      </c>
      <c r="C9" s="146" t="s">
        <v>643</v>
      </c>
      <c r="D9" s="149"/>
      <c r="E9" s="147"/>
      <c r="F9" s="140"/>
      <c r="G9" s="83"/>
      <c r="H9" s="78"/>
      <c r="I9" s="81"/>
      <c r="J9" s="81"/>
      <c r="K9" s="81"/>
      <c r="L9" s="81"/>
      <c r="M9" s="81"/>
      <c r="N9" s="81"/>
    </row>
    <row r="10" spans="1:19" s="76" customFormat="1" ht="14.25" x14ac:dyDescent="0.4">
      <c r="B10" s="84" t="s">
        <v>432</v>
      </c>
      <c r="C10" s="676" t="s">
        <v>402</v>
      </c>
      <c r="D10" s="677"/>
      <c r="E10" s="678"/>
      <c r="F10" s="140"/>
      <c r="G10" s="83"/>
      <c r="H10" s="78"/>
      <c r="I10" s="81"/>
      <c r="J10" s="81"/>
      <c r="K10" s="81"/>
      <c r="L10" s="81"/>
      <c r="M10" s="81"/>
      <c r="N10" s="81"/>
    </row>
    <row r="11" spans="1:19" s="76" customFormat="1" ht="14.25" x14ac:dyDescent="0.45">
      <c r="B11" s="85"/>
      <c r="C11" s="86"/>
      <c r="D11" s="86"/>
      <c r="E11" s="86"/>
      <c r="F11" s="79"/>
      <c r="G11" s="83"/>
      <c r="H11" s="78"/>
      <c r="I11" s="81"/>
      <c r="J11" s="81"/>
      <c r="K11" s="81"/>
      <c r="L11" s="81"/>
      <c r="M11" s="81"/>
      <c r="N11" s="81"/>
    </row>
    <row r="12" spans="1:19" ht="19.899999999999999" customHeight="1" x14ac:dyDescent="0.4">
      <c r="A12" s="76"/>
      <c r="B12" s="87" t="s">
        <v>359</v>
      </c>
      <c r="C12" s="680" t="s">
        <v>378</v>
      </c>
      <c r="D12" s="680"/>
      <c r="E12" s="680"/>
      <c r="F12" s="680"/>
      <c r="G12" s="680"/>
      <c r="H12" s="680"/>
      <c r="I12" s="88"/>
      <c r="J12" s="81"/>
      <c r="K12" s="81"/>
      <c r="L12" s="81"/>
      <c r="M12" s="81"/>
      <c r="N12" s="81"/>
      <c r="O12" s="76"/>
      <c r="P12" s="76"/>
      <c r="Q12" s="76"/>
      <c r="R12" s="76"/>
      <c r="S12" s="76"/>
    </row>
    <row r="13" spans="1:19" ht="78" customHeight="1" x14ac:dyDescent="0.4">
      <c r="A13" s="76"/>
      <c r="B13" s="90" t="s">
        <v>360</v>
      </c>
      <c r="C13" s="681" t="s">
        <v>625</v>
      </c>
      <c r="D13" s="681"/>
      <c r="E13" s="681"/>
      <c r="F13" s="681"/>
      <c r="G13" s="681"/>
      <c r="H13" s="681"/>
      <c r="I13" s="88"/>
      <c r="J13" s="81"/>
      <c r="K13" s="81"/>
      <c r="L13" s="81"/>
      <c r="M13" s="81"/>
      <c r="N13" s="81"/>
      <c r="O13" s="76"/>
      <c r="P13" s="76"/>
      <c r="Q13" s="76"/>
      <c r="R13" s="76"/>
      <c r="S13" s="76"/>
    </row>
    <row r="14" spans="1:19" ht="78.75" customHeight="1" x14ac:dyDescent="0.4">
      <c r="A14" s="76"/>
      <c r="B14" s="91" t="s">
        <v>361</v>
      </c>
      <c r="C14" s="682" t="s">
        <v>634</v>
      </c>
      <c r="D14" s="682"/>
      <c r="E14" s="682"/>
      <c r="F14" s="682"/>
      <c r="G14" s="682"/>
      <c r="H14" s="682"/>
      <c r="I14" s="88"/>
      <c r="J14" s="81"/>
      <c r="K14" s="81"/>
      <c r="L14" s="81"/>
      <c r="M14" s="81"/>
      <c r="N14" s="81"/>
      <c r="O14" s="76"/>
      <c r="P14" s="76"/>
      <c r="Q14" s="76"/>
      <c r="R14" s="76"/>
      <c r="S14" s="76"/>
    </row>
    <row r="15" spans="1:19" ht="33" customHeight="1" x14ac:dyDescent="0.4">
      <c r="A15" s="76"/>
      <c r="B15" s="153" t="s">
        <v>362</v>
      </c>
      <c r="C15" s="92" t="s">
        <v>363</v>
      </c>
      <c r="D15" s="92" t="s">
        <v>597</v>
      </c>
      <c r="E15" s="93" t="s">
        <v>195</v>
      </c>
      <c r="F15" s="92" t="s">
        <v>604</v>
      </c>
      <c r="G15" s="93" t="s">
        <v>366</v>
      </c>
      <c r="H15" s="93" t="s">
        <v>7</v>
      </c>
      <c r="I15" s="94" t="s">
        <v>8</v>
      </c>
      <c r="J15" s="81"/>
      <c r="K15" s="81"/>
      <c r="L15" s="81"/>
      <c r="M15" s="81"/>
      <c r="N15" s="76"/>
      <c r="O15" s="76"/>
      <c r="P15" s="76"/>
      <c r="Q15" s="76"/>
      <c r="R15" s="76"/>
      <c r="S15" s="76"/>
    </row>
    <row r="16" spans="1:19" ht="14.25" x14ac:dyDescent="0.4">
      <c r="A16" s="76"/>
      <c r="B16" s="683"/>
      <c r="C16" s="148" t="s">
        <v>594</v>
      </c>
      <c r="D16" s="148"/>
      <c r="E16" s="95" t="s">
        <v>600</v>
      </c>
      <c r="F16" s="95"/>
      <c r="G16" s="96" t="s">
        <v>10</v>
      </c>
      <c r="H16" s="97"/>
      <c r="I16" s="98">
        <f t="shared" ref="I16" si="0">IF(G16="","0",IF(G16="Pass",1,IF(G16="Fail",0,IF(G16="TBD",0,IF(G16="N/A",1)))))</f>
        <v>0</v>
      </c>
      <c r="J16" s="81"/>
      <c r="K16" s="81"/>
      <c r="L16" s="81"/>
      <c r="M16" s="81"/>
      <c r="N16" s="76"/>
      <c r="O16" s="76"/>
      <c r="P16" s="76"/>
      <c r="Q16" s="76"/>
      <c r="R16" s="76"/>
      <c r="S16" s="76"/>
    </row>
    <row r="17" spans="1:19" ht="14.25" x14ac:dyDescent="0.4">
      <c r="A17" s="76"/>
      <c r="B17" s="683"/>
      <c r="C17" s="148" t="s">
        <v>592</v>
      </c>
      <c r="D17" s="148"/>
      <c r="E17" s="95" t="s">
        <v>330</v>
      </c>
      <c r="F17" s="95"/>
      <c r="G17" s="96" t="s">
        <v>10</v>
      </c>
      <c r="H17" s="97"/>
      <c r="I17" s="98">
        <f t="shared" ref="I17:I22" si="1">IF(G17="","0",IF(G17="Pass",1,IF(G17="Fail",0,IF(G17="TBD",0,IF(G17="N/A",1)))))</f>
        <v>0</v>
      </c>
      <c r="J17" s="81"/>
      <c r="K17" s="81"/>
      <c r="L17" s="81"/>
      <c r="M17" s="81"/>
      <c r="N17" s="76"/>
      <c r="O17" s="76"/>
      <c r="P17" s="76"/>
      <c r="Q17" s="76"/>
      <c r="R17" s="76"/>
      <c r="S17" s="76"/>
    </row>
    <row r="18" spans="1:19" ht="14.25" x14ac:dyDescent="0.4">
      <c r="A18" s="76"/>
      <c r="B18" s="683"/>
      <c r="C18" s="148" t="s">
        <v>595</v>
      </c>
      <c r="D18" s="148"/>
      <c r="E18" s="95" t="s">
        <v>600</v>
      </c>
      <c r="F18" s="95"/>
      <c r="G18" s="96" t="s">
        <v>10</v>
      </c>
      <c r="H18" s="97"/>
      <c r="I18" s="98">
        <f t="shared" si="1"/>
        <v>0</v>
      </c>
      <c r="J18" s="81"/>
      <c r="K18" s="81"/>
      <c r="L18" s="81"/>
      <c r="M18" s="81"/>
      <c r="N18" s="76"/>
      <c r="O18" s="76"/>
      <c r="P18" s="76"/>
      <c r="Q18" s="76"/>
      <c r="R18" s="76"/>
      <c r="S18" s="76"/>
    </row>
    <row r="19" spans="1:19" ht="14.25" x14ac:dyDescent="0.4">
      <c r="A19" s="76"/>
      <c r="B19" s="683"/>
      <c r="C19" s="148" t="s">
        <v>596</v>
      </c>
      <c r="D19" s="148"/>
      <c r="E19" s="95" t="s">
        <v>599</v>
      </c>
      <c r="F19" s="95"/>
      <c r="G19" s="96" t="s">
        <v>10</v>
      </c>
      <c r="H19" s="97"/>
      <c r="I19" s="98">
        <f t="shared" si="1"/>
        <v>0</v>
      </c>
      <c r="J19" s="81"/>
      <c r="K19" s="81"/>
      <c r="L19" s="81"/>
      <c r="M19" s="81"/>
      <c r="N19" s="76"/>
      <c r="O19" s="76"/>
      <c r="P19" s="76"/>
      <c r="Q19" s="76"/>
      <c r="R19" s="76"/>
      <c r="S19" s="76"/>
    </row>
    <row r="20" spans="1:19" ht="14.25" x14ac:dyDescent="0.4">
      <c r="A20" s="76"/>
      <c r="B20" s="683"/>
      <c r="C20" s="148" t="s">
        <v>591</v>
      </c>
      <c r="D20" s="148"/>
      <c r="E20" s="95" t="s">
        <v>600</v>
      </c>
      <c r="F20" s="95"/>
      <c r="G20" s="96" t="s">
        <v>10</v>
      </c>
      <c r="H20" s="97"/>
      <c r="I20" s="98">
        <f t="shared" si="1"/>
        <v>0</v>
      </c>
      <c r="J20" s="81"/>
      <c r="K20" s="81"/>
      <c r="L20" s="81"/>
      <c r="M20" s="81"/>
      <c r="N20" s="76"/>
      <c r="O20" s="76"/>
      <c r="P20" s="76"/>
      <c r="Q20" s="76"/>
      <c r="R20" s="76"/>
      <c r="S20" s="76"/>
    </row>
    <row r="21" spans="1:19" ht="14.25" x14ac:dyDescent="0.4">
      <c r="A21" s="76"/>
      <c r="B21" s="683"/>
      <c r="C21" s="148" t="s">
        <v>593</v>
      </c>
      <c r="D21" s="148"/>
      <c r="E21" s="95" t="s">
        <v>600</v>
      </c>
      <c r="F21" s="95"/>
      <c r="G21" s="96" t="s">
        <v>10</v>
      </c>
      <c r="H21" s="97"/>
      <c r="I21" s="98">
        <f t="shared" si="1"/>
        <v>0</v>
      </c>
      <c r="J21" s="81"/>
      <c r="K21" s="81"/>
      <c r="L21" s="81"/>
      <c r="M21" s="81"/>
      <c r="N21" s="76"/>
      <c r="O21" s="76"/>
      <c r="P21" s="76"/>
      <c r="Q21" s="76"/>
      <c r="R21" s="76"/>
      <c r="S21" s="76"/>
    </row>
    <row r="22" spans="1:19" s="99" customFormat="1" ht="14.25" x14ac:dyDescent="0.4">
      <c r="A22" s="76"/>
      <c r="B22" s="683"/>
      <c r="C22" s="148" t="s">
        <v>598</v>
      </c>
      <c r="D22" s="95"/>
      <c r="E22" s="95" t="s">
        <v>599</v>
      </c>
      <c r="F22" s="95"/>
      <c r="G22" s="96" t="s">
        <v>10</v>
      </c>
      <c r="H22" s="97"/>
      <c r="I22" s="98">
        <f t="shared" si="1"/>
        <v>0</v>
      </c>
      <c r="J22" s="81"/>
      <c r="K22" s="81"/>
      <c r="L22" s="81"/>
      <c r="M22" s="81"/>
      <c r="N22" s="81"/>
      <c r="O22" s="81"/>
      <c r="P22" s="81"/>
      <c r="Q22" s="81"/>
      <c r="R22" s="81"/>
      <c r="S22" s="81"/>
    </row>
    <row r="23" spans="1:19" s="99" customFormat="1" ht="14.25" x14ac:dyDescent="0.4">
      <c r="A23" s="76"/>
      <c r="B23" s="152"/>
      <c r="C23" s="95"/>
      <c r="D23" s="95"/>
      <c r="E23" s="95"/>
      <c r="F23" s="95"/>
      <c r="G23" s="96" t="s">
        <v>10</v>
      </c>
      <c r="H23" s="97"/>
      <c r="I23" s="98">
        <f t="shared" ref="I23:I43" si="2">IF(G23="","0",IF(G23="Pass",1,IF(G23="Fail",0,IF(G23="TBD",0,IF(G23="N/A",1)))))</f>
        <v>0</v>
      </c>
      <c r="J23" s="81"/>
      <c r="K23" s="81"/>
      <c r="L23" s="81"/>
      <c r="M23" s="81"/>
      <c r="N23" s="81"/>
      <c r="O23" s="81"/>
      <c r="P23" s="81"/>
      <c r="Q23" s="81"/>
      <c r="R23" s="81"/>
      <c r="S23" s="81"/>
    </row>
    <row r="24" spans="1:19" s="99" customFormat="1" ht="14.25" x14ac:dyDescent="0.4">
      <c r="A24" s="76"/>
      <c r="B24" s="683"/>
      <c r="C24" s="95" t="s">
        <v>601</v>
      </c>
      <c r="D24" s="95"/>
      <c r="E24" s="95" t="s">
        <v>602</v>
      </c>
      <c r="F24" s="95"/>
      <c r="G24" s="96" t="s">
        <v>10</v>
      </c>
      <c r="H24" s="97"/>
      <c r="I24" s="98">
        <f t="shared" si="2"/>
        <v>0</v>
      </c>
      <c r="J24" s="81"/>
      <c r="K24" s="81"/>
      <c r="L24" s="81"/>
      <c r="M24" s="81"/>
      <c r="N24" s="81"/>
      <c r="O24" s="81"/>
      <c r="P24" s="81"/>
      <c r="Q24" s="81"/>
      <c r="R24" s="81"/>
      <c r="S24" s="81"/>
    </row>
    <row r="25" spans="1:19" s="99" customFormat="1" ht="14.25" x14ac:dyDescent="0.4">
      <c r="A25" s="76"/>
      <c r="B25" s="683"/>
      <c r="C25" s="148" t="s">
        <v>603</v>
      </c>
      <c r="D25" s="95"/>
      <c r="E25" s="95" t="s">
        <v>330</v>
      </c>
      <c r="F25" s="95"/>
      <c r="G25" s="96" t="s">
        <v>10</v>
      </c>
      <c r="H25" s="97"/>
      <c r="I25" s="98">
        <f t="shared" si="2"/>
        <v>0</v>
      </c>
      <c r="J25" s="81"/>
      <c r="K25" s="81"/>
      <c r="L25" s="81"/>
      <c r="M25" s="81"/>
      <c r="N25" s="81"/>
      <c r="O25" s="81"/>
      <c r="P25" s="81"/>
      <c r="Q25" s="81"/>
      <c r="R25" s="81"/>
      <c r="S25" s="81"/>
    </row>
    <row r="26" spans="1:19" s="99" customFormat="1" ht="14.25" x14ac:dyDescent="0.4">
      <c r="A26" s="76"/>
      <c r="B26" s="683"/>
      <c r="C26" s="148" t="s">
        <v>613</v>
      </c>
      <c r="D26" s="95"/>
      <c r="E26" s="95" t="s">
        <v>602</v>
      </c>
      <c r="F26" s="95"/>
      <c r="G26" s="96" t="s">
        <v>10</v>
      </c>
      <c r="H26" s="97"/>
      <c r="I26" s="98">
        <f t="shared" si="2"/>
        <v>0</v>
      </c>
      <c r="J26" s="81"/>
      <c r="K26" s="81"/>
      <c r="L26" s="81"/>
      <c r="M26" s="81"/>
      <c r="N26" s="81"/>
      <c r="O26" s="81"/>
      <c r="P26" s="81"/>
      <c r="Q26" s="81"/>
      <c r="R26" s="81"/>
      <c r="S26" s="81"/>
    </row>
    <row r="27" spans="1:19" s="99" customFormat="1" ht="14.25" x14ac:dyDescent="0.4">
      <c r="A27" s="76"/>
      <c r="B27" s="683"/>
      <c r="C27" s="148" t="s">
        <v>614</v>
      </c>
      <c r="D27" s="95"/>
      <c r="E27" s="95" t="s">
        <v>330</v>
      </c>
      <c r="F27" s="95"/>
      <c r="G27" s="96" t="s">
        <v>10</v>
      </c>
      <c r="H27" s="97"/>
      <c r="I27" s="98">
        <f t="shared" si="2"/>
        <v>0</v>
      </c>
      <c r="J27" s="81"/>
      <c r="K27" s="81"/>
      <c r="L27" s="81"/>
      <c r="M27" s="81"/>
      <c r="N27" s="81"/>
      <c r="O27" s="81"/>
      <c r="P27" s="81"/>
      <c r="Q27" s="81"/>
      <c r="R27" s="81"/>
      <c r="S27" s="81"/>
    </row>
    <row r="28" spans="1:19" s="99" customFormat="1" ht="14.25" x14ac:dyDescent="0.4">
      <c r="A28" s="76"/>
      <c r="B28" s="683"/>
      <c r="C28" s="148" t="s">
        <v>607</v>
      </c>
      <c r="D28" s="95"/>
      <c r="E28" s="95" t="s">
        <v>602</v>
      </c>
      <c r="F28" s="95"/>
      <c r="G28" s="96" t="s">
        <v>10</v>
      </c>
      <c r="H28" s="97"/>
      <c r="I28" s="98">
        <f t="shared" si="2"/>
        <v>0</v>
      </c>
      <c r="J28" s="81"/>
      <c r="K28" s="81"/>
      <c r="L28" s="81"/>
      <c r="M28" s="81"/>
      <c r="N28" s="81"/>
      <c r="O28" s="81"/>
      <c r="P28" s="81"/>
      <c r="Q28" s="81"/>
      <c r="R28" s="81"/>
      <c r="S28" s="81"/>
    </row>
    <row r="29" spans="1:19" s="99" customFormat="1" ht="14.25" x14ac:dyDescent="0.4">
      <c r="A29" s="76"/>
      <c r="B29" s="683"/>
      <c r="C29" s="148" t="s">
        <v>611</v>
      </c>
      <c r="D29" s="95"/>
      <c r="E29" s="95" t="s">
        <v>330</v>
      </c>
      <c r="F29" s="95"/>
      <c r="G29" s="96" t="s">
        <v>10</v>
      </c>
      <c r="H29" s="97"/>
      <c r="I29" s="98">
        <f t="shared" si="2"/>
        <v>0</v>
      </c>
      <c r="J29" s="81"/>
      <c r="K29" s="81"/>
      <c r="L29" s="81"/>
      <c r="M29" s="81"/>
      <c r="N29" s="81"/>
      <c r="O29" s="81"/>
      <c r="P29" s="81"/>
      <c r="Q29" s="81"/>
      <c r="R29" s="81"/>
      <c r="S29" s="81"/>
    </row>
    <row r="30" spans="1:19" s="99" customFormat="1" ht="14.25" x14ac:dyDescent="0.4">
      <c r="A30" s="76"/>
      <c r="B30" s="683"/>
      <c r="C30" s="148" t="s">
        <v>612</v>
      </c>
      <c r="D30" s="95"/>
      <c r="E30" s="95" t="s">
        <v>621</v>
      </c>
      <c r="F30" s="95"/>
      <c r="G30" s="96" t="s">
        <v>10</v>
      </c>
      <c r="H30" s="97"/>
      <c r="I30" s="98">
        <f t="shared" si="2"/>
        <v>0</v>
      </c>
      <c r="J30" s="81"/>
      <c r="K30" s="81"/>
      <c r="L30" s="81"/>
      <c r="M30" s="81"/>
      <c r="N30" s="81"/>
      <c r="O30" s="81"/>
      <c r="P30" s="81"/>
      <c r="Q30" s="81"/>
      <c r="R30" s="81"/>
      <c r="S30" s="81"/>
    </row>
    <row r="31" spans="1:19" s="99" customFormat="1" ht="14.25" x14ac:dyDescent="0.4">
      <c r="A31" s="76"/>
      <c r="B31" s="683"/>
      <c r="C31" s="148" t="s">
        <v>609</v>
      </c>
      <c r="D31" s="95"/>
      <c r="E31" s="95" t="s">
        <v>602</v>
      </c>
      <c r="F31" s="95"/>
      <c r="G31" s="96" t="s">
        <v>10</v>
      </c>
      <c r="H31" s="97"/>
      <c r="I31" s="98">
        <f t="shared" si="2"/>
        <v>0</v>
      </c>
      <c r="J31" s="81"/>
      <c r="K31" s="81"/>
      <c r="L31" s="81"/>
      <c r="M31" s="81"/>
      <c r="N31" s="81"/>
      <c r="O31" s="81"/>
      <c r="P31" s="81"/>
      <c r="Q31" s="81"/>
      <c r="R31" s="81"/>
      <c r="S31" s="81"/>
    </row>
    <row r="32" spans="1:19" s="99" customFormat="1" ht="14.25" x14ac:dyDescent="0.4">
      <c r="A32" s="76"/>
      <c r="B32" s="683"/>
      <c r="C32" s="148" t="s">
        <v>610</v>
      </c>
      <c r="D32" s="95"/>
      <c r="E32" s="95" t="s">
        <v>330</v>
      </c>
      <c r="F32" s="95"/>
      <c r="G32" s="96" t="s">
        <v>10</v>
      </c>
      <c r="H32" s="97"/>
      <c r="I32" s="98">
        <f t="shared" si="2"/>
        <v>0</v>
      </c>
      <c r="J32" s="81"/>
      <c r="K32" s="81"/>
      <c r="L32" s="81"/>
      <c r="M32" s="81"/>
      <c r="N32" s="81"/>
      <c r="O32" s="81"/>
      <c r="P32" s="81"/>
      <c r="Q32" s="81"/>
      <c r="R32" s="81"/>
      <c r="S32" s="81"/>
    </row>
    <row r="33" spans="1:19" s="99" customFormat="1" ht="14.25" x14ac:dyDescent="0.4">
      <c r="A33" s="76"/>
      <c r="B33" s="683"/>
      <c r="C33" s="148" t="s">
        <v>608</v>
      </c>
      <c r="D33" s="95" t="s">
        <v>11</v>
      </c>
      <c r="E33" s="95" t="s">
        <v>621</v>
      </c>
      <c r="F33" s="95"/>
      <c r="G33" s="96" t="s">
        <v>10</v>
      </c>
      <c r="H33" s="97"/>
      <c r="I33" s="98">
        <f t="shared" si="2"/>
        <v>0</v>
      </c>
      <c r="J33" s="81"/>
      <c r="K33" s="81"/>
      <c r="L33" s="81"/>
      <c r="M33" s="81"/>
      <c r="N33" s="81"/>
      <c r="O33" s="81"/>
      <c r="P33" s="81"/>
      <c r="Q33" s="81"/>
      <c r="R33" s="81"/>
      <c r="S33" s="81"/>
    </row>
    <row r="34" spans="1:19" s="99" customFormat="1" ht="14.25" x14ac:dyDescent="0.4">
      <c r="A34" s="76"/>
      <c r="B34" s="683"/>
      <c r="C34" s="148" t="s">
        <v>605</v>
      </c>
      <c r="D34" s="95"/>
      <c r="E34" s="95" t="s">
        <v>602</v>
      </c>
      <c r="F34" s="95"/>
      <c r="G34" s="96" t="s">
        <v>10</v>
      </c>
      <c r="H34" s="97"/>
      <c r="I34" s="98">
        <f t="shared" si="2"/>
        <v>0</v>
      </c>
      <c r="J34" s="81"/>
      <c r="K34" s="81"/>
      <c r="L34" s="81"/>
      <c r="M34" s="81"/>
      <c r="N34" s="81"/>
      <c r="O34" s="81"/>
      <c r="P34" s="81"/>
      <c r="Q34" s="81"/>
      <c r="R34" s="81"/>
      <c r="S34" s="81"/>
    </row>
    <row r="35" spans="1:19" s="99" customFormat="1" ht="14.25" x14ac:dyDescent="0.4">
      <c r="A35" s="76"/>
      <c r="B35" s="683"/>
      <c r="C35" s="148" t="s">
        <v>606</v>
      </c>
      <c r="D35" s="95"/>
      <c r="E35" s="95" t="s">
        <v>621</v>
      </c>
      <c r="F35" s="95"/>
      <c r="G35" s="96" t="s">
        <v>10</v>
      </c>
      <c r="H35" s="97"/>
      <c r="I35" s="98">
        <f t="shared" si="2"/>
        <v>0</v>
      </c>
      <c r="J35" s="81"/>
      <c r="K35" s="81"/>
      <c r="L35" s="81"/>
      <c r="M35" s="81"/>
      <c r="N35" s="81"/>
      <c r="O35" s="81"/>
      <c r="P35" s="81"/>
      <c r="Q35" s="81"/>
      <c r="R35" s="81"/>
      <c r="S35" s="81"/>
    </row>
    <row r="36" spans="1:19" s="99" customFormat="1" ht="14.25" x14ac:dyDescent="0.4">
      <c r="A36" s="76"/>
      <c r="B36" s="151"/>
      <c r="C36" s="148"/>
      <c r="D36" s="95"/>
      <c r="E36" s="95"/>
      <c r="F36" s="95"/>
      <c r="G36" s="96" t="s">
        <v>10</v>
      </c>
      <c r="H36" s="97"/>
      <c r="I36" s="98">
        <f t="shared" si="2"/>
        <v>0</v>
      </c>
      <c r="J36" s="81"/>
      <c r="K36" s="81"/>
      <c r="L36" s="81"/>
      <c r="M36" s="81"/>
      <c r="N36" s="81"/>
      <c r="O36" s="81"/>
      <c r="P36" s="81"/>
      <c r="Q36" s="81"/>
      <c r="R36" s="81"/>
      <c r="S36" s="81"/>
    </row>
    <row r="37" spans="1:19" s="99" customFormat="1" ht="14.25" x14ac:dyDescent="0.4">
      <c r="A37" s="76"/>
      <c r="B37" s="151"/>
      <c r="C37" s="148" t="s">
        <v>616</v>
      </c>
      <c r="D37" s="95"/>
      <c r="E37" s="95" t="s">
        <v>600</v>
      </c>
      <c r="F37" s="95"/>
      <c r="G37" s="96" t="s">
        <v>10</v>
      </c>
      <c r="H37" s="97"/>
      <c r="I37" s="98">
        <f t="shared" si="2"/>
        <v>0</v>
      </c>
      <c r="J37" s="81"/>
      <c r="K37" s="81"/>
      <c r="L37" s="81"/>
      <c r="M37" s="81"/>
      <c r="N37" s="81"/>
      <c r="O37" s="81"/>
      <c r="P37" s="81"/>
      <c r="Q37" s="81"/>
      <c r="R37" s="81"/>
      <c r="S37" s="81"/>
    </row>
    <row r="38" spans="1:19" s="99" customFormat="1" ht="14.25" x14ac:dyDescent="0.4">
      <c r="A38" s="76"/>
      <c r="B38" s="151"/>
      <c r="C38" s="148" t="s">
        <v>618</v>
      </c>
      <c r="D38" s="95"/>
      <c r="E38" s="95" t="s">
        <v>622</v>
      </c>
      <c r="F38" s="95"/>
      <c r="G38" s="96" t="s">
        <v>10</v>
      </c>
      <c r="H38" s="97"/>
      <c r="I38" s="98">
        <f t="shared" si="2"/>
        <v>0</v>
      </c>
      <c r="J38" s="81"/>
      <c r="K38" s="81"/>
      <c r="L38" s="81"/>
      <c r="M38" s="81"/>
      <c r="N38" s="81"/>
      <c r="O38" s="81"/>
      <c r="P38" s="81"/>
      <c r="Q38" s="81"/>
      <c r="R38" s="81"/>
      <c r="S38" s="81"/>
    </row>
    <row r="39" spans="1:19" s="99" customFormat="1" ht="14.25" x14ac:dyDescent="0.4">
      <c r="A39" s="76"/>
      <c r="B39" s="151"/>
      <c r="C39" s="148" t="s">
        <v>615</v>
      </c>
      <c r="D39" s="95"/>
      <c r="E39" s="95" t="s">
        <v>602</v>
      </c>
      <c r="F39" s="95"/>
      <c r="G39" s="96" t="s">
        <v>10</v>
      </c>
      <c r="H39" s="97"/>
      <c r="I39" s="98">
        <f t="shared" si="2"/>
        <v>0</v>
      </c>
      <c r="J39" s="81"/>
      <c r="K39" s="81"/>
      <c r="L39" s="81"/>
      <c r="M39" s="81"/>
      <c r="N39" s="81"/>
      <c r="O39" s="81"/>
      <c r="P39" s="81"/>
      <c r="Q39" s="81"/>
      <c r="R39" s="81"/>
      <c r="S39" s="81"/>
    </row>
    <row r="40" spans="1:19" s="99" customFormat="1" ht="14.25" x14ac:dyDescent="0.4">
      <c r="A40" s="76"/>
      <c r="B40" s="151"/>
      <c r="C40" s="148" t="s">
        <v>619</v>
      </c>
      <c r="D40" s="95"/>
      <c r="E40" s="95" t="s">
        <v>622</v>
      </c>
      <c r="F40" s="95"/>
      <c r="G40" s="96" t="s">
        <v>10</v>
      </c>
      <c r="H40" s="97"/>
      <c r="I40" s="98">
        <f t="shared" si="2"/>
        <v>0</v>
      </c>
      <c r="J40" s="81"/>
      <c r="K40" s="81"/>
      <c r="L40" s="81"/>
      <c r="M40" s="81"/>
      <c r="N40" s="81"/>
      <c r="O40" s="81"/>
      <c r="P40" s="81"/>
      <c r="Q40" s="81"/>
      <c r="R40" s="81"/>
      <c r="S40" s="81"/>
    </row>
    <row r="41" spans="1:19" s="99" customFormat="1" ht="14.25" x14ac:dyDescent="0.4">
      <c r="A41" s="76"/>
      <c r="B41" s="151"/>
      <c r="C41" s="148"/>
      <c r="D41" s="95"/>
      <c r="E41" s="95"/>
      <c r="F41" s="95"/>
      <c r="G41" s="96" t="s">
        <v>10</v>
      </c>
      <c r="H41" s="97"/>
      <c r="I41" s="98">
        <f t="shared" si="2"/>
        <v>0</v>
      </c>
      <c r="J41" s="81"/>
      <c r="K41" s="81"/>
      <c r="L41" s="81"/>
      <c r="M41" s="81"/>
      <c r="N41" s="81"/>
      <c r="O41" s="81"/>
      <c r="P41" s="81"/>
      <c r="Q41" s="81"/>
      <c r="R41" s="81"/>
      <c r="S41" s="81"/>
    </row>
    <row r="42" spans="1:19" s="99" customFormat="1" ht="14.25" x14ac:dyDescent="0.4">
      <c r="A42" s="76"/>
      <c r="B42" s="151"/>
      <c r="C42" s="148" t="s">
        <v>617</v>
      </c>
      <c r="D42" s="95"/>
      <c r="E42" s="95" t="s">
        <v>623</v>
      </c>
      <c r="F42" s="95"/>
      <c r="G42" s="96" t="s">
        <v>10</v>
      </c>
      <c r="H42" s="97"/>
      <c r="I42" s="98">
        <f t="shared" si="2"/>
        <v>0</v>
      </c>
      <c r="J42" s="81"/>
      <c r="K42" s="81"/>
      <c r="L42" s="81"/>
      <c r="M42" s="81"/>
      <c r="N42" s="81"/>
      <c r="O42" s="81"/>
      <c r="P42" s="81"/>
      <c r="Q42" s="81"/>
      <c r="R42" s="81"/>
      <c r="S42" s="81"/>
    </row>
    <row r="43" spans="1:19" s="99" customFormat="1" ht="14.25" x14ac:dyDescent="0.4">
      <c r="A43" s="76"/>
      <c r="B43" s="151"/>
      <c r="C43" s="148" t="s">
        <v>620</v>
      </c>
      <c r="D43" s="95"/>
      <c r="E43" s="95" t="s">
        <v>624</v>
      </c>
      <c r="F43" s="95"/>
      <c r="G43" s="96" t="s">
        <v>10</v>
      </c>
      <c r="H43" s="97"/>
      <c r="I43" s="98">
        <f t="shared" si="2"/>
        <v>0</v>
      </c>
      <c r="J43" s="81"/>
      <c r="K43" s="81"/>
      <c r="L43" s="81"/>
      <c r="M43" s="81"/>
      <c r="N43" s="81"/>
      <c r="O43" s="81"/>
      <c r="P43" s="81"/>
      <c r="Q43" s="81"/>
      <c r="R43" s="81"/>
      <c r="S43" s="81"/>
    </row>
    <row r="44" spans="1:19" s="99" customFormat="1" ht="14.25" x14ac:dyDescent="0.4">
      <c r="A44" s="76"/>
      <c r="B44" s="151"/>
      <c r="C44" s="148"/>
      <c r="D44" s="95"/>
      <c r="E44" s="95"/>
      <c r="F44" s="95"/>
      <c r="G44" s="96"/>
      <c r="H44" s="97"/>
      <c r="I44" s="98"/>
      <c r="J44" s="81"/>
      <c r="K44" s="81"/>
      <c r="L44" s="81"/>
      <c r="M44" s="81"/>
      <c r="N44" s="81"/>
      <c r="O44" s="81"/>
      <c r="P44" s="81"/>
      <c r="Q44" s="81"/>
      <c r="R44" s="81"/>
      <c r="S44" s="81"/>
    </row>
    <row r="45" spans="1:19" s="99" customFormat="1" ht="14.25" x14ac:dyDescent="0.4">
      <c r="A45" s="76"/>
      <c r="B45" s="151"/>
      <c r="C45" s="148"/>
      <c r="D45" s="95"/>
      <c r="E45" s="95"/>
      <c r="F45" s="95"/>
      <c r="G45" s="96"/>
      <c r="H45" s="97"/>
      <c r="I45" s="98"/>
      <c r="J45" s="81"/>
      <c r="K45" s="81"/>
      <c r="L45" s="81"/>
      <c r="M45" s="81"/>
      <c r="N45" s="81"/>
      <c r="O45" s="81"/>
      <c r="P45" s="81"/>
      <c r="Q45" s="81"/>
      <c r="R45" s="81"/>
      <c r="S45" s="81"/>
    </row>
    <row r="46" spans="1:19" s="99" customFormat="1" ht="14.25" x14ac:dyDescent="0.4">
      <c r="A46" s="76"/>
      <c r="B46" s="151"/>
      <c r="C46" s="148"/>
      <c r="D46" s="95"/>
      <c r="E46" s="95"/>
      <c r="F46" s="95"/>
      <c r="G46" s="96"/>
      <c r="H46" s="97"/>
      <c r="I46" s="98"/>
      <c r="J46" s="81"/>
      <c r="K46" s="81"/>
      <c r="L46" s="81"/>
      <c r="M46" s="81"/>
      <c r="N46" s="81"/>
      <c r="O46" s="81"/>
      <c r="P46" s="81"/>
      <c r="Q46" s="81"/>
      <c r="R46" s="81"/>
      <c r="S46" s="81"/>
    </row>
    <row r="47" spans="1:19" s="106" customFormat="1" ht="19.899999999999999" customHeight="1" x14ac:dyDescent="0.45">
      <c r="A47" s="100"/>
      <c r="B47" s="101" t="s">
        <v>367</v>
      </c>
      <c r="C47" s="102" t="str">
        <f>IF(J47=100%, "Complete", "Incomplete")</f>
        <v>Incomplete</v>
      </c>
      <c r="D47" s="150"/>
      <c r="E47" s="103"/>
      <c r="F47" s="103"/>
      <c r="G47" s="104"/>
      <c r="H47" s="103"/>
      <c r="I47" s="103"/>
      <c r="J47" s="105">
        <f>SUM(I22:I35) / (COUNT(I22:I35))</f>
        <v>0</v>
      </c>
      <c r="K47" s="100"/>
      <c r="L47" s="100"/>
      <c r="M47" s="100"/>
      <c r="N47" s="100"/>
      <c r="O47" s="100"/>
      <c r="P47" s="100"/>
      <c r="Q47" s="100"/>
      <c r="R47" s="100"/>
      <c r="S47" s="100"/>
    </row>
    <row r="48" spans="1:19" s="106" customFormat="1" ht="19.899999999999999" customHeight="1" x14ac:dyDescent="0.45">
      <c r="A48" s="100"/>
      <c r="B48" s="137"/>
      <c r="C48" s="138"/>
      <c r="D48" s="138"/>
      <c r="E48" s="72"/>
      <c r="F48" s="135"/>
      <c r="G48" s="136"/>
      <c r="H48" s="135"/>
      <c r="I48" s="135"/>
      <c r="J48" s="141"/>
      <c r="K48" s="100"/>
      <c r="L48" s="100"/>
      <c r="M48" s="100"/>
      <c r="N48" s="100"/>
      <c r="O48" s="100"/>
      <c r="P48" s="100"/>
      <c r="Q48" s="100"/>
      <c r="R48" s="100"/>
      <c r="S48" s="100"/>
    </row>
    <row r="49" spans="1:19" s="106" customFormat="1" ht="19.899999999999999" customHeight="1" x14ac:dyDescent="0.45">
      <c r="A49" s="100"/>
      <c r="B49" s="137"/>
      <c r="C49" s="138"/>
      <c r="D49" s="138"/>
      <c r="E49" s="72"/>
      <c r="F49" s="135"/>
      <c r="G49" s="136"/>
      <c r="H49" s="135"/>
      <c r="I49" s="135"/>
      <c r="J49" s="141"/>
      <c r="K49" s="100"/>
      <c r="L49" s="100"/>
      <c r="M49" s="100"/>
      <c r="N49" s="100"/>
      <c r="O49" s="100"/>
      <c r="P49" s="100"/>
      <c r="Q49" s="100"/>
      <c r="R49" s="100"/>
      <c r="S49" s="100"/>
    </row>
    <row r="50" spans="1:19" s="106" customFormat="1" ht="19.899999999999999" customHeight="1" x14ac:dyDescent="0.45">
      <c r="A50" s="100"/>
      <c r="B50" s="87" t="s">
        <v>359</v>
      </c>
      <c r="C50" s="680" t="s">
        <v>380</v>
      </c>
      <c r="D50" s="680"/>
      <c r="E50" s="680"/>
      <c r="F50" s="680"/>
      <c r="G50" s="680"/>
      <c r="H50" s="680"/>
      <c r="I50" s="88"/>
      <c r="J50" s="81"/>
      <c r="K50" s="100"/>
      <c r="L50" s="100"/>
      <c r="M50" s="100"/>
      <c r="N50" s="100"/>
      <c r="O50" s="100"/>
      <c r="P50" s="100"/>
      <c r="Q50" s="100"/>
      <c r="R50" s="100"/>
      <c r="S50" s="100"/>
    </row>
    <row r="51" spans="1:19" s="106" customFormat="1" ht="78.75" customHeight="1" x14ac:dyDescent="0.45">
      <c r="A51" s="100"/>
      <c r="B51" s="90" t="s">
        <v>360</v>
      </c>
      <c r="C51" s="681" t="s">
        <v>590</v>
      </c>
      <c r="D51" s="681"/>
      <c r="E51" s="681"/>
      <c r="F51" s="681"/>
      <c r="G51" s="681"/>
      <c r="H51" s="681"/>
      <c r="I51" s="88"/>
      <c r="J51" s="81"/>
      <c r="K51" s="100"/>
      <c r="L51" s="100"/>
      <c r="M51" s="100"/>
      <c r="N51" s="100"/>
      <c r="O51" s="100"/>
      <c r="P51" s="100"/>
      <c r="Q51" s="100"/>
      <c r="R51" s="100"/>
      <c r="S51" s="100"/>
    </row>
    <row r="52" spans="1:19" s="106" customFormat="1" ht="37.5" customHeight="1" x14ac:dyDescent="0.45">
      <c r="A52" s="100"/>
      <c r="B52" s="91" t="s">
        <v>361</v>
      </c>
      <c r="C52" s="682" t="s">
        <v>403</v>
      </c>
      <c r="D52" s="682"/>
      <c r="E52" s="682"/>
      <c r="F52" s="682"/>
      <c r="G52" s="682"/>
      <c r="H52" s="682"/>
      <c r="I52" s="88"/>
      <c r="J52" s="81"/>
      <c r="K52" s="100"/>
      <c r="L52" s="100"/>
      <c r="M52" s="100"/>
      <c r="N52" s="100"/>
      <c r="O52" s="100"/>
      <c r="P52" s="100"/>
      <c r="Q52" s="100"/>
      <c r="R52" s="100"/>
      <c r="S52" s="100"/>
    </row>
    <row r="53" spans="1:19" s="106" customFormat="1" ht="30.75" x14ac:dyDescent="0.45">
      <c r="A53" s="100"/>
      <c r="B53" s="656" t="s">
        <v>362</v>
      </c>
      <c r="C53" s="92" t="s">
        <v>363</v>
      </c>
      <c r="D53" s="92"/>
      <c r="E53" s="93" t="s">
        <v>364</v>
      </c>
      <c r="F53" s="92" t="s">
        <v>365</v>
      </c>
      <c r="G53" s="93" t="s">
        <v>366</v>
      </c>
      <c r="H53" s="93" t="s">
        <v>7</v>
      </c>
      <c r="I53" s="94" t="s">
        <v>8</v>
      </c>
      <c r="J53" s="81"/>
      <c r="K53" s="100"/>
      <c r="L53" s="100"/>
      <c r="M53" s="100"/>
      <c r="N53" s="100"/>
      <c r="O53" s="100"/>
      <c r="P53" s="100"/>
      <c r="Q53" s="100"/>
      <c r="R53" s="100"/>
      <c r="S53" s="100"/>
    </row>
    <row r="54" spans="1:19" s="106" customFormat="1" ht="63.75" customHeight="1" x14ac:dyDescent="0.45">
      <c r="A54" s="100"/>
      <c r="B54" s="657"/>
      <c r="C54" s="95" t="s">
        <v>536</v>
      </c>
      <c r="D54" s="95"/>
      <c r="E54" s="95" t="s">
        <v>472</v>
      </c>
      <c r="F54" s="95" t="s">
        <v>535</v>
      </c>
      <c r="G54" s="96" t="s">
        <v>10</v>
      </c>
      <c r="H54" s="97"/>
      <c r="I54" s="98">
        <f t="shared" ref="I54:I55" si="3">IF(G54="","0",IF(G54="Pass",1,IF(G54="Fail",0,IF(G54="TBD",0,IF(G54="N/A",1)))))</f>
        <v>0</v>
      </c>
      <c r="J54" s="81"/>
      <c r="K54" s="100"/>
      <c r="L54" s="100"/>
      <c r="M54" s="100"/>
      <c r="N54" s="100"/>
      <c r="O54" s="100"/>
      <c r="P54" s="100"/>
      <c r="Q54" s="100"/>
      <c r="R54" s="100"/>
      <c r="S54" s="100"/>
    </row>
    <row r="55" spans="1:19" s="106" customFormat="1" ht="121.5" customHeight="1" x14ac:dyDescent="0.45">
      <c r="A55" s="100"/>
      <c r="B55" s="657"/>
      <c r="C55" s="95" t="s">
        <v>537</v>
      </c>
      <c r="D55" s="95"/>
      <c r="E55" s="95" t="s">
        <v>433</v>
      </c>
      <c r="F55" s="95" t="s">
        <v>391</v>
      </c>
      <c r="G55" s="96" t="s">
        <v>10</v>
      </c>
      <c r="H55" s="97"/>
      <c r="I55" s="98">
        <f t="shared" si="3"/>
        <v>0</v>
      </c>
      <c r="J55" s="81"/>
      <c r="K55" s="100"/>
      <c r="L55" s="100"/>
      <c r="M55" s="100"/>
      <c r="N55" s="100"/>
      <c r="O55" s="100"/>
      <c r="P55" s="100"/>
      <c r="Q55" s="100"/>
      <c r="R55" s="100"/>
      <c r="S55" s="100"/>
    </row>
    <row r="56" spans="1:19" s="106" customFormat="1" ht="19.899999999999999" customHeight="1" x14ac:dyDescent="0.45">
      <c r="A56" s="100"/>
      <c r="B56" s="87" t="s">
        <v>367</v>
      </c>
      <c r="C56" s="102" t="str">
        <f>IF(J56=100%, "Complete", "Incomplete")</f>
        <v>Incomplete</v>
      </c>
      <c r="D56" s="150"/>
      <c r="E56" s="103"/>
      <c r="F56" s="103"/>
      <c r="G56" s="104"/>
      <c r="H56" s="103"/>
      <c r="I56" s="103"/>
      <c r="J56" s="105">
        <f>SUM(I54:I55) / (COUNT(I54:I55))</f>
        <v>0</v>
      </c>
      <c r="K56" s="100"/>
      <c r="L56" s="100"/>
      <c r="M56" s="100"/>
      <c r="N56" s="100"/>
      <c r="O56" s="100"/>
      <c r="P56" s="100"/>
      <c r="Q56" s="100"/>
      <c r="R56" s="100"/>
      <c r="S56" s="100"/>
    </row>
    <row r="57" spans="1:19" s="106" customFormat="1" ht="19.899999999999999" customHeight="1" x14ac:dyDescent="0.45">
      <c r="A57" s="100"/>
      <c r="B57" s="137"/>
      <c r="C57" s="138"/>
      <c r="D57" s="138"/>
      <c r="E57" s="72"/>
      <c r="F57" s="135"/>
      <c r="G57" s="136"/>
      <c r="H57" s="135"/>
      <c r="I57" s="135"/>
      <c r="J57" s="141"/>
      <c r="K57" s="100"/>
      <c r="L57" s="100"/>
      <c r="M57" s="100"/>
      <c r="N57" s="100"/>
      <c r="O57" s="100"/>
      <c r="P57" s="100"/>
      <c r="Q57" s="100"/>
      <c r="R57" s="100"/>
      <c r="S57" s="100"/>
    </row>
    <row r="58" spans="1:19" s="106" customFormat="1" ht="19.899999999999999" customHeight="1" x14ac:dyDescent="0.45">
      <c r="A58" s="100"/>
      <c r="B58" s="87" t="s">
        <v>359</v>
      </c>
      <c r="C58" s="680" t="s">
        <v>381</v>
      </c>
      <c r="D58" s="680"/>
      <c r="E58" s="680"/>
      <c r="F58" s="680"/>
      <c r="G58" s="680"/>
      <c r="H58" s="680"/>
      <c r="I58" s="88"/>
      <c r="J58" s="81"/>
      <c r="K58" s="100"/>
      <c r="L58" s="100"/>
      <c r="M58" s="100"/>
      <c r="N58" s="100"/>
      <c r="O58" s="100"/>
      <c r="P58" s="100"/>
      <c r="Q58" s="100"/>
      <c r="R58" s="100"/>
      <c r="S58" s="100"/>
    </row>
    <row r="59" spans="1:19" s="106" customFormat="1" ht="80.25" customHeight="1" x14ac:dyDescent="0.45">
      <c r="A59" s="100"/>
      <c r="B59" s="90" t="s">
        <v>360</v>
      </c>
      <c r="C59" s="681" t="s">
        <v>456</v>
      </c>
      <c r="D59" s="681"/>
      <c r="E59" s="681"/>
      <c r="F59" s="681"/>
      <c r="G59" s="681"/>
      <c r="H59" s="681"/>
      <c r="I59" s="88"/>
      <c r="J59" s="81"/>
      <c r="K59" s="100"/>
      <c r="L59" s="100"/>
      <c r="M59" s="100"/>
      <c r="N59" s="100"/>
      <c r="O59" s="100"/>
      <c r="P59" s="100"/>
      <c r="Q59" s="100"/>
      <c r="R59" s="100"/>
      <c r="S59" s="100"/>
    </row>
    <row r="60" spans="1:19" s="106" customFormat="1" ht="49.5" customHeight="1" x14ac:dyDescent="0.45">
      <c r="A60" s="100"/>
      <c r="B60" s="91" t="s">
        <v>361</v>
      </c>
      <c r="C60" s="682" t="s">
        <v>396</v>
      </c>
      <c r="D60" s="682"/>
      <c r="E60" s="682"/>
      <c r="F60" s="682"/>
      <c r="G60" s="682"/>
      <c r="H60" s="682"/>
      <c r="I60" s="88"/>
      <c r="J60" s="81"/>
      <c r="K60" s="100"/>
      <c r="L60" s="100"/>
      <c r="M60" s="100"/>
      <c r="N60" s="100"/>
      <c r="O60" s="100"/>
      <c r="P60" s="100"/>
      <c r="Q60" s="100"/>
      <c r="R60" s="100"/>
      <c r="S60" s="100"/>
    </row>
    <row r="61" spans="1:19" s="106" customFormat="1" ht="30.75" x14ac:dyDescent="0.45">
      <c r="A61" s="100"/>
      <c r="B61" s="656" t="s">
        <v>362</v>
      </c>
      <c r="C61" s="92" t="s">
        <v>363</v>
      </c>
      <c r="D61" s="92"/>
      <c r="E61" s="93" t="s">
        <v>364</v>
      </c>
      <c r="F61" s="92" t="s">
        <v>365</v>
      </c>
      <c r="G61" s="93" t="s">
        <v>366</v>
      </c>
      <c r="H61" s="93" t="s">
        <v>7</v>
      </c>
      <c r="I61" s="94" t="s">
        <v>8</v>
      </c>
      <c r="J61" s="81"/>
      <c r="K61" s="100"/>
      <c r="L61" s="100"/>
      <c r="M61" s="100"/>
      <c r="N61" s="100"/>
      <c r="O61" s="100"/>
      <c r="P61" s="100"/>
      <c r="Q61" s="100"/>
      <c r="R61" s="100"/>
      <c r="S61" s="100"/>
    </row>
    <row r="62" spans="1:19" s="106" customFormat="1" ht="78.75" customHeight="1" x14ac:dyDescent="0.45">
      <c r="A62" s="100"/>
      <c r="B62" s="657"/>
      <c r="C62" s="95" t="s">
        <v>538</v>
      </c>
      <c r="D62" s="95"/>
      <c r="E62" s="95" t="s">
        <v>393</v>
      </c>
      <c r="F62" s="95" t="s">
        <v>392</v>
      </c>
      <c r="G62" s="96" t="s">
        <v>10</v>
      </c>
      <c r="H62" s="97"/>
      <c r="I62" s="98">
        <f t="shared" ref="I62" si="4">IF(G62="","0",IF(G62="Pass",1,IF(G62="Fail",0,IF(G62="TBD",0,IF(G62="N/A",1)))))</f>
        <v>0</v>
      </c>
      <c r="J62" s="81"/>
      <c r="K62" s="100"/>
      <c r="L62" s="100"/>
      <c r="M62" s="100"/>
      <c r="N62" s="100"/>
      <c r="O62" s="100"/>
      <c r="P62" s="100"/>
      <c r="Q62" s="100"/>
      <c r="R62" s="100"/>
      <c r="S62" s="100"/>
    </row>
    <row r="63" spans="1:19" s="106" customFormat="1" ht="19.899999999999999" customHeight="1" x14ac:dyDescent="0.45">
      <c r="A63" s="100"/>
      <c r="B63" s="87" t="s">
        <v>367</v>
      </c>
      <c r="C63" s="102" t="str">
        <f>IF(J63=100%, "Complete", "Incomplete")</f>
        <v>Incomplete</v>
      </c>
      <c r="D63" s="150"/>
      <c r="E63" s="103"/>
      <c r="F63" s="103"/>
      <c r="G63" s="104"/>
      <c r="H63" s="103"/>
      <c r="I63" s="103"/>
      <c r="J63" s="105">
        <f>SUM(I62:I62) / (COUNT(I62:I62))</f>
        <v>0</v>
      </c>
      <c r="K63" s="100"/>
      <c r="L63" s="100"/>
      <c r="M63" s="100"/>
      <c r="N63" s="100"/>
      <c r="O63" s="100"/>
      <c r="P63" s="100"/>
      <c r="Q63" s="100"/>
      <c r="R63" s="100"/>
      <c r="S63" s="100"/>
    </row>
    <row r="64" spans="1:19" s="106" customFormat="1" ht="19.899999999999999" customHeight="1" x14ac:dyDescent="0.45">
      <c r="A64" s="100"/>
      <c r="B64" s="137"/>
      <c r="C64" s="138"/>
      <c r="D64" s="138"/>
      <c r="E64" s="72"/>
      <c r="F64" s="72"/>
      <c r="G64" s="139"/>
      <c r="H64" s="72"/>
      <c r="I64" s="135"/>
      <c r="J64" s="141"/>
      <c r="K64" s="100"/>
      <c r="L64" s="100"/>
      <c r="M64" s="100"/>
      <c r="N64" s="100"/>
      <c r="O64" s="100"/>
      <c r="P64" s="100"/>
      <c r="Q64" s="100"/>
      <c r="R64" s="100"/>
      <c r="S64" s="100"/>
    </row>
    <row r="65" spans="1:19" s="106" customFormat="1" ht="19.899999999999999" customHeight="1" x14ac:dyDescent="0.45">
      <c r="A65" s="100"/>
      <c r="B65" s="87" t="s">
        <v>359</v>
      </c>
      <c r="C65" s="680" t="s">
        <v>382</v>
      </c>
      <c r="D65" s="680"/>
      <c r="E65" s="680"/>
      <c r="F65" s="680"/>
      <c r="G65" s="680"/>
      <c r="H65" s="680"/>
      <c r="I65" s="88"/>
      <c r="J65" s="81"/>
      <c r="K65" s="100"/>
      <c r="L65" s="100"/>
      <c r="M65" s="100"/>
      <c r="N65" s="100"/>
      <c r="O65" s="100"/>
      <c r="P65" s="100"/>
      <c r="Q65" s="100"/>
      <c r="R65" s="100"/>
      <c r="S65" s="100"/>
    </row>
    <row r="66" spans="1:19" s="106" customFormat="1" ht="47.25" customHeight="1" x14ac:dyDescent="0.45">
      <c r="A66" s="100"/>
      <c r="B66" s="90" t="s">
        <v>360</v>
      </c>
      <c r="C66" s="681" t="s">
        <v>395</v>
      </c>
      <c r="D66" s="681"/>
      <c r="E66" s="681"/>
      <c r="F66" s="681"/>
      <c r="G66" s="681"/>
      <c r="H66" s="681"/>
      <c r="I66" s="88"/>
      <c r="J66" s="81"/>
      <c r="K66" s="100"/>
      <c r="L66" s="100"/>
      <c r="M66" s="100"/>
      <c r="N66" s="100"/>
      <c r="O66" s="100"/>
      <c r="P66" s="100"/>
      <c r="Q66" s="100"/>
      <c r="R66" s="100"/>
      <c r="S66" s="100"/>
    </row>
    <row r="67" spans="1:19" s="106" customFormat="1" ht="76.5" customHeight="1" x14ac:dyDescent="0.45">
      <c r="A67" s="100"/>
      <c r="B67" s="91" t="s">
        <v>361</v>
      </c>
      <c r="C67" s="682" t="s">
        <v>526</v>
      </c>
      <c r="D67" s="682"/>
      <c r="E67" s="682"/>
      <c r="F67" s="682"/>
      <c r="G67" s="682"/>
      <c r="H67" s="682"/>
      <c r="I67" s="88"/>
      <c r="J67" s="81"/>
      <c r="K67" s="100"/>
      <c r="L67" s="100"/>
      <c r="M67" s="100"/>
      <c r="N67" s="100"/>
      <c r="O67" s="100"/>
      <c r="P67" s="100"/>
      <c r="Q67" s="100"/>
      <c r="R67" s="100"/>
      <c r="S67" s="100"/>
    </row>
    <row r="68" spans="1:19" s="106" customFormat="1" ht="33.75" customHeight="1" x14ac:dyDescent="0.45">
      <c r="A68" s="100"/>
      <c r="B68" s="656" t="s">
        <v>362</v>
      </c>
      <c r="C68" s="92" t="s">
        <v>363</v>
      </c>
      <c r="D68" s="92"/>
      <c r="E68" s="93" t="s">
        <v>364</v>
      </c>
      <c r="F68" s="92" t="s">
        <v>365</v>
      </c>
      <c r="G68" s="93" t="s">
        <v>366</v>
      </c>
      <c r="H68" s="93" t="s">
        <v>7</v>
      </c>
      <c r="I68" s="94" t="s">
        <v>8</v>
      </c>
      <c r="J68" s="81"/>
      <c r="K68" s="100"/>
      <c r="L68" s="100"/>
      <c r="M68" s="100"/>
      <c r="N68" s="100"/>
      <c r="O68" s="100"/>
      <c r="P68" s="100"/>
      <c r="Q68" s="100"/>
      <c r="R68" s="100"/>
      <c r="S68" s="100"/>
    </row>
    <row r="69" spans="1:19" s="106" customFormat="1" ht="33" customHeight="1" x14ac:dyDescent="0.45">
      <c r="A69" s="100"/>
      <c r="B69" s="657"/>
      <c r="C69" s="95" t="s">
        <v>397</v>
      </c>
      <c r="D69" s="95"/>
      <c r="E69" s="95" t="s">
        <v>434</v>
      </c>
      <c r="F69" s="95" t="s">
        <v>398</v>
      </c>
      <c r="G69" s="96" t="s">
        <v>10</v>
      </c>
      <c r="H69" s="97"/>
      <c r="I69" s="98">
        <f t="shared" ref="I69" si="5">IF(G69="","0",IF(G69="Pass",1,IF(G69="Fail",0,IF(G69="TBD",0,IF(G69="N/A",1)))))</f>
        <v>0</v>
      </c>
      <c r="J69" s="81"/>
      <c r="K69" s="100"/>
      <c r="L69" s="100"/>
      <c r="M69" s="100"/>
      <c r="N69" s="100"/>
      <c r="O69" s="100"/>
      <c r="P69" s="100"/>
      <c r="Q69" s="100"/>
      <c r="R69" s="100"/>
      <c r="S69" s="100"/>
    </row>
    <row r="70" spans="1:19" s="106" customFormat="1" ht="19.899999999999999" customHeight="1" x14ac:dyDescent="0.45">
      <c r="A70" s="100"/>
      <c r="B70" s="87" t="s">
        <v>367</v>
      </c>
      <c r="C70" s="102" t="str">
        <f>IF(J70=100%, "Complete", "Incomplete")</f>
        <v>Incomplete</v>
      </c>
      <c r="D70" s="150"/>
      <c r="E70" s="103"/>
      <c r="F70" s="103"/>
      <c r="G70" s="104"/>
      <c r="H70" s="103"/>
      <c r="I70" s="103"/>
      <c r="J70" s="105">
        <f>SUM(I69:I69) / (COUNT(I69:I69))</f>
        <v>0</v>
      </c>
      <c r="K70" s="100"/>
      <c r="L70" s="100"/>
      <c r="M70" s="100"/>
      <c r="N70" s="100"/>
      <c r="O70" s="100"/>
      <c r="P70" s="100"/>
      <c r="Q70" s="100"/>
      <c r="R70" s="100"/>
      <c r="S70" s="100"/>
    </row>
    <row r="71" spans="1:19" s="106" customFormat="1" ht="19.899999999999999" customHeight="1" x14ac:dyDescent="0.45">
      <c r="A71" s="100"/>
      <c r="B71" s="137"/>
      <c r="C71" s="138"/>
      <c r="D71" s="138"/>
      <c r="E71" s="72"/>
      <c r="F71" s="72"/>
      <c r="G71" s="139"/>
      <c r="H71" s="72"/>
      <c r="I71" s="135"/>
      <c r="J71" s="141"/>
      <c r="K71" s="100"/>
      <c r="L71" s="100"/>
      <c r="M71" s="100"/>
      <c r="N71" s="100"/>
      <c r="O71" s="100"/>
      <c r="P71" s="100"/>
      <c r="Q71" s="100"/>
      <c r="R71" s="100"/>
      <c r="S71" s="100"/>
    </row>
    <row r="72" spans="1:19" s="106" customFormat="1" ht="19.899999999999999" customHeight="1" x14ac:dyDescent="0.45">
      <c r="A72" s="100"/>
      <c r="B72" s="87" t="s">
        <v>359</v>
      </c>
      <c r="C72" s="680" t="s">
        <v>383</v>
      </c>
      <c r="D72" s="680"/>
      <c r="E72" s="680"/>
      <c r="F72" s="680"/>
      <c r="G72" s="680"/>
      <c r="H72" s="680"/>
      <c r="I72" s="88"/>
      <c r="J72" s="81"/>
      <c r="K72" s="100"/>
      <c r="L72" s="100"/>
      <c r="M72" s="100"/>
      <c r="N72" s="100"/>
      <c r="O72" s="100"/>
      <c r="P72" s="100"/>
      <c r="Q72" s="100"/>
      <c r="R72" s="100"/>
      <c r="S72" s="100"/>
    </row>
    <row r="73" spans="1:19" s="106" customFormat="1" ht="78" customHeight="1" x14ac:dyDescent="0.45">
      <c r="A73" s="100"/>
      <c r="B73" s="90" t="s">
        <v>360</v>
      </c>
      <c r="C73" s="681" t="s">
        <v>471</v>
      </c>
      <c r="D73" s="681"/>
      <c r="E73" s="681"/>
      <c r="F73" s="681"/>
      <c r="G73" s="681"/>
      <c r="H73" s="681"/>
      <c r="I73" s="88"/>
      <c r="J73" s="81"/>
      <c r="K73" s="100"/>
      <c r="L73" s="100"/>
      <c r="M73" s="100"/>
      <c r="N73" s="100"/>
      <c r="O73" s="100"/>
      <c r="P73" s="100"/>
      <c r="Q73" s="100"/>
      <c r="R73" s="100"/>
      <c r="S73" s="100"/>
    </row>
    <row r="74" spans="1:19" s="106" customFormat="1" ht="94.5" customHeight="1" x14ac:dyDescent="0.45">
      <c r="A74" s="100"/>
      <c r="B74" s="91" t="s">
        <v>361</v>
      </c>
      <c r="C74" s="682" t="s">
        <v>525</v>
      </c>
      <c r="D74" s="682"/>
      <c r="E74" s="682"/>
      <c r="F74" s="682"/>
      <c r="G74" s="682"/>
      <c r="H74" s="682"/>
      <c r="I74" s="88"/>
      <c r="J74" s="81"/>
      <c r="K74" s="100"/>
      <c r="L74" s="100"/>
      <c r="M74" s="100"/>
      <c r="N74" s="100"/>
      <c r="O74" s="100"/>
      <c r="P74" s="100"/>
      <c r="Q74" s="100"/>
      <c r="R74" s="100"/>
      <c r="S74" s="100"/>
    </row>
    <row r="75" spans="1:19" s="106" customFormat="1" ht="31.5" customHeight="1" x14ac:dyDescent="0.45">
      <c r="A75" s="100"/>
      <c r="B75" s="656" t="s">
        <v>362</v>
      </c>
      <c r="C75" s="92" t="s">
        <v>363</v>
      </c>
      <c r="D75" s="92"/>
      <c r="E75" s="93" t="s">
        <v>364</v>
      </c>
      <c r="F75" s="92" t="s">
        <v>365</v>
      </c>
      <c r="G75" s="93" t="s">
        <v>366</v>
      </c>
      <c r="H75" s="93" t="s">
        <v>7</v>
      </c>
      <c r="I75" s="94" t="s">
        <v>8</v>
      </c>
      <c r="J75" s="81"/>
      <c r="K75" s="100"/>
      <c r="L75" s="100"/>
      <c r="M75" s="100"/>
      <c r="N75" s="100"/>
      <c r="O75" s="100"/>
      <c r="P75" s="100"/>
      <c r="Q75" s="100"/>
      <c r="R75" s="100"/>
      <c r="S75" s="100"/>
    </row>
    <row r="76" spans="1:19" s="106" customFormat="1" ht="31.5" customHeight="1" x14ac:dyDescent="0.45">
      <c r="A76" s="100"/>
      <c r="B76" s="657"/>
      <c r="C76" s="95" t="s">
        <v>539</v>
      </c>
      <c r="D76" s="95"/>
      <c r="E76" s="95" t="s">
        <v>473</v>
      </c>
      <c r="F76" s="95" t="s">
        <v>542</v>
      </c>
      <c r="G76" s="96" t="s">
        <v>10</v>
      </c>
      <c r="H76" s="97"/>
      <c r="I76" s="98">
        <f t="shared" ref="I76:I78" si="6">IF(G76="","0",IF(G76="Pass",1,IF(G76="Fail",0,IF(G76="TBD",0,IF(G76="N/A",1)))))</f>
        <v>0</v>
      </c>
      <c r="J76" s="81"/>
      <c r="K76" s="100"/>
      <c r="L76" s="100"/>
      <c r="M76" s="100"/>
      <c r="N76" s="100"/>
      <c r="O76" s="100"/>
      <c r="P76" s="100"/>
      <c r="Q76" s="100"/>
      <c r="R76" s="100"/>
      <c r="S76" s="100"/>
    </row>
    <row r="77" spans="1:19" s="106" customFormat="1" ht="31.5" customHeight="1" x14ac:dyDescent="0.45">
      <c r="A77" s="100"/>
      <c r="B77" s="657"/>
      <c r="C77" s="95" t="s">
        <v>540</v>
      </c>
      <c r="D77" s="95"/>
      <c r="E77" s="95" t="s">
        <v>422</v>
      </c>
      <c r="F77" s="95" t="s">
        <v>543</v>
      </c>
      <c r="G77" s="96" t="s">
        <v>10</v>
      </c>
      <c r="H77" s="97"/>
      <c r="I77" s="98">
        <f t="shared" si="6"/>
        <v>0</v>
      </c>
      <c r="J77" s="81"/>
      <c r="K77" s="100"/>
      <c r="L77" s="100"/>
      <c r="M77" s="100"/>
      <c r="N77" s="100"/>
      <c r="O77" s="100"/>
      <c r="P77" s="100"/>
      <c r="Q77" s="100"/>
      <c r="R77" s="100"/>
      <c r="S77" s="100"/>
    </row>
    <row r="78" spans="1:19" s="106" customFormat="1" ht="66" customHeight="1" x14ac:dyDescent="0.45">
      <c r="A78" s="100"/>
      <c r="B78" s="657"/>
      <c r="C78" s="95" t="s">
        <v>541</v>
      </c>
      <c r="D78" s="95"/>
      <c r="E78" s="95" t="s">
        <v>475</v>
      </c>
      <c r="F78" s="95" t="s">
        <v>474</v>
      </c>
      <c r="G78" s="96" t="s">
        <v>10</v>
      </c>
      <c r="H78" s="97"/>
      <c r="I78" s="98">
        <f t="shared" si="6"/>
        <v>0</v>
      </c>
      <c r="J78" s="81"/>
      <c r="K78" s="100"/>
      <c r="L78" s="100"/>
      <c r="M78" s="100"/>
      <c r="N78" s="100"/>
      <c r="O78" s="100"/>
      <c r="P78" s="100"/>
      <c r="Q78" s="100"/>
      <c r="R78" s="100"/>
      <c r="S78" s="100"/>
    </row>
    <row r="79" spans="1:19" s="106" customFormat="1" ht="19.899999999999999" customHeight="1" x14ac:dyDescent="0.45">
      <c r="A79" s="100"/>
      <c r="B79" s="87" t="s">
        <v>367</v>
      </c>
      <c r="C79" s="102" t="str">
        <f>IF(J79=100%, "Complete", "Incomplete")</f>
        <v>Incomplete</v>
      </c>
      <c r="D79" s="150"/>
      <c r="E79" s="103"/>
      <c r="F79" s="103"/>
      <c r="G79" s="104"/>
      <c r="H79" s="103"/>
      <c r="I79" s="103"/>
      <c r="J79" s="105">
        <f>SUM(I78:I78) / (COUNT(I78:I78))</f>
        <v>0</v>
      </c>
      <c r="K79" s="100"/>
      <c r="L79" s="100"/>
      <c r="M79" s="100"/>
      <c r="N79" s="100"/>
      <c r="O79" s="100"/>
      <c r="P79" s="100"/>
      <c r="Q79" s="100"/>
      <c r="R79" s="100"/>
      <c r="S79" s="100"/>
    </row>
    <row r="80" spans="1:19" s="106" customFormat="1" ht="19.899999999999999" customHeight="1" x14ac:dyDescent="0.45">
      <c r="A80" s="100"/>
      <c r="B80" s="137"/>
      <c r="C80" s="138"/>
      <c r="D80" s="138"/>
      <c r="E80" s="72" t="s">
        <v>11</v>
      </c>
      <c r="F80" s="72"/>
      <c r="G80" s="139"/>
      <c r="H80" s="72"/>
      <c r="I80" s="135"/>
      <c r="J80" s="141"/>
      <c r="K80" s="100"/>
      <c r="L80" s="100"/>
      <c r="M80" s="100"/>
      <c r="N80" s="100"/>
      <c r="O80" s="100"/>
      <c r="P80" s="100"/>
      <c r="Q80" s="100"/>
      <c r="R80" s="100"/>
      <c r="S80" s="100"/>
    </row>
    <row r="81" spans="1:19" s="106" customFormat="1" ht="19.899999999999999" customHeight="1" x14ac:dyDescent="0.45">
      <c r="A81" s="100"/>
      <c r="B81" s="87" t="s">
        <v>359</v>
      </c>
      <c r="C81" s="680" t="s">
        <v>384</v>
      </c>
      <c r="D81" s="680"/>
      <c r="E81" s="680"/>
      <c r="F81" s="680"/>
      <c r="G81" s="680"/>
      <c r="H81" s="680"/>
      <c r="I81" s="88"/>
      <c r="J81" s="81"/>
      <c r="K81" s="100"/>
      <c r="L81" s="100"/>
      <c r="M81" s="100"/>
      <c r="N81" s="100"/>
      <c r="O81" s="100"/>
      <c r="P81" s="100"/>
      <c r="Q81" s="100"/>
      <c r="R81" s="100"/>
      <c r="S81" s="100"/>
    </row>
    <row r="82" spans="1:19" s="106" customFormat="1" ht="46.5" customHeight="1" x14ac:dyDescent="0.45">
      <c r="A82" s="100"/>
      <c r="B82" s="90" t="s">
        <v>360</v>
      </c>
      <c r="C82" s="681" t="s">
        <v>644</v>
      </c>
      <c r="D82" s="681"/>
      <c r="E82" s="681"/>
      <c r="F82" s="681"/>
      <c r="G82" s="681"/>
      <c r="H82" s="681"/>
      <c r="I82" s="88"/>
      <c r="J82" s="81"/>
      <c r="K82" s="100"/>
      <c r="L82" s="100"/>
      <c r="M82" s="100"/>
      <c r="N82" s="100"/>
      <c r="O82" s="100"/>
      <c r="P82" s="100"/>
      <c r="Q82" s="100"/>
      <c r="R82" s="100"/>
      <c r="S82" s="100"/>
    </row>
    <row r="83" spans="1:19" s="106" customFormat="1" ht="33" customHeight="1" x14ac:dyDescent="0.45">
      <c r="A83" s="100"/>
      <c r="B83" s="91" t="s">
        <v>361</v>
      </c>
      <c r="C83" s="682" t="s">
        <v>394</v>
      </c>
      <c r="D83" s="682"/>
      <c r="E83" s="682"/>
      <c r="F83" s="682"/>
      <c r="G83" s="682"/>
      <c r="H83" s="682"/>
      <c r="I83" s="88"/>
      <c r="J83" s="81"/>
      <c r="K83" s="100"/>
      <c r="L83" s="100"/>
      <c r="M83" s="100"/>
      <c r="N83" s="100"/>
      <c r="O83" s="100"/>
      <c r="P83" s="100"/>
      <c r="Q83" s="100"/>
      <c r="R83" s="100"/>
      <c r="S83" s="100"/>
    </row>
    <row r="84" spans="1:19" s="106" customFormat="1" ht="30.75" customHeight="1" x14ac:dyDescent="0.45">
      <c r="A84" s="100"/>
      <c r="B84" s="656" t="s">
        <v>362</v>
      </c>
      <c r="C84" s="92" t="s">
        <v>363</v>
      </c>
      <c r="D84" s="92"/>
      <c r="E84" s="93" t="s">
        <v>364</v>
      </c>
      <c r="F84" s="92" t="s">
        <v>365</v>
      </c>
      <c r="G84" s="93" t="s">
        <v>366</v>
      </c>
      <c r="H84" s="93" t="s">
        <v>7</v>
      </c>
      <c r="I84" s="94" t="s">
        <v>8</v>
      </c>
      <c r="J84" s="81"/>
      <c r="K84" s="100"/>
      <c r="L84" s="100"/>
      <c r="M84" s="100"/>
      <c r="N84" s="100"/>
      <c r="O84" s="100"/>
      <c r="P84" s="100"/>
      <c r="Q84" s="100"/>
      <c r="R84" s="100"/>
      <c r="S84" s="100"/>
    </row>
    <row r="85" spans="1:19" s="106" customFormat="1" ht="18.75" customHeight="1" x14ac:dyDescent="0.45">
      <c r="A85" s="100"/>
      <c r="B85" s="657"/>
      <c r="C85" s="95" t="s">
        <v>544</v>
      </c>
      <c r="D85" s="95"/>
      <c r="E85" s="95" t="s">
        <v>469</v>
      </c>
      <c r="F85" s="95" t="s">
        <v>470</v>
      </c>
      <c r="G85" s="96" t="s">
        <v>10</v>
      </c>
      <c r="H85" s="97"/>
      <c r="I85" s="98">
        <f t="shared" ref="I85:I86" si="7">IF(G85="","0",IF(G85="Pass",1,IF(G85="Fail",0,IF(G85="TBD",0,IF(G85="N/A",1)))))</f>
        <v>0</v>
      </c>
      <c r="J85" s="81"/>
      <c r="K85" s="100"/>
      <c r="L85" s="100"/>
      <c r="M85" s="100"/>
      <c r="N85" s="100"/>
      <c r="O85" s="100"/>
      <c r="P85" s="100"/>
      <c r="Q85" s="100"/>
      <c r="R85" s="100"/>
      <c r="S85" s="100"/>
    </row>
    <row r="86" spans="1:19" s="106" customFormat="1" ht="93" customHeight="1" x14ac:dyDescent="0.45">
      <c r="A86" s="100"/>
      <c r="B86" s="657"/>
      <c r="C86" s="95" t="s">
        <v>545</v>
      </c>
      <c r="D86" s="95"/>
      <c r="E86" s="95" t="s">
        <v>476</v>
      </c>
      <c r="F86" s="95" t="s">
        <v>404</v>
      </c>
      <c r="G86" s="96" t="s">
        <v>10</v>
      </c>
      <c r="H86" s="97"/>
      <c r="I86" s="98">
        <f t="shared" si="7"/>
        <v>0</v>
      </c>
      <c r="J86" s="81"/>
      <c r="K86" s="100"/>
      <c r="L86" s="100"/>
      <c r="M86" s="100"/>
      <c r="N86" s="100"/>
      <c r="O86" s="100"/>
      <c r="P86" s="100"/>
      <c r="Q86" s="100"/>
      <c r="R86" s="100"/>
      <c r="S86" s="100"/>
    </row>
    <row r="87" spans="1:19" s="106" customFormat="1" ht="19.899999999999999" customHeight="1" x14ac:dyDescent="0.45">
      <c r="A87" s="100"/>
      <c r="B87" s="87" t="s">
        <v>367</v>
      </c>
      <c r="C87" s="102" t="str">
        <f>IF(J87=100%, "Complete", "Incomplete")</f>
        <v>Incomplete</v>
      </c>
      <c r="D87" s="150"/>
      <c r="E87" s="103"/>
      <c r="F87" s="103"/>
      <c r="G87" s="104"/>
      <c r="H87" s="103"/>
      <c r="I87" s="103"/>
      <c r="J87" s="105">
        <f>SUM(I86:I86) / (COUNT(I86:I86))</f>
        <v>0</v>
      </c>
      <c r="K87" s="100"/>
      <c r="L87" s="100"/>
      <c r="M87" s="100"/>
      <c r="N87" s="100"/>
      <c r="O87" s="100"/>
      <c r="P87" s="100"/>
      <c r="Q87" s="100"/>
      <c r="R87" s="100"/>
      <c r="S87" s="100"/>
    </row>
    <row r="88" spans="1:19" s="106" customFormat="1" ht="19.899999999999999" customHeight="1" x14ac:dyDescent="0.45">
      <c r="A88" s="100"/>
      <c r="B88" s="137"/>
      <c r="C88" s="138"/>
      <c r="D88" s="138"/>
      <c r="E88" s="72"/>
      <c r="F88" s="72"/>
      <c r="G88" s="139"/>
      <c r="H88" s="72"/>
      <c r="I88" s="135"/>
      <c r="J88" s="141"/>
      <c r="K88" s="100"/>
      <c r="L88" s="100"/>
      <c r="M88" s="100"/>
      <c r="N88" s="100"/>
      <c r="O88" s="100"/>
      <c r="P88" s="100"/>
      <c r="Q88" s="100"/>
      <c r="R88" s="100"/>
      <c r="S88" s="100"/>
    </row>
    <row r="89" spans="1:19" s="106" customFormat="1" ht="19.899999999999999" customHeight="1" x14ac:dyDescent="0.45">
      <c r="A89" s="100"/>
      <c r="B89" s="87" t="s">
        <v>359</v>
      </c>
      <c r="C89" s="680" t="s">
        <v>432</v>
      </c>
      <c r="D89" s="680"/>
      <c r="E89" s="680"/>
      <c r="F89" s="680"/>
      <c r="G89" s="680"/>
      <c r="H89" s="680"/>
      <c r="I89" s="88"/>
      <c r="J89" s="81"/>
      <c r="K89" s="100"/>
      <c r="L89" s="100"/>
      <c r="M89" s="100"/>
      <c r="N89" s="100"/>
      <c r="O89" s="100"/>
      <c r="P89" s="100"/>
      <c r="Q89" s="100"/>
      <c r="R89" s="100"/>
      <c r="S89" s="100"/>
    </row>
    <row r="90" spans="1:19" s="106" customFormat="1" ht="49.5" customHeight="1" x14ac:dyDescent="0.45">
      <c r="A90" s="100"/>
      <c r="B90" s="90" t="s">
        <v>360</v>
      </c>
      <c r="C90" s="681" t="s">
        <v>645</v>
      </c>
      <c r="D90" s="681"/>
      <c r="E90" s="681"/>
      <c r="F90" s="681"/>
      <c r="G90" s="681"/>
      <c r="H90" s="681"/>
      <c r="I90" s="88"/>
      <c r="J90" s="81"/>
      <c r="K90" s="100"/>
      <c r="L90" s="100"/>
      <c r="M90" s="100"/>
      <c r="N90" s="100"/>
      <c r="O90" s="100"/>
      <c r="P90" s="100"/>
      <c r="Q90" s="100"/>
      <c r="R90" s="100"/>
      <c r="S90" s="100"/>
    </row>
    <row r="91" spans="1:19" s="106" customFormat="1" ht="75.75" customHeight="1" x14ac:dyDescent="0.45">
      <c r="A91" s="100"/>
      <c r="B91" s="91" t="s">
        <v>361</v>
      </c>
      <c r="C91" s="682" t="s">
        <v>435</v>
      </c>
      <c r="D91" s="682"/>
      <c r="E91" s="682"/>
      <c r="F91" s="682"/>
      <c r="G91" s="682"/>
      <c r="H91" s="682"/>
      <c r="I91" s="88"/>
      <c r="J91" s="81"/>
      <c r="K91" s="100"/>
      <c r="L91" s="100"/>
      <c r="M91" s="100"/>
      <c r="N91" s="100"/>
      <c r="O91" s="100"/>
      <c r="P91" s="100"/>
      <c r="Q91" s="100"/>
      <c r="R91" s="100"/>
      <c r="S91" s="100"/>
    </row>
    <row r="92" spans="1:19" s="106" customFormat="1" ht="33" customHeight="1" x14ac:dyDescent="0.45">
      <c r="A92" s="100"/>
      <c r="B92" s="656" t="s">
        <v>362</v>
      </c>
      <c r="C92" s="92" t="s">
        <v>363</v>
      </c>
      <c r="D92" s="92"/>
      <c r="E92" s="93" t="s">
        <v>364</v>
      </c>
      <c r="F92" s="92" t="s">
        <v>365</v>
      </c>
      <c r="G92" s="93" t="s">
        <v>366</v>
      </c>
      <c r="H92" s="93" t="s">
        <v>7</v>
      </c>
      <c r="I92" s="94" t="s">
        <v>8</v>
      </c>
      <c r="J92" s="81"/>
      <c r="K92" s="100"/>
      <c r="L92" s="100"/>
      <c r="M92" s="100"/>
      <c r="N92" s="100"/>
      <c r="O92" s="100"/>
      <c r="P92" s="100"/>
      <c r="Q92" s="100"/>
      <c r="R92" s="100"/>
      <c r="S92" s="100"/>
    </row>
    <row r="93" spans="1:19" s="106" customFormat="1" ht="33" customHeight="1" x14ac:dyDescent="0.45">
      <c r="A93" s="100"/>
      <c r="B93" s="657"/>
      <c r="C93" s="95" t="s">
        <v>546</v>
      </c>
      <c r="D93" s="95"/>
      <c r="E93" s="95" t="s">
        <v>399</v>
      </c>
      <c r="F93" s="95" t="s">
        <v>400</v>
      </c>
      <c r="G93" s="96" t="s">
        <v>10</v>
      </c>
      <c r="H93" s="97"/>
      <c r="I93" s="98">
        <f t="shared" ref="I93:I94" si="8">IF(G93="","0",IF(G93="Pass",1,IF(G93="Fail",0,IF(G93="TBD",0,IF(G93="N/A",1)))))</f>
        <v>0</v>
      </c>
      <c r="J93" s="81"/>
      <c r="K93" s="100"/>
      <c r="L93" s="100"/>
      <c r="M93" s="100"/>
      <c r="N93" s="100"/>
      <c r="O93" s="100"/>
      <c r="P93" s="100"/>
      <c r="Q93" s="100"/>
      <c r="R93" s="100"/>
      <c r="S93" s="100"/>
    </row>
    <row r="94" spans="1:19" s="106" customFormat="1" ht="78.75" customHeight="1" x14ac:dyDescent="0.45">
      <c r="A94" s="100"/>
      <c r="B94" s="657"/>
      <c r="C94" s="95" t="s">
        <v>547</v>
      </c>
      <c r="D94" s="95"/>
      <c r="E94" s="95" t="s">
        <v>436</v>
      </c>
      <c r="F94" s="95" t="s">
        <v>401</v>
      </c>
      <c r="G94" s="96" t="s">
        <v>10</v>
      </c>
      <c r="H94" s="97"/>
      <c r="I94" s="98">
        <f t="shared" si="8"/>
        <v>0</v>
      </c>
      <c r="J94" s="81"/>
      <c r="K94" s="100"/>
      <c r="L94" s="100"/>
      <c r="M94" s="100"/>
      <c r="N94" s="100"/>
      <c r="O94" s="100"/>
      <c r="P94" s="100"/>
      <c r="Q94" s="100"/>
      <c r="R94" s="100"/>
      <c r="S94" s="100"/>
    </row>
    <row r="95" spans="1:19" s="106" customFormat="1" ht="19.899999999999999" customHeight="1" x14ac:dyDescent="0.45">
      <c r="A95" s="100"/>
      <c r="B95" s="87" t="s">
        <v>367</v>
      </c>
      <c r="C95" s="102" t="str">
        <f>IF(J95=100%, "Complete", "Incomplete")</f>
        <v>Incomplete</v>
      </c>
      <c r="D95" s="150"/>
      <c r="E95" s="103"/>
      <c r="F95" s="103"/>
      <c r="G95" s="104"/>
      <c r="H95" s="103"/>
      <c r="I95" s="103"/>
      <c r="J95" s="105">
        <f>SUM(I94:I94) / (COUNT(I94:I94))</f>
        <v>0</v>
      </c>
      <c r="K95" s="100"/>
      <c r="L95" s="100"/>
      <c r="M95" s="100"/>
      <c r="N95" s="100"/>
      <c r="O95" s="100"/>
      <c r="P95" s="100"/>
      <c r="Q95" s="100"/>
      <c r="R95" s="100"/>
      <c r="S95" s="100"/>
    </row>
    <row r="96" spans="1:19" ht="14.25" x14ac:dyDescent="0.45">
      <c r="A96" s="31"/>
      <c r="B96" s="51"/>
      <c r="C96" s="51"/>
      <c r="D96" s="51"/>
      <c r="E96" s="51"/>
      <c r="F96" s="51"/>
      <c r="G96" s="145"/>
      <c r="H96" s="51"/>
      <c r="I96" s="88"/>
      <c r="J96" s="81"/>
      <c r="K96" s="81"/>
      <c r="L96" s="81"/>
      <c r="M96" s="81"/>
      <c r="N96" s="81"/>
      <c r="O96" s="76"/>
      <c r="P96" s="76"/>
      <c r="Q96" s="76"/>
      <c r="R96" s="76"/>
      <c r="S96" s="76"/>
    </row>
    <row r="97" spans="1:19" ht="14.25" x14ac:dyDescent="0.4">
      <c r="A97" s="76"/>
      <c r="B97" s="107"/>
      <c r="C97" s="108"/>
      <c r="D97" s="108"/>
      <c r="E97" s="108"/>
      <c r="F97" s="108"/>
      <c r="G97" s="109"/>
      <c r="H97" s="108"/>
      <c r="I97" s="88"/>
      <c r="J97" s="81"/>
      <c r="K97" s="81"/>
      <c r="L97" s="81"/>
      <c r="M97" s="81"/>
      <c r="N97" s="81"/>
      <c r="O97" s="76"/>
      <c r="P97" s="76"/>
      <c r="Q97" s="76"/>
      <c r="R97" s="76"/>
      <c r="S97" s="76"/>
    </row>
    <row r="98" spans="1:19" ht="14.25" x14ac:dyDescent="0.4">
      <c r="A98" s="76"/>
      <c r="B98" s="107"/>
      <c r="C98" s="108"/>
      <c r="D98" s="108"/>
      <c r="E98" s="108"/>
      <c r="F98" s="108"/>
      <c r="G98" s="109"/>
      <c r="H98" s="108"/>
      <c r="I98" s="88"/>
      <c r="J98" s="81"/>
      <c r="K98" s="81"/>
      <c r="L98" s="81"/>
      <c r="M98" s="81"/>
      <c r="N98" s="81"/>
      <c r="O98" s="76"/>
      <c r="P98" s="76"/>
      <c r="Q98" s="76"/>
      <c r="R98" s="76"/>
      <c r="S98" s="76"/>
    </row>
    <row r="99" spans="1:19" ht="14.25" x14ac:dyDescent="0.4">
      <c r="A99" s="76"/>
      <c r="B99" s="110"/>
      <c r="C99" s="111" t="s">
        <v>368</v>
      </c>
      <c r="D99" s="111"/>
      <c r="E99" s="112" t="s">
        <v>369</v>
      </c>
      <c r="F99" s="108"/>
      <c r="G99" s="109"/>
      <c r="H99" s="108"/>
      <c r="I99" s="88"/>
      <c r="J99" s="81"/>
      <c r="K99" s="81"/>
      <c r="L99" s="81"/>
      <c r="M99" s="81"/>
      <c r="N99" s="81"/>
      <c r="O99" s="76"/>
      <c r="P99" s="76"/>
      <c r="Q99" s="76"/>
      <c r="R99" s="76"/>
      <c r="S99" s="76"/>
    </row>
    <row r="100" spans="1:19" ht="14.25" x14ac:dyDescent="0.4">
      <c r="A100" s="76"/>
      <c r="B100" s="113" t="s">
        <v>378</v>
      </c>
      <c r="C100" s="114">
        <f>J47</f>
        <v>0</v>
      </c>
      <c r="D100" s="114"/>
      <c r="E100" s="115" t="str">
        <f>C47</f>
        <v>Incomplete</v>
      </c>
      <c r="F100" s="108"/>
      <c r="G100" s="109"/>
      <c r="H100" s="108"/>
      <c r="I100" s="88"/>
      <c r="J100" s="81"/>
      <c r="K100" s="81"/>
      <c r="L100" s="81"/>
      <c r="M100" s="81"/>
      <c r="N100" s="81"/>
      <c r="O100" s="76"/>
      <c r="P100" s="76"/>
      <c r="Q100" s="76"/>
      <c r="R100" s="76"/>
      <c r="S100" s="76"/>
    </row>
    <row r="101" spans="1:19" s="99" customFormat="1" ht="14.25" x14ac:dyDescent="0.4">
      <c r="A101" s="76"/>
      <c r="B101" s="113" t="s">
        <v>379</v>
      </c>
      <c r="C101" s="114" t="e">
        <f>#REF!</f>
        <v>#REF!</v>
      </c>
      <c r="D101" s="114"/>
      <c r="E101" s="115" t="e">
        <f>#REF!</f>
        <v>#REF!</v>
      </c>
      <c r="F101" s="108"/>
      <c r="G101" s="116">
        <f>COUNTIF($I$13:$I96,"0")</f>
        <v>39</v>
      </c>
      <c r="H101" s="117" t="s">
        <v>370</v>
      </c>
      <c r="I101" s="118" t="s">
        <v>14</v>
      </c>
      <c r="J101" s="81"/>
      <c r="K101" s="81"/>
      <c r="L101" s="81"/>
      <c r="M101" s="81"/>
      <c r="N101" s="81"/>
      <c r="O101" s="81"/>
      <c r="P101" s="81"/>
      <c r="Q101" s="81"/>
      <c r="R101" s="81"/>
      <c r="S101" s="81"/>
    </row>
    <row r="102" spans="1:19" s="99" customFormat="1" ht="14.25" x14ac:dyDescent="0.4">
      <c r="A102" s="76"/>
      <c r="B102" s="113" t="s">
        <v>380</v>
      </c>
      <c r="C102" s="114">
        <f>J56</f>
        <v>0</v>
      </c>
      <c r="D102" s="114"/>
      <c r="E102" s="115" t="str">
        <f>C56</f>
        <v>Incomplete</v>
      </c>
      <c r="F102" s="108"/>
      <c r="G102" s="116">
        <f>COUNTIF($I$22:$I96,"1")</f>
        <v>0</v>
      </c>
      <c r="H102" s="119" t="s">
        <v>371</v>
      </c>
      <c r="I102" s="120" t="s">
        <v>17</v>
      </c>
      <c r="J102" s="81"/>
      <c r="K102" s="81"/>
      <c r="L102" s="81"/>
      <c r="M102" s="81"/>
      <c r="N102" s="81"/>
      <c r="O102" s="81"/>
      <c r="P102" s="81"/>
      <c r="Q102" s="81"/>
      <c r="R102" s="81"/>
      <c r="S102" s="81"/>
    </row>
    <row r="103" spans="1:19" s="99" customFormat="1" ht="14.25" x14ac:dyDescent="0.4">
      <c r="A103" s="76"/>
      <c r="B103" s="113" t="s">
        <v>381</v>
      </c>
      <c r="C103" s="114">
        <f>J63</f>
        <v>0</v>
      </c>
      <c r="D103" s="114"/>
      <c r="E103" s="115" t="str">
        <f>C63</f>
        <v>Incomplete</v>
      </c>
      <c r="F103" s="108"/>
      <c r="G103" s="116">
        <f>COUNTIF(I13:I96,"&gt;=0")</f>
        <v>39</v>
      </c>
      <c r="H103" s="117" t="s">
        <v>372</v>
      </c>
      <c r="I103" s="121" t="s">
        <v>1</v>
      </c>
      <c r="J103" s="81"/>
      <c r="K103" s="81"/>
      <c r="L103" s="81"/>
      <c r="M103" s="81"/>
      <c r="N103" s="81"/>
      <c r="O103" s="81"/>
      <c r="P103" s="81"/>
      <c r="Q103" s="81"/>
      <c r="R103" s="81"/>
      <c r="S103" s="81"/>
    </row>
    <row r="104" spans="1:19" s="99" customFormat="1" ht="14.25" x14ac:dyDescent="0.4">
      <c r="A104" s="76"/>
      <c r="B104" s="113" t="s">
        <v>382</v>
      </c>
      <c r="C104" s="114">
        <f>J70</f>
        <v>0</v>
      </c>
      <c r="D104" s="114"/>
      <c r="E104" s="115" t="str">
        <f>C70</f>
        <v>Incomplete</v>
      </c>
      <c r="F104" s="108"/>
      <c r="G104" s="122">
        <f>SUM($G102/$G103)</f>
        <v>0</v>
      </c>
      <c r="H104" s="119" t="s">
        <v>373</v>
      </c>
      <c r="I104" s="121" t="s">
        <v>10</v>
      </c>
      <c r="J104" s="81"/>
      <c r="K104" s="81"/>
      <c r="L104" s="81"/>
      <c r="M104" s="81"/>
      <c r="N104" s="81"/>
      <c r="O104" s="81"/>
      <c r="P104" s="81"/>
      <c r="Q104" s="81"/>
      <c r="R104" s="81"/>
      <c r="S104" s="81"/>
    </row>
    <row r="105" spans="1:19" s="99" customFormat="1" ht="14.25" x14ac:dyDescent="0.4">
      <c r="A105" s="76"/>
      <c r="B105" s="113" t="s">
        <v>383</v>
      </c>
      <c r="C105" s="114">
        <f>J79</f>
        <v>0</v>
      </c>
      <c r="D105" s="114"/>
      <c r="E105" s="115" t="str">
        <f>C79</f>
        <v>Incomplete</v>
      </c>
      <c r="F105" s="108"/>
      <c r="G105" s="109"/>
      <c r="H105" s="108"/>
      <c r="I105" s="88"/>
      <c r="J105" s="81"/>
      <c r="K105" s="81"/>
      <c r="L105" s="81"/>
      <c r="M105" s="81"/>
      <c r="N105" s="81"/>
      <c r="O105" s="81"/>
      <c r="P105" s="81"/>
      <c r="Q105" s="81"/>
      <c r="R105" s="81"/>
      <c r="S105" s="81"/>
    </row>
    <row r="106" spans="1:19" s="99" customFormat="1" ht="14.25" x14ac:dyDescent="0.4">
      <c r="A106" s="76"/>
      <c r="B106" s="113" t="s">
        <v>384</v>
      </c>
      <c r="C106" s="114">
        <f>J87</f>
        <v>0</v>
      </c>
      <c r="D106" s="114"/>
      <c r="E106" s="115" t="str">
        <f>C87</f>
        <v>Incomplete</v>
      </c>
      <c r="F106" s="108"/>
      <c r="G106" s="109"/>
      <c r="H106" s="108"/>
      <c r="I106" s="88"/>
      <c r="J106" s="81"/>
      <c r="K106" s="81"/>
      <c r="L106" s="81"/>
      <c r="M106" s="81"/>
      <c r="N106" s="81"/>
      <c r="O106" s="81"/>
      <c r="P106" s="81"/>
      <c r="Q106" s="81"/>
      <c r="R106" s="81"/>
      <c r="S106" s="81"/>
    </row>
    <row r="107" spans="1:19" s="99" customFormat="1" ht="14.25" x14ac:dyDescent="0.4">
      <c r="A107" s="76"/>
      <c r="B107" s="113" t="s">
        <v>432</v>
      </c>
      <c r="C107" s="114">
        <f>J95</f>
        <v>0</v>
      </c>
      <c r="D107" s="114"/>
      <c r="E107" s="115" t="str">
        <f>C95</f>
        <v>Incomplete</v>
      </c>
      <c r="F107" s="108"/>
      <c r="G107" s="76"/>
      <c r="H107" s="108"/>
      <c r="I107" s="88"/>
      <c r="J107" s="81"/>
      <c r="K107" s="81"/>
      <c r="L107" s="81"/>
      <c r="M107" s="81"/>
      <c r="N107" s="81"/>
      <c r="O107" s="81"/>
      <c r="P107" s="81"/>
      <c r="Q107" s="81"/>
      <c r="R107" s="81"/>
      <c r="S107" s="81"/>
    </row>
    <row r="108" spans="1:19" s="99" customFormat="1" ht="14.25" x14ac:dyDescent="0.4">
      <c r="A108" s="76"/>
      <c r="B108" s="123"/>
      <c r="C108" s="124"/>
      <c r="D108" s="124"/>
      <c r="E108" s="124"/>
      <c r="F108" s="108"/>
      <c r="G108" s="76"/>
      <c r="H108" s="108"/>
      <c r="I108" s="88"/>
      <c r="J108" s="81"/>
      <c r="K108" s="81"/>
      <c r="L108" s="81"/>
      <c r="M108" s="81"/>
      <c r="N108" s="81"/>
      <c r="O108" s="81"/>
      <c r="P108" s="81"/>
      <c r="Q108" s="81"/>
      <c r="R108" s="81"/>
      <c r="S108" s="81"/>
    </row>
    <row r="109" spans="1:19" s="99" customFormat="1" ht="14.25" x14ac:dyDescent="0.4">
      <c r="A109" s="76"/>
      <c r="B109" s="123"/>
      <c r="C109" s="125">
        <f>COUNTIF(E100:E106,"Complete")</f>
        <v>0</v>
      </c>
      <c r="D109" s="125"/>
      <c r="E109" s="126" t="s">
        <v>374</v>
      </c>
      <c r="F109" s="108"/>
      <c r="G109" s="109"/>
      <c r="H109" s="108"/>
      <c r="I109" s="88"/>
      <c r="J109" s="81"/>
      <c r="K109" s="81"/>
      <c r="L109" s="81"/>
      <c r="M109" s="81"/>
      <c r="N109" s="81"/>
      <c r="O109" s="81"/>
      <c r="P109" s="81"/>
      <c r="Q109" s="81"/>
      <c r="R109" s="81"/>
      <c r="S109" s="81"/>
    </row>
    <row r="110" spans="1:19" ht="14.25" x14ac:dyDescent="0.4">
      <c r="A110" s="76"/>
      <c r="B110" s="123"/>
      <c r="C110" s="125">
        <f>COUNTIF(E100:E107,"Incomplete")</f>
        <v>7</v>
      </c>
      <c r="D110" s="125"/>
      <c r="E110" s="126" t="s">
        <v>375</v>
      </c>
      <c r="F110" s="108"/>
      <c r="G110" s="109"/>
      <c r="H110" s="108"/>
      <c r="I110" s="88"/>
      <c r="J110" s="81"/>
      <c r="K110" s="81"/>
      <c r="L110" s="81"/>
      <c r="M110" s="81"/>
      <c r="N110" s="81"/>
      <c r="O110" s="76"/>
      <c r="P110" s="76"/>
      <c r="Q110" s="76"/>
      <c r="R110" s="76"/>
      <c r="S110" s="76"/>
    </row>
    <row r="111" spans="1:19" s="99" customFormat="1" ht="14.25" x14ac:dyDescent="0.4">
      <c r="A111" s="76"/>
      <c r="B111" s="123"/>
      <c r="C111" s="127">
        <f>SUM($C$109:$C$110)</f>
        <v>7</v>
      </c>
      <c r="D111" s="127"/>
      <c r="E111" s="126" t="s">
        <v>376</v>
      </c>
      <c r="F111" s="108"/>
      <c r="G111" s="109"/>
      <c r="H111" s="108"/>
      <c r="I111" s="88"/>
      <c r="J111" s="81"/>
      <c r="K111" s="81"/>
      <c r="L111" s="81"/>
      <c r="M111" s="81"/>
      <c r="N111" s="81"/>
      <c r="O111" s="81"/>
      <c r="P111" s="81"/>
      <c r="Q111" s="81"/>
      <c r="R111" s="81"/>
      <c r="S111" s="81"/>
    </row>
    <row r="112" spans="1:19" s="99" customFormat="1" ht="14.25" x14ac:dyDescent="0.4">
      <c r="A112" s="76"/>
      <c r="B112" s="123"/>
      <c r="C112" s="128">
        <f>SUM($C$109)/($C$111)</f>
        <v>0</v>
      </c>
      <c r="D112" s="128"/>
      <c r="E112" s="129" t="s">
        <v>377</v>
      </c>
      <c r="F112" s="108"/>
      <c r="G112" s="109"/>
      <c r="H112" s="108"/>
      <c r="I112" s="88"/>
      <c r="J112" s="81"/>
      <c r="K112" s="81"/>
      <c r="L112" s="81"/>
      <c r="M112" s="81"/>
      <c r="N112" s="81"/>
      <c r="O112" s="81"/>
      <c r="P112" s="81"/>
      <c r="Q112" s="81"/>
      <c r="R112" s="81"/>
      <c r="S112" s="81"/>
    </row>
    <row r="113" spans="1:19" s="99" customFormat="1" ht="14.25" x14ac:dyDescent="0.4">
      <c r="A113" s="76"/>
      <c r="B113" s="123"/>
      <c r="C113" s="108"/>
      <c r="D113" s="108"/>
      <c r="E113" s="108"/>
      <c r="F113" s="108"/>
      <c r="G113" s="109"/>
      <c r="H113" s="108"/>
      <c r="I113" s="88"/>
      <c r="J113" s="81"/>
      <c r="K113" s="81"/>
      <c r="L113" s="81"/>
      <c r="M113" s="81"/>
      <c r="N113" s="81"/>
      <c r="O113" s="81"/>
      <c r="P113" s="81"/>
      <c r="Q113" s="81"/>
      <c r="R113" s="81"/>
      <c r="S113" s="81"/>
    </row>
    <row r="114" spans="1:19" s="99" customFormat="1" ht="14.25" x14ac:dyDescent="0.4">
      <c r="A114" s="76"/>
      <c r="B114" s="123"/>
      <c r="C114" s="76"/>
      <c r="D114" s="76"/>
      <c r="E114" s="76"/>
      <c r="F114" s="76"/>
      <c r="G114" s="76"/>
      <c r="H114" s="108"/>
      <c r="I114" s="88"/>
      <c r="J114" s="81"/>
      <c r="K114" s="81"/>
      <c r="L114" s="81"/>
      <c r="M114" s="81"/>
      <c r="N114" s="81"/>
      <c r="O114" s="81"/>
      <c r="P114" s="81"/>
      <c r="Q114" s="81"/>
      <c r="R114" s="81"/>
      <c r="S114" s="81"/>
    </row>
    <row r="115" spans="1:19" ht="14.25" x14ac:dyDescent="0.4">
      <c r="A115" s="76"/>
      <c r="B115" s="123"/>
      <c r="C115" s="76"/>
      <c r="D115" s="76"/>
      <c r="E115" s="76"/>
      <c r="F115" s="76"/>
      <c r="G115" s="76"/>
      <c r="H115" s="108"/>
      <c r="I115" s="88"/>
      <c r="J115" s="81"/>
      <c r="K115" s="81"/>
      <c r="L115" s="81"/>
      <c r="M115" s="81"/>
      <c r="N115" s="81"/>
      <c r="O115" s="76"/>
      <c r="P115" s="76"/>
      <c r="Q115" s="76"/>
      <c r="R115" s="76"/>
      <c r="S115" s="76"/>
    </row>
    <row r="116" spans="1:19" x14ac:dyDescent="0.4">
      <c r="A116" s="76"/>
      <c r="B116" s="76"/>
      <c r="C116" s="76"/>
      <c r="D116" s="76"/>
      <c r="E116" s="76"/>
      <c r="F116" s="76"/>
      <c r="G116" s="76"/>
      <c r="H116" s="76"/>
      <c r="I116" s="76"/>
      <c r="J116" s="76"/>
      <c r="K116" s="81"/>
      <c r="L116" s="81"/>
      <c r="M116" s="81"/>
      <c r="N116" s="81"/>
      <c r="O116" s="76"/>
      <c r="P116" s="76"/>
      <c r="Q116" s="76"/>
      <c r="R116" s="76"/>
      <c r="S116" s="76"/>
    </row>
    <row r="117" spans="1:19" x14ac:dyDescent="0.4">
      <c r="A117" s="76"/>
      <c r="B117" s="76"/>
      <c r="C117" s="76"/>
      <c r="D117" s="76"/>
      <c r="E117" s="76"/>
      <c r="F117" s="76"/>
      <c r="G117" s="76"/>
      <c r="H117" s="76"/>
      <c r="I117" s="76"/>
      <c r="J117" s="76"/>
      <c r="K117" s="81"/>
      <c r="L117" s="81"/>
      <c r="M117" s="81"/>
      <c r="N117" s="81"/>
      <c r="O117" s="76"/>
      <c r="P117" s="76"/>
      <c r="Q117" s="76"/>
      <c r="R117" s="76"/>
      <c r="S117" s="76"/>
    </row>
    <row r="118" spans="1:19" x14ac:dyDescent="0.4">
      <c r="A118" s="76"/>
      <c r="B118" s="76"/>
      <c r="C118" s="76"/>
      <c r="D118" s="76"/>
      <c r="E118" s="76"/>
      <c r="F118" s="76"/>
      <c r="G118" s="76"/>
      <c r="H118" s="76"/>
      <c r="I118" s="76"/>
      <c r="J118" s="76"/>
      <c r="K118" s="81"/>
      <c r="L118" s="81"/>
      <c r="M118" s="81"/>
      <c r="N118" s="81"/>
      <c r="O118" s="76"/>
      <c r="P118" s="76"/>
      <c r="Q118" s="76"/>
      <c r="R118" s="76"/>
      <c r="S118" s="76"/>
    </row>
    <row r="119" spans="1:19" x14ac:dyDescent="0.4">
      <c r="A119" s="76"/>
      <c r="B119" s="76"/>
      <c r="C119" s="76"/>
      <c r="D119" s="76"/>
      <c r="E119" s="76"/>
      <c r="F119" s="76"/>
      <c r="G119" s="76"/>
      <c r="H119" s="76"/>
      <c r="I119" s="76"/>
      <c r="J119" s="76"/>
      <c r="K119" s="81"/>
      <c r="L119" s="81"/>
      <c r="M119" s="81"/>
      <c r="N119" s="81"/>
      <c r="O119" s="76"/>
      <c r="P119" s="76"/>
      <c r="Q119" s="76"/>
      <c r="R119" s="76"/>
      <c r="S119" s="76"/>
    </row>
    <row r="120" spans="1:19" x14ac:dyDescent="0.4">
      <c r="A120" s="76"/>
      <c r="B120" s="76"/>
      <c r="C120" s="76"/>
      <c r="D120" s="76"/>
      <c r="E120" s="76"/>
      <c r="F120" s="76"/>
      <c r="G120" s="76"/>
      <c r="H120" s="76"/>
      <c r="I120" s="76"/>
      <c r="J120" s="76"/>
      <c r="K120" s="81"/>
      <c r="L120" s="81"/>
      <c r="M120" s="81"/>
      <c r="N120" s="81"/>
      <c r="O120" s="76"/>
      <c r="P120" s="76"/>
      <c r="Q120" s="76"/>
      <c r="R120" s="76"/>
      <c r="S120" s="76"/>
    </row>
    <row r="121" spans="1:19" x14ac:dyDescent="0.4">
      <c r="A121" s="76"/>
      <c r="B121" s="76"/>
      <c r="C121" s="76"/>
      <c r="D121" s="76"/>
      <c r="E121" s="76"/>
      <c r="F121" s="76"/>
      <c r="G121" s="76"/>
      <c r="H121" s="76"/>
      <c r="I121" s="76"/>
      <c r="J121" s="76"/>
      <c r="K121" s="81"/>
      <c r="L121" s="81"/>
      <c r="M121" s="81"/>
      <c r="N121" s="81"/>
      <c r="O121" s="76"/>
      <c r="P121" s="76"/>
      <c r="Q121" s="76"/>
      <c r="R121" s="76"/>
      <c r="S121" s="76"/>
    </row>
    <row r="122" spans="1:19" x14ac:dyDescent="0.4">
      <c r="A122" s="76"/>
      <c r="B122" s="76"/>
      <c r="C122" s="76"/>
      <c r="D122" s="76"/>
      <c r="E122" s="76"/>
      <c r="F122" s="76"/>
      <c r="G122" s="76"/>
      <c r="H122" s="76"/>
      <c r="I122" s="76"/>
      <c r="J122" s="76"/>
      <c r="K122" s="81"/>
      <c r="L122" s="81"/>
      <c r="M122" s="81"/>
      <c r="N122" s="81"/>
      <c r="O122" s="76"/>
      <c r="P122" s="76"/>
      <c r="Q122" s="76"/>
      <c r="R122" s="76"/>
      <c r="S122" s="76"/>
    </row>
    <row r="123" spans="1:19" x14ac:dyDescent="0.4">
      <c r="A123" s="76"/>
      <c r="B123" s="76"/>
      <c r="C123" s="76"/>
      <c r="D123" s="76"/>
      <c r="E123" s="76"/>
      <c r="F123" s="76"/>
      <c r="G123" s="76"/>
      <c r="H123" s="76"/>
      <c r="I123" s="76"/>
      <c r="J123" s="76"/>
      <c r="K123" s="81"/>
      <c r="L123" s="81"/>
      <c r="M123" s="81"/>
      <c r="N123" s="81"/>
      <c r="O123" s="76"/>
      <c r="P123" s="76"/>
      <c r="Q123" s="76"/>
      <c r="R123" s="76"/>
      <c r="S123" s="76"/>
    </row>
    <row r="124" spans="1:19" x14ac:dyDescent="0.4">
      <c r="A124" s="76"/>
      <c r="B124" s="76"/>
      <c r="C124" s="76"/>
      <c r="D124" s="76"/>
      <c r="E124" s="76"/>
      <c r="F124" s="76"/>
      <c r="G124" s="76"/>
      <c r="H124" s="76"/>
      <c r="I124" s="76"/>
      <c r="J124" s="76"/>
      <c r="K124" s="81"/>
      <c r="L124" s="81"/>
      <c r="M124" s="81"/>
      <c r="N124" s="81"/>
      <c r="O124" s="76"/>
      <c r="P124" s="76"/>
      <c r="Q124" s="76"/>
      <c r="R124" s="76"/>
      <c r="S124" s="76"/>
    </row>
    <row r="125" spans="1:19" x14ac:dyDescent="0.4">
      <c r="A125" s="76"/>
      <c r="B125" s="76"/>
      <c r="C125" s="76"/>
      <c r="D125" s="76"/>
      <c r="E125" s="76"/>
      <c r="F125" s="76"/>
      <c r="G125" s="76"/>
      <c r="H125" s="76"/>
      <c r="I125" s="76"/>
      <c r="J125" s="76"/>
      <c r="K125" s="81"/>
      <c r="L125" s="81"/>
      <c r="M125" s="81"/>
      <c r="N125" s="81"/>
      <c r="O125" s="76"/>
      <c r="P125" s="76"/>
      <c r="Q125" s="76"/>
      <c r="R125" s="76"/>
      <c r="S125" s="76"/>
    </row>
    <row r="126" spans="1:19" x14ac:dyDescent="0.4">
      <c r="A126" s="76"/>
      <c r="B126" s="76"/>
      <c r="C126" s="76"/>
      <c r="D126" s="76"/>
      <c r="E126" s="76"/>
      <c r="F126" s="76"/>
      <c r="G126" s="76"/>
      <c r="H126" s="76"/>
      <c r="I126" s="76"/>
      <c r="J126" s="76"/>
      <c r="K126" s="81"/>
      <c r="L126" s="81"/>
      <c r="M126" s="81"/>
      <c r="N126" s="81"/>
      <c r="O126" s="76"/>
      <c r="P126" s="76"/>
      <c r="Q126" s="76"/>
      <c r="R126" s="76"/>
      <c r="S126" s="76"/>
    </row>
    <row r="127" spans="1:19" x14ac:dyDescent="0.4">
      <c r="A127" s="76"/>
      <c r="B127" s="76"/>
      <c r="C127" s="76"/>
      <c r="D127" s="76"/>
      <c r="E127" s="76"/>
      <c r="F127" s="76"/>
      <c r="G127" s="76"/>
      <c r="H127" s="76"/>
      <c r="I127" s="76"/>
      <c r="J127" s="76"/>
      <c r="K127" s="81"/>
      <c r="L127" s="81"/>
      <c r="M127" s="81"/>
      <c r="N127" s="81"/>
      <c r="O127" s="76"/>
      <c r="P127" s="76"/>
      <c r="Q127" s="76"/>
      <c r="R127" s="76"/>
      <c r="S127" s="76"/>
    </row>
    <row r="128" spans="1:19" x14ac:dyDescent="0.4">
      <c r="A128" s="76"/>
      <c r="B128" s="76"/>
      <c r="C128" s="76"/>
      <c r="D128" s="76"/>
      <c r="E128" s="76"/>
      <c r="F128" s="76"/>
      <c r="G128" s="76"/>
      <c r="H128" s="76"/>
      <c r="I128" s="76"/>
      <c r="J128" s="76"/>
      <c r="K128" s="81"/>
      <c r="L128" s="81"/>
      <c r="M128" s="81"/>
      <c r="N128" s="81"/>
      <c r="O128" s="76"/>
      <c r="P128" s="76"/>
      <c r="Q128" s="76"/>
      <c r="R128" s="76"/>
      <c r="S128" s="76"/>
    </row>
    <row r="129" spans="1:19" x14ac:dyDescent="0.4">
      <c r="A129" s="76"/>
      <c r="B129" s="76"/>
      <c r="C129" s="76"/>
      <c r="D129" s="76"/>
      <c r="E129" s="76"/>
      <c r="F129" s="76"/>
      <c r="G129" s="76"/>
      <c r="H129" s="76"/>
      <c r="I129" s="76"/>
      <c r="J129" s="76"/>
      <c r="K129" s="81"/>
      <c r="L129" s="81"/>
      <c r="M129" s="81"/>
      <c r="N129" s="81"/>
      <c r="O129" s="76"/>
      <c r="P129" s="76"/>
      <c r="Q129" s="76"/>
      <c r="R129" s="76"/>
      <c r="S129" s="76"/>
    </row>
    <row r="130" spans="1:19" x14ac:dyDescent="0.4">
      <c r="A130" s="76"/>
      <c r="B130" s="76"/>
      <c r="C130" s="76"/>
      <c r="D130" s="76"/>
      <c r="E130" s="76"/>
      <c r="F130" s="76"/>
      <c r="G130" s="76"/>
      <c r="H130" s="76"/>
      <c r="I130" s="76"/>
      <c r="J130" s="76"/>
      <c r="K130" s="81"/>
      <c r="L130" s="81"/>
      <c r="M130" s="81"/>
      <c r="N130" s="81"/>
      <c r="O130" s="76"/>
      <c r="P130" s="76"/>
      <c r="Q130" s="76"/>
      <c r="R130" s="76"/>
      <c r="S130" s="76"/>
    </row>
    <row r="131" spans="1:19" x14ac:dyDescent="0.4">
      <c r="A131" s="76"/>
      <c r="B131" s="76"/>
      <c r="C131" s="76"/>
      <c r="D131" s="76"/>
      <c r="E131" s="76"/>
      <c r="F131" s="76"/>
      <c r="G131" s="76"/>
      <c r="H131" s="76"/>
      <c r="I131" s="76"/>
      <c r="J131" s="76"/>
      <c r="K131" s="81"/>
      <c r="L131" s="81"/>
      <c r="M131" s="81"/>
      <c r="N131" s="81"/>
      <c r="O131" s="76"/>
      <c r="P131" s="76"/>
      <c r="Q131" s="76"/>
      <c r="R131" s="76"/>
      <c r="S131" s="76"/>
    </row>
    <row r="132" spans="1:19" x14ac:dyDescent="0.4">
      <c r="A132" s="76"/>
      <c r="B132" s="76"/>
      <c r="C132" s="76"/>
      <c r="D132" s="76"/>
      <c r="E132" s="76"/>
      <c r="F132" s="76"/>
      <c r="G132" s="76"/>
      <c r="H132" s="76"/>
      <c r="I132" s="76"/>
      <c r="J132" s="76"/>
      <c r="K132" s="81"/>
      <c r="L132" s="81"/>
      <c r="M132" s="81"/>
      <c r="N132" s="81"/>
      <c r="O132" s="76"/>
      <c r="P132" s="76"/>
      <c r="Q132" s="76"/>
      <c r="R132" s="76"/>
      <c r="S132" s="76"/>
    </row>
    <row r="133" spans="1:19" x14ac:dyDescent="0.4">
      <c r="A133" s="76"/>
      <c r="B133" s="76"/>
      <c r="C133" s="76"/>
      <c r="D133" s="76"/>
      <c r="E133" s="76"/>
      <c r="F133" s="76"/>
      <c r="G133" s="76"/>
      <c r="H133" s="76"/>
      <c r="I133" s="76"/>
      <c r="J133" s="76"/>
      <c r="K133" s="81"/>
      <c r="L133" s="81"/>
      <c r="M133" s="81"/>
      <c r="N133" s="81"/>
      <c r="O133" s="76"/>
      <c r="P133" s="76"/>
      <c r="Q133" s="76"/>
      <c r="R133" s="76"/>
      <c r="S133" s="76"/>
    </row>
    <row r="134" spans="1:19" x14ac:dyDescent="0.4">
      <c r="A134" s="76"/>
      <c r="B134" s="76"/>
      <c r="C134" s="76"/>
      <c r="D134" s="76"/>
      <c r="E134" s="76"/>
      <c r="F134" s="76"/>
      <c r="G134" s="76"/>
      <c r="H134" s="76"/>
      <c r="I134" s="76"/>
      <c r="J134" s="76"/>
      <c r="K134" s="81"/>
      <c r="L134" s="81"/>
      <c r="M134" s="81"/>
      <c r="N134" s="81"/>
      <c r="O134" s="76"/>
      <c r="P134" s="76"/>
      <c r="Q134" s="76"/>
      <c r="R134" s="76"/>
      <c r="S134" s="76"/>
    </row>
    <row r="135" spans="1:19" ht="14.25" x14ac:dyDescent="0.4">
      <c r="A135" s="76"/>
      <c r="B135" s="76"/>
      <c r="C135" s="108"/>
      <c r="D135" s="108"/>
      <c r="E135" s="108"/>
      <c r="F135" s="108"/>
      <c r="G135" s="109"/>
      <c r="H135" s="76"/>
      <c r="I135" s="76"/>
      <c r="J135" s="76"/>
      <c r="K135" s="81"/>
      <c r="L135" s="81"/>
      <c r="M135" s="81"/>
      <c r="N135" s="81"/>
      <c r="O135" s="76"/>
      <c r="P135" s="76"/>
      <c r="Q135" s="76"/>
      <c r="R135" s="76"/>
      <c r="S135" s="76"/>
    </row>
    <row r="136" spans="1:19" ht="14.25" x14ac:dyDescent="0.4">
      <c r="A136" s="76"/>
      <c r="B136" s="76"/>
      <c r="C136" s="108"/>
      <c r="D136" s="108"/>
      <c r="E136" s="108"/>
      <c r="F136" s="108"/>
      <c r="G136" s="109"/>
      <c r="H136" s="76"/>
      <c r="I136" s="76"/>
      <c r="J136" s="76"/>
      <c r="K136" s="81"/>
      <c r="L136" s="81"/>
      <c r="M136" s="81"/>
      <c r="N136" s="81"/>
      <c r="O136" s="76"/>
      <c r="P136" s="76"/>
      <c r="Q136" s="76"/>
      <c r="R136" s="76"/>
      <c r="S136" s="76"/>
    </row>
    <row r="137" spans="1:19" ht="14.25" x14ac:dyDescent="0.4">
      <c r="A137" s="76"/>
      <c r="B137" s="107"/>
      <c r="C137" s="108"/>
      <c r="D137" s="108"/>
      <c r="E137" s="108"/>
      <c r="F137" s="108"/>
      <c r="G137" s="109"/>
      <c r="H137" s="108"/>
      <c r="I137" s="88"/>
      <c r="J137" s="81"/>
      <c r="K137" s="81"/>
      <c r="L137" s="81"/>
      <c r="M137" s="81"/>
      <c r="N137" s="81"/>
      <c r="O137" s="76"/>
      <c r="P137" s="76"/>
      <c r="Q137" s="76"/>
      <c r="R137" s="76"/>
      <c r="S137" s="76"/>
    </row>
    <row r="138" spans="1:19" ht="14.25" x14ac:dyDescent="0.4">
      <c r="A138" s="76"/>
      <c r="B138" s="107"/>
      <c r="C138" s="108"/>
      <c r="D138" s="108"/>
      <c r="E138" s="108"/>
      <c r="F138" s="108"/>
      <c r="G138" s="109"/>
      <c r="H138" s="108"/>
      <c r="I138" s="88"/>
      <c r="J138" s="81"/>
      <c r="K138" s="81"/>
      <c r="L138" s="81"/>
      <c r="M138" s="81"/>
      <c r="N138" s="81"/>
      <c r="O138" s="76"/>
      <c r="P138" s="76"/>
      <c r="Q138" s="76"/>
      <c r="R138" s="76"/>
      <c r="S138" s="76"/>
    </row>
    <row r="139" spans="1:19" ht="14.25" x14ac:dyDescent="0.4">
      <c r="A139" s="76"/>
      <c r="B139" s="107"/>
      <c r="C139" s="108"/>
      <c r="D139" s="108"/>
      <c r="E139" s="108"/>
      <c r="F139" s="108"/>
      <c r="G139" s="109"/>
      <c r="H139" s="108"/>
      <c r="I139" s="88"/>
      <c r="J139" s="81"/>
      <c r="K139" s="81"/>
      <c r="L139" s="81"/>
      <c r="M139" s="81"/>
      <c r="N139" s="81"/>
      <c r="O139" s="76"/>
      <c r="P139" s="76"/>
      <c r="Q139" s="76"/>
      <c r="R139" s="76"/>
      <c r="S139" s="76"/>
    </row>
    <row r="140" spans="1:19" ht="14.25" x14ac:dyDescent="0.4">
      <c r="A140" s="76"/>
      <c r="B140" s="107"/>
      <c r="C140" s="108"/>
      <c r="D140" s="108"/>
      <c r="E140" s="108"/>
      <c r="F140" s="108"/>
      <c r="G140" s="109"/>
      <c r="H140" s="108"/>
      <c r="I140" s="88"/>
      <c r="J140" s="81"/>
      <c r="K140" s="81"/>
      <c r="L140" s="81"/>
      <c r="M140" s="81"/>
      <c r="N140" s="81"/>
      <c r="O140" s="76"/>
      <c r="P140" s="76"/>
      <c r="Q140" s="76"/>
      <c r="R140" s="76"/>
      <c r="S140" s="76"/>
    </row>
    <row r="141" spans="1:19" ht="14.25" x14ac:dyDescent="0.4">
      <c r="A141" s="76"/>
      <c r="B141" s="107"/>
      <c r="C141" s="108"/>
      <c r="D141" s="108"/>
      <c r="E141" s="108"/>
      <c r="F141" s="108"/>
      <c r="G141" s="109"/>
      <c r="H141" s="108"/>
      <c r="I141" s="88"/>
      <c r="J141" s="81"/>
      <c r="K141" s="81"/>
      <c r="L141" s="81"/>
      <c r="M141" s="81"/>
      <c r="N141" s="81"/>
      <c r="O141" s="76"/>
      <c r="P141" s="76"/>
      <c r="Q141" s="76"/>
      <c r="R141" s="76"/>
      <c r="S141" s="76"/>
    </row>
    <row r="142" spans="1:19" ht="14.25" x14ac:dyDescent="0.4">
      <c r="A142" s="76"/>
      <c r="B142" s="107"/>
      <c r="C142" s="108"/>
      <c r="D142" s="108"/>
      <c r="E142" s="108"/>
      <c r="F142" s="108"/>
      <c r="G142" s="109"/>
      <c r="H142" s="108"/>
      <c r="I142" s="88"/>
      <c r="J142" s="81"/>
      <c r="K142" s="81"/>
      <c r="L142" s="81"/>
      <c r="M142" s="81"/>
      <c r="N142" s="81"/>
      <c r="O142" s="76"/>
      <c r="P142" s="76"/>
      <c r="Q142" s="76"/>
      <c r="R142" s="76"/>
      <c r="S142" s="76"/>
    </row>
    <row r="143" spans="1:19" ht="14.25" x14ac:dyDescent="0.4">
      <c r="A143" s="76"/>
      <c r="B143" s="107"/>
      <c r="C143" s="108"/>
      <c r="D143" s="108"/>
      <c r="E143" s="108"/>
      <c r="F143" s="108"/>
      <c r="G143" s="109"/>
      <c r="H143" s="108"/>
      <c r="I143" s="88"/>
      <c r="J143" s="81"/>
      <c r="K143" s="81"/>
      <c r="L143" s="81"/>
      <c r="M143" s="81"/>
      <c r="N143" s="81"/>
      <c r="O143" s="76"/>
      <c r="P143" s="76"/>
      <c r="Q143" s="76"/>
      <c r="R143" s="76"/>
      <c r="S143" s="76"/>
    </row>
    <row r="144" spans="1:19" ht="14.25" x14ac:dyDescent="0.4">
      <c r="A144" s="76"/>
      <c r="B144" s="107"/>
      <c r="C144" s="108"/>
      <c r="D144" s="108"/>
      <c r="E144" s="108"/>
      <c r="F144" s="108"/>
      <c r="G144" s="109"/>
      <c r="H144" s="108"/>
      <c r="I144" s="88"/>
      <c r="J144" s="81"/>
      <c r="K144" s="81"/>
      <c r="L144" s="81"/>
      <c r="M144" s="81"/>
      <c r="N144" s="81"/>
      <c r="O144" s="76"/>
      <c r="P144" s="76"/>
      <c r="Q144" s="76"/>
      <c r="R144" s="76"/>
      <c r="S144" s="76"/>
    </row>
    <row r="145" spans="1:19" ht="14.25" x14ac:dyDescent="0.4">
      <c r="A145" s="76"/>
      <c r="B145" s="107"/>
      <c r="C145" s="108"/>
      <c r="D145" s="108"/>
      <c r="E145" s="108"/>
      <c r="F145" s="108"/>
      <c r="G145" s="109"/>
      <c r="H145" s="108"/>
      <c r="I145" s="88"/>
      <c r="J145" s="81"/>
      <c r="K145" s="81"/>
      <c r="L145" s="81"/>
      <c r="M145" s="81"/>
      <c r="N145" s="81"/>
      <c r="O145" s="76"/>
      <c r="P145" s="76"/>
      <c r="Q145" s="76"/>
      <c r="R145" s="76"/>
      <c r="S145" s="76"/>
    </row>
    <row r="146" spans="1:19" ht="14.25" x14ac:dyDescent="0.4">
      <c r="A146" s="76"/>
      <c r="B146" s="107"/>
      <c r="C146" s="108"/>
      <c r="D146" s="108"/>
      <c r="E146" s="108"/>
      <c r="F146" s="108"/>
      <c r="G146" s="109"/>
      <c r="H146" s="108"/>
      <c r="I146" s="88"/>
      <c r="J146" s="81"/>
      <c r="K146" s="81"/>
      <c r="L146" s="81"/>
      <c r="M146" s="81"/>
      <c r="N146" s="81"/>
      <c r="O146" s="76"/>
      <c r="P146" s="76"/>
      <c r="Q146" s="76"/>
      <c r="R146" s="76"/>
      <c r="S146" s="76"/>
    </row>
    <row r="147" spans="1:19" ht="14.25" x14ac:dyDescent="0.4">
      <c r="A147" s="76"/>
      <c r="B147" s="107"/>
      <c r="C147" s="108"/>
      <c r="D147" s="108"/>
      <c r="E147" s="108"/>
      <c r="F147" s="108"/>
      <c r="G147" s="109"/>
      <c r="H147" s="108"/>
      <c r="I147" s="88"/>
      <c r="J147" s="81"/>
      <c r="K147" s="81"/>
      <c r="L147" s="81"/>
      <c r="M147" s="81"/>
      <c r="N147" s="81"/>
      <c r="O147" s="76"/>
      <c r="P147" s="76"/>
      <c r="Q147" s="76"/>
      <c r="R147" s="76"/>
      <c r="S147" s="76"/>
    </row>
    <row r="148" spans="1:19" ht="14.25" x14ac:dyDescent="0.4">
      <c r="A148" s="76"/>
      <c r="B148" s="107"/>
      <c r="C148" s="108"/>
      <c r="D148" s="108"/>
      <c r="E148" s="108"/>
      <c r="F148" s="108"/>
      <c r="G148" s="109"/>
      <c r="H148" s="108"/>
      <c r="I148" s="88"/>
      <c r="J148" s="81"/>
      <c r="K148" s="81"/>
      <c r="L148" s="81"/>
      <c r="M148" s="81"/>
      <c r="N148" s="81"/>
      <c r="O148" s="76"/>
      <c r="P148" s="76"/>
      <c r="Q148" s="76"/>
      <c r="R148" s="76"/>
      <c r="S148" s="76"/>
    </row>
    <row r="149" spans="1:19" ht="14.25" x14ac:dyDescent="0.4">
      <c r="A149" s="76"/>
      <c r="B149" s="107"/>
      <c r="C149" s="108"/>
      <c r="D149" s="108"/>
      <c r="E149" s="108"/>
      <c r="F149" s="108"/>
      <c r="G149" s="109"/>
      <c r="H149" s="108"/>
      <c r="I149" s="88"/>
      <c r="J149" s="81"/>
      <c r="K149" s="81"/>
      <c r="L149" s="81"/>
      <c r="M149" s="81"/>
      <c r="N149" s="81"/>
      <c r="O149" s="76"/>
      <c r="P149" s="76"/>
      <c r="Q149" s="76"/>
      <c r="R149" s="76"/>
      <c r="S149" s="76"/>
    </row>
    <row r="150" spans="1:19" ht="14.25" x14ac:dyDescent="0.4">
      <c r="A150" s="76"/>
      <c r="B150" s="107"/>
      <c r="C150" s="108"/>
      <c r="D150" s="108"/>
      <c r="E150" s="108"/>
      <c r="F150" s="108"/>
      <c r="G150" s="109"/>
      <c r="H150" s="108"/>
      <c r="I150" s="88"/>
      <c r="J150" s="81"/>
      <c r="K150" s="81"/>
      <c r="L150" s="81"/>
      <c r="M150" s="81"/>
      <c r="N150" s="81"/>
      <c r="O150" s="76"/>
      <c r="P150" s="76"/>
      <c r="Q150" s="76"/>
      <c r="R150" s="76"/>
      <c r="S150" s="76"/>
    </row>
    <row r="151" spans="1:19" ht="14.25" x14ac:dyDescent="0.4">
      <c r="A151" s="76"/>
      <c r="B151" s="107"/>
      <c r="C151" s="108"/>
      <c r="D151" s="108"/>
      <c r="E151" s="108"/>
      <c r="F151" s="108"/>
      <c r="G151" s="109"/>
      <c r="H151" s="108"/>
      <c r="I151" s="88"/>
      <c r="J151" s="81"/>
      <c r="K151" s="81"/>
      <c r="L151" s="81"/>
      <c r="M151" s="81"/>
      <c r="N151" s="81"/>
      <c r="O151" s="76"/>
      <c r="P151" s="76"/>
      <c r="Q151" s="76"/>
      <c r="R151" s="76"/>
      <c r="S151" s="76"/>
    </row>
    <row r="152" spans="1:19" ht="14.25" x14ac:dyDescent="0.4">
      <c r="A152" s="76"/>
      <c r="B152" s="107"/>
      <c r="C152" s="108"/>
      <c r="D152" s="108"/>
      <c r="E152" s="108"/>
      <c r="F152" s="108"/>
      <c r="G152" s="109"/>
      <c r="H152" s="108"/>
      <c r="I152" s="88"/>
      <c r="J152" s="81"/>
      <c r="K152" s="81"/>
      <c r="L152" s="81"/>
      <c r="M152" s="81"/>
      <c r="N152" s="81"/>
      <c r="O152" s="76"/>
      <c r="P152" s="76"/>
      <c r="Q152" s="76"/>
      <c r="R152" s="76"/>
      <c r="S152" s="76"/>
    </row>
    <row r="153" spans="1:19" ht="14.25" x14ac:dyDescent="0.4">
      <c r="A153" s="76"/>
      <c r="B153" s="107"/>
      <c r="C153" s="108"/>
      <c r="D153" s="108"/>
      <c r="E153" s="108"/>
      <c r="F153" s="108"/>
      <c r="G153" s="109"/>
      <c r="H153" s="108"/>
      <c r="I153" s="88"/>
      <c r="J153" s="81"/>
      <c r="K153" s="81"/>
      <c r="L153" s="81"/>
      <c r="M153" s="81"/>
      <c r="N153" s="81"/>
      <c r="O153" s="76"/>
      <c r="P153" s="76"/>
      <c r="Q153" s="76"/>
      <c r="R153" s="76"/>
      <c r="S153" s="76"/>
    </row>
    <row r="154" spans="1:19" ht="14.25" x14ac:dyDescent="0.4">
      <c r="A154" s="76"/>
      <c r="B154" s="107"/>
      <c r="C154" s="108"/>
      <c r="D154" s="108"/>
      <c r="E154" s="108"/>
      <c r="F154" s="108"/>
      <c r="G154" s="109"/>
      <c r="H154" s="108"/>
      <c r="I154" s="88"/>
      <c r="J154" s="81"/>
      <c r="K154" s="81"/>
      <c r="L154" s="81"/>
      <c r="M154" s="81"/>
      <c r="N154" s="81"/>
      <c r="O154" s="76"/>
      <c r="P154" s="76"/>
      <c r="Q154" s="76"/>
      <c r="R154" s="76"/>
      <c r="S154" s="76"/>
    </row>
    <row r="155" spans="1:19" ht="14.25" x14ac:dyDescent="0.4">
      <c r="A155" s="76"/>
      <c r="B155" s="107"/>
      <c r="C155" s="108"/>
      <c r="D155" s="108"/>
      <c r="E155" s="108"/>
      <c r="F155" s="108"/>
      <c r="G155" s="109"/>
      <c r="H155" s="108"/>
      <c r="I155" s="88"/>
      <c r="J155" s="81"/>
      <c r="K155" s="81"/>
      <c r="L155" s="81"/>
      <c r="M155" s="81"/>
      <c r="N155" s="81"/>
      <c r="O155" s="76"/>
      <c r="P155" s="76"/>
      <c r="Q155" s="76"/>
      <c r="R155" s="76"/>
      <c r="S155" s="76"/>
    </row>
    <row r="156" spans="1:19" ht="14.25" x14ac:dyDescent="0.4">
      <c r="A156" s="76"/>
      <c r="B156" s="107"/>
      <c r="C156" s="108"/>
      <c r="D156" s="108"/>
      <c r="E156" s="108"/>
      <c r="F156" s="108"/>
      <c r="G156" s="109"/>
      <c r="H156" s="108"/>
      <c r="I156" s="88"/>
      <c r="J156" s="81"/>
      <c r="K156" s="81"/>
      <c r="L156" s="81"/>
      <c r="M156" s="81"/>
      <c r="N156" s="81"/>
      <c r="O156" s="76"/>
      <c r="P156" s="76"/>
      <c r="Q156" s="76"/>
      <c r="R156" s="76"/>
      <c r="S156" s="76"/>
    </row>
    <row r="157" spans="1:19" ht="14.25" x14ac:dyDescent="0.4">
      <c r="A157" s="76"/>
      <c r="B157" s="107"/>
      <c r="C157" s="108"/>
      <c r="D157" s="108"/>
      <c r="E157" s="108"/>
      <c r="F157" s="108"/>
      <c r="G157" s="109"/>
      <c r="H157" s="108"/>
      <c r="I157" s="88"/>
      <c r="J157" s="81"/>
      <c r="K157" s="81"/>
      <c r="L157" s="81"/>
      <c r="M157" s="81"/>
      <c r="N157" s="81"/>
      <c r="O157" s="76"/>
      <c r="P157" s="76"/>
      <c r="Q157" s="76"/>
      <c r="R157" s="76"/>
      <c r="S157" s="76"/>
    </row>
    <row r="158" spans="1:19" ht="14.25" x14ac:dyDescent="0.4">
      <c r="A158" s="76"/>
      <c r="B158" s="107"/>
      <c r="C158" s="108"/>
      <c r="D158" s="108"/>
      <c r="E158" s="108"/>
      <c r="F158" s="108"/>
      <c r="G158" s="109"/>
      <c r="H158" s="108"/>
      <c r="I158" s="88"/>
      <c r="J158" s="81"/>
      <c r="K158" s="81"/>
      <c r="L158" s="81"/>
      <c r="M158" s="81"/>
      <c r="N158" s="81"/>
      <c r="O158" s="76"/>
      <c r="P158" s="76"/>
      <c r="Q158" s="76"/>
      <c r="R158" s="76"/>
      <c r="S158" s="76"/>
    </row>
    <row r="159" spans="1:19" ht="14.25" x14ac:dyDescent="0.4">
      <c r="A159" s="76"/>
      <c r="B159" s="107"/>
      <c r="C159" s="108"/>
      <c r="D159" s="108"/>
      <c r="E159" s="108"/>
      <c r="F159" s="108"/>
      <c r="G159" s="109"/>
      <c r="H159" s="108"/>
      <c r="I159" s="88"/>
      <c r="J159" s="81"/>
      <c r="K159" s="81"/>
      <c r="L159" s="81"/>
      <c r="M159" s="81"/>
      <c r="N159" s="81"/>
      <c r="O159" s="76"/>
      <c r="P159" s="76"/>
      <c r="Q159" s="76"/>
      <c r="R159" s="76"/>
      <c r="S159" s="76"/>
    </row>
    <row r="160" spans="1:19" ht="14.25" x14ac:dyDescent="0.4">
      <c r="A160" s="76"/>
      <c r="B160" s="107"/>
      <c r="C160" s="108"/>
      <c r="D160" s="108"/>
      <c r="E160" s="108"/>
      <c r="F160" s="108"/>
      <c r="G160" s="109"/>
      <c r="H160" s="108"/>
      <c r="I160" s="88"/>
      <c r="J160" s="81"/>
      <c r="K160" s="81"/>
      <c r="L160" s="81"/>
      <c r="M160" s="81"/>
      <c r="N160" s="81"/>
      <c r="O160" s="76"/>
      <c r="P160" s="76"/>
      <c r="Q160" s="76"/>
      <c r="R160" s="76"/>
      <c r="S160" s="76"/>
    </row>
    <row r="161" spans="1:19" ht="14.25" x14ac:dyDescent="0.4">
      <c r="A161" s="76"/>
      <c r="B161" s="107"/>
      <c r="C161" s="108"/>
      <c r="D161" s="108"/>
      <c r="E161" s="108"/>
      <c r="F161" s="108"/>
      <c r="G161" s="109"/>
      <c r="H161" s="108"/>
      <c r="I161" s="88"/>
      <c r="J161" s="81"/>
      <c r="K161" s="81"/>
      <c r="L161" s="81"/>
      <c r="M161" s="81"/>
      <c r="N161" s="81"/>
      <c r="O161" s="76"/>
      <c r="P161" s="76"/>
      <c r="Q161" s="76"/>
      <c r="R161" s="76"/>
      <c r="S161" s="76"/>
    </row>
    <row r="162" spans="1:19" ht="14.25" x14ac:dyDescent="0.4">
      <c r="A162" s="76"/>
      <c r="B162" s="107"/>
      <c r="C162" s="108"/>
      <c r="D162" s="108"/>
      <c r="E162" s="108"/>
      <c r="F162" s="108"/>
      <c r="G162" s="109"/>
      <c r="H162" s="108"/>
      <c r="I162" s="88"/>
      <c r="J162" s="81"/>
      <c r="K162" s="81"/>
      <c r="L162" s="81"/>
      <c r="M162" s="81"/>
      <c r="N162" s="81"/>
      <c r="O162" s="76"/>
      <c r="P162" s="76"/>
      <c r="Q162" s="76"/>
      <c r="R162" s="76"/>
      <c r="S162" s="76"/>
    </row>
    <row r="163" spans="1:19" ht="14.25" x14ac:dyDescent="0.4">
      <c r="A163" s="76"/>
      <c r="B163" s="107"/>
      <c r="C163" s="108"/>
      <c r="D163" s="108"/>
      <c r="E163" s="108"/>
      <c r="F163" s="108"/>
      <c r="G163" s="109"/>
      <c r="H163" s="108"/>
      <c r="I163" s="88"/>
      <c r="J163" s="81"/>
      <c r="K163" s="81"/>
      <c r="L163" s="81"/>
      <c r="M163" s="81"/>
      <c r="N163" s="81"/>
      <c r="O163" s="76"/>
      <c r="P163" s="76"/>
      <c r="Q163" s="76"/>
      <c r="R163" s="76"/>
      <c r="S163" s="76"/>
    </row>
    <row r="164" spans="1:19" ht="14.25" x14ac:dyDescent="0.4">
      <c r="A164" s="76"/>
      <c r="B164" s="107"/>
      <c r="C164" s="108"/>
      <c r="D164" s="108"/>
      <c r="E164" s="108"/>
      <c r="F164" s="108"/>
      <c r="G164" s="109"/>
      <c r="H164" s="108"/>
      <c r="I164" s="88"/>
      <c r="J164" s="81"/>
      <c r="K164" s="81"/>
      <c r="L164" s="81"/>
      <c r="M164" s="81"/>
      <c r="N164" s="81"/>
      <c r="O164" s="76"/>
      <c r="P164" s="76"/>
      <c r="Q164" s="76"/>
      <c r="R164" s="76"/>
      <c r="S164" s="76"/>
    </row>
    <row r="165" spans="1:19" ht="14.25" x14ac:dyDescent="0.4">
      <c r="A165" s="76"/>
      <c r="B165" s="107"/>
      <c r="C165" s="108"/>
      <c r="D165" s="108"/>
      <c r="E165" s="108"/>
      <c r="F165" s="108"/>
      <c r="G165" s="109"/>
      <c r="H165" s="108"/>
      <c r="I165" s="88"/>
      <c r="J165" s="81"/>
      <c r="K165" s="81"/>
      <c r="L165" s="81"/>
      <c r="M165" s="81"/>
      <c r="N165" s="81"/>
      <c r="O165" s="76"/>
      <c r="P165" s="76"/>
      <c r="Q165" s="76"/>
      <c r="R165" s="76"/>
      <c r="S165" s="76"/>
    </row>
    <row r="166" spans="1:19" ht="14.25" x14ac:dyDescent="0.4">
      <c r="A166" s="76"/>
      <c r="B166" s="107"/>
      <c r="C166" s="108"/>
      <c r="D166" s="108"/>
      <c r="E166" s="108"/>
      <c r="F166" s="108"/>
      <c r="G166" s="109"/>
      <c r="H166" s="108"/>
      <c r="I166" s="88"/>
      <c r="J166" s="81"/>
      <c r="K166" s="81"/>
      <c r="L166" s="81"/>
      <c r="M166" s="81"/>
      <c r="N166" s="81"/>
      <c r="O166" s="76"/>
      <c r="P166" s="76"/>
      <c r="Q166" s="76"/>
      <c r="R166" s="76"/>
      <c r="S166" s="76"/>
    </row>
    <row r="167" spans="1:19" ht="14.25" x14ac:dyDescent="0.4">
      <c r="A167" s="76"/>
      <c r="B167" s="107"/>
      <c r="C167" s="108"/>
      <c r="D167" s="108"/>
      <c r="E167" s="108"/>
      <c r="F167" s="108"/>
      <c r="G167" s="109"/>
      <c r="H167" s="108"/>
      <c r="I167" s="88"/>
      <c r="J167" s="81"/>
      <c r="K167" s="81"/>
      <c r="L167" s="81"/>
      <c r="M167" s="81"/>
      <c r="N167" s="81"/>
      <c r="O167" s="76"/>
      <c r="P167" s="76"/>
      <c r="Q167" s="76"/>
      <c r="R167" s="76"/>
      <c r="S167" s="76"/>
    </row>
    <row r="168" spans="1:19" ht="14.25" x14ac:dyDescent="0.4">
      <c r="A168" s="76"/>
      <c r="B168" s="107"/>
      <c r="C168" s="108"/>
      <c r="D168" s="108"/>
      <c r="E168" s="108"/>
      <c r="F168" s="108"/>
      <c r="G168" s="109"/>
      <c r="H168" s="108"/>
      <c r="I168" s="88"/>
      <c r="J168" s="81"/>
      <c r="K168" s="81"/>
      <c r="L168" s="81"/>
      <c r="M168" s="81"/>
      <c r="N168" s="81"/>
      <c r="O168" s="76"/>
      <c r="P168" s="76"/>
      <c r="Q168" s="76"/>
      <c r="R168" s="76"/>
      <c r="S168" s="76"/>
    </row>
    <row r="169" spans="1:19" ht="14.25" x14ac:dyDescent="0.4">
      <c r="A169" s="76"/>
      <c r="B169" s="107"/>
      <c r="C169" s="108"/>
      <c r="D169" s="108"/>
      <c r="E169" s="108"/>
      <c r="F169" s="108"/>
      <c r="G169" s="109"/>
      <c r="H169" s="108"/>
      <c r="I169" s="88"/>
      <c r="J169" s="81"/>
      <c r="K169" s="81"/>
      <c r="L169" s="81"/>
      <c r="M169" s="81"/>
      <c r="N169" s="81"/>
      <c r="O169" s="76"/>
      <c r="P169" s="76"/>
      <c r="Q169" s="76"/>
      <c r="R169" s="76"/>
      <c r="S169" s="76"/>
    </row>
    <row r="170" spans="1:19" ht="14.25" x14ac:dyDescent="0.4">
      <c r="A170" s="76"/>
      <c r="B170" s="107"/>
      <c r="C170" s="108"/>
      <c r="D170" s="108"/>
      <c r="E170" s="108"/>
      <c r="F170" s="108"/>
      <c r="G170" s="109"/>
      <c r="H170" s="108"/>
      <c r="I170" s="88"/>
      <c r="J170" s="81"/>
      <c r="K170" s="81"/>
      <c r="L170" s="81"/>
      <c r="M170" s="81"/>
      <c r="N170" s="81"/>
      <c r="O170" s="76"/>
      <c r="P170" s="76"/>
      <c r="Q170" s="76"/>
      <c r="R170" s="76"/>
      <c r="S170" s="76"/>
    </row>
    <row r="171" spans="1:19" ht="14.25" x14ac:dyDescent="0.4">
      <c r="A171" s="76"/>
      <c r="B171" s="107"/>
      <c r="C171" s="108"/>
      <c r="D171" s="108"/>
      <c r="E171" s="108"/>
      <c r="F171" s="108"/>
      <c r="G171" s="109"/>
      <c r="H171" s="108"/>
      <c r="I171" s="88"/>
      <c r="J171" s="81"/>
      <c r="K171" s="81"/>
      <c r="L171" s="81"/>
      <c r="M171" s="81"/>
      <c r="N171" s="81"/>
      <c r="O171" s="76"/>
      <c r="P171" s="76"/>
      <c r="Q171" s="76"/>
      <c r="R171" s="76"/>
      <c r="S171" s="76"/>
    </row>
    <row r="172" spans="1:19" ht="14.25" x14ac:dyDescent="0.4">
      <c r="A172" s="76"/>
      <c r="B172" s="107"/>
      <c r="C172" s="108"/>
      <c r="D172" s="108"/>
      <c r="E172" s="108"/>
      <c r="F172" s="108"/>
      <c r="G172" s="109"/>
      <c r="H172" s="108"/>
      <c r="I172" s="88"/>
      <c r="J172" s="81"/>
      <c r="K172" s="81"/>
      <c r="L172" s="81"/>
      <c r="M172" s="81"/>
      <c r="N172" s="81"/>
      <c r="O172" s="76"/>
      <c r="P172" s="76"/>
      <c r="Q172" s="76"/>
      <c r="R172" s="76"/>
      <c r="S172" s="76"/>
    </row>
    <row r="173" spans="1:19" ht="14.25" x14ac:dyDescent="0.4">
      <c r="A173" s="76"/>
      <c r="B173" s="107"/>
      <c r="C173" s="108"/>
      <c r="D173" s="108"/>
      <c r="E173" s="108"/>
      <c r="F173" s="108"/>
      <c r="G173" s="109"/>
      <c r="H173" s="108"/>
      <c r="I173" s="88"/>
      <c r="J173" s="81"/>
      <c r="K173" s="81"/>
      <c r="L173" s="81"/>
      <c r="M173" s="81"/>
      <c r="N173" s="81"/>
      <c r="O173" s="76"/>
      <c r="P173" s="76"/>
      <c r="Q173" s="76"/>
      <c r="R173" s="76"/>
      <c r="S173" s="76"/>
    </row>
    <row r="174" spans="1:19" ht="14.25" x14ac:dyDescent="0.4">
      <c r="A174" s="76"/>
      <c r="B174" s="107"/>
      <c r="C174" s="108"/>
      <c r="D174" s="108"/>
      <c r="E174" s="108"/>
      <c r="F174" s="108"/>
      <c r="G174" s="109"/>
      <c r="H174" s="108"/>
      <c r="I174" s="88"/>
      <c r="J174" s="81"/>
      <c r="K174" s="81"/>
      <c r="L174" s="81"/>
      <c r="M174" s="81"/>
      <c r="N174" s="81"/>
      <c r="O174" s="76"/>
      <c r="P174" s="76"/>
      <c r="Q174" s="76"/>
      <c r="R174" s="76"/>
      <c r="S174" s="76"/>
    </row>
    <row r="175" spans="1:19" ht="14.25" x14ac:dyDescent="0.4">
      <c r="B175" s="110"/>
      <c r="C175" s="124"/>
      <c r="D175" s="124"/>
      <c r="E175" s="124"/>
      <c r="F175" s="124"/>
      <c r="G175" s="109"/>
      <c r="H175" s="108"/>
      <c r="I175" s="88"/>
      <c r="J175" s="81"/>
      <c r="K175" s="81"/>
      <c r="L175" s="81"/>
      <c r="M175" s="81"/>
      <c r="N175" s="81"/>
      <c r="O175" s="76"/>
      <c r="P175" s="76"/>
      <c r="Q175" s="76"/>
      <c r="R175" s="76"/>
      <c r="S175" s="76"/>
    </row>
    <row r="176" spans="1:19" ht="14.25" x14ac:dyDescent="0.4">
      <c r="B176" s="110"/>
      <c r="C176" s="124"/>
      <c r="D176" s="124"/>
      <c r="E176" s="124"/>
      <c r="F176" s="124"/>
      <c r="G176" s="130"/>
      <c r="H176" s="124"/>
      <c r="I176" s="131"/>
    </row>
    <row r="177" spans="1:19" ht="14.25" x14ac:dyDescent="0.4">
      <c r="B177" s="110"/>
      <c r="C177" s="124"/>
      <c r="D177" s="124"/>
      <c r="E177" s="124"/>
      <c r="F177" s="124"/>
      <c r="G177" s="130"/>
      <c r="H177" s="124"/>
      <c r="I177" s="131"/>
    </row>
    <row r="178" spans="1:19" ht="14.25" x14ac:dyDescent="0.4">
      <c r="B178" s="110"/>
      <c r="C178" s="124"/>
      <c r="D178" s="124"/>
      <c r="E178" s="124"/>
      <c r="F178" s="124"/>
      <c r="G178" s="130"/>
      <c r="H178" s="124"/>
      <c r="I178" s="131"/>
    </row>
    <row r="179" spans="1:19" ht="14.25" x14ac:dyDescent="0.4">
      <c r="B179" s="110"/>
      <c r="C179" s="124"/>
      <c r="D179" s="124"/>
      <c r="E179" s="124"/>
      <c r="F179" s="124"/>
      <c r="G179" s="130"/>
      <c r="H179" s="124"/>
      <c r="I179" s="131"/>
    </row>
    <row r="180" spans="1:19" ht="14.25" x14ac:dyDescent="0.4">
      <c r="B180" s="110"/>
      <c r="C180" s="124"/>
      <c r="D180" s="124"/>
      <c r="E180" s="124"/>
      <c r="F180" s="124"/>
      <c r="G180" s="130"/>
      <c r="H180" s="124"/>
      <c r="I180" s="131"/>
    </row>
    <row r="181" spans="1:19" ht="14.25" x14ac:dyDescent="0.4">
      <c r="B181" s="110"/>
      <c r="C181" s="124"/>
      <c r="D181" s="124"/>
      <c r="E181" s="124"/>
      <c r="F181" s="124"/>
      <c r="G181" s="130"/>
      <c r="H181" s="124"/>
      <c r="I181" s="131"/>
    </row>
    <row r="182" spans="1:19" ht="14.25" x14ac:dyDescent="0.4">
      <c r="B182" s="110"/>
      <c r="C182" s="124"/>
      <c r="D182" s="124"/>
      <c r="E182" s="124"/>
      <c r="F182" s="124"/>
      <c r="G182" s="130"/>
      <c r="H182" s="124"/>
      <c r="I182" s="131"/>
    </row>
    <row r="183" spans="1:19" s="99" customFormat="1" ht="14.25" x14ac:dyDescent="0.4">
      <c r="A183" s="89"/>
      <c r="B183" s="110"/>
      <c r="C183" s="124"/>
      <c r="D183" s="124"/>
      <c r="E183" s="124"/>
      <c r="F183" s="124"/>
      <c r="G183" s="130"/>
      <c r="H183" s="124"/>
      <c r="I183" s="131"/>
      <c r="O183" s="89"/>
      <c r="P183" s="89"/>
      <c r="Q183" s="89"/>
      <c r="R183" s="89"/>
      <c r="S183" s="89"/>
    </row>
    <row r="184" spans="1:19" s="99" customFormat="1" ht="14.25" x14ac:dyDescent="0.4">
      <c r="A184" s="89"/>
      <c r="B184" s="110"/>
      <c r="C184" s="124"/>
      <c r="D184" s="124"/>
      <c r="E184" s="124"/>
      <c r="F184" s="124"/>
      <c r="G184" s="130"/>
      <c r="H184" s="124"/>
      <c r="I184" s="131"/>
      <c r="O184" s="89"/>
      <c r="P184" s="89"/>
      <c r="Q184" s="89"/>
      <c r="R184" s="89"/>
      <c r="S184" s="89"/>
    </row>
    <row r="185" spans="1:19" s="99" customFormat="1" ht="14.25" x14ac:dyDescent="0.4">
      <c r="A185" s="89"/>
      <c r="B185" s="110"/>
      <c r="C185" s="124"/>
      <c r="D185" s="124"/>
      <c r="E185" s="124"/>
      <c r="F185" s="124"/>
      <c r="G185" s="130"/>
      <c r="H185" s="124"/>
      <c r="I185" s="131"/>
      <c r="O185" s="89"/>
      <c r="P185" s="89"/>
      <c r="Q185" s="89"/>
      <c r="R185" s="89"/>
      <c r="S185" s="89"/>
    </row>
    <row r="186" spans="1:19" s="99" customFormat="1" ht="14.25" x14ac:dyDescent="0.4">
      <c r="A186" s="89"/>
      <c r="B186" s="110"/>
      <c r="C186" s="124"/>
      <c r="D186" s="124"/>
      <c r="E186" s="124"/>
      <c r="F186" s="124"/>
      <c r="G186" s="130"/>
      <c r="H186" s="124"/>
      <c r="I186" s="131"/>
      <c r="O186" s="89"/>
      <c r="P186" s="89"/>
      <c r="Q186" s="89"/>
      <c r="R186" s="89"/>
      <c r="S186" s="89"/>
    </row>
    <row r="187" spans="1:19" s="99" customFormat="1" ht="14.25" x14ac:dyDescent="0.4">
      <c r="A187" s="89"/>
      <c r="B187" s="110"/>
      <c r="C187" s="124"/>
      <c r="D187" s="124"/>
      <c r="E187" s="124"/>
      <c r="F187" s="124"/>
      <c r="G187" s="130"/>
      <c r="H187" s="124"/>
      <c r="I187" s="131"/>
      <c r="O187" s="89"/>
      <c r="P187" s="89"/>
      <c r="Q187" s="89"/>
      <c r="R187" s="89"/>
      <c r="S187" s="89"/>
    </row>
    <row r="188" spans="1:19" s="99" customFormat="1" ht="14.25" x14ac:dyDescent="0.4">
      <c r="A188" s="89"/>
      <c r="B188" s="110"/>
      <c r="C188" s="124"/>
      <c r="D188" s="124"/>
      <c r="E188" s="124"/>
      <c r="F188" s="124"/>
      <c r="G188" s="130"/>
      <c r="H188" s="124"/>
      <c r="I188" s="131"/>
      <c r="O188" s="89"/>
      <c r="P188" s="89"/>
      <c r="Q188" s="89"/>
      <c r="R188" s="89"/>
      <c r="S188" s="89"/>
    </row>
    <row r="189" spans="1:19" s="99" customFormat="1" ht="14.25" x14ac:dyDescent="0.4">
      <c r="A189" s="89"/>
      <c r="B189" s="110"/>
      <c r="C189" s="124"/>
      <c r="D189" s="124"/>
      <c r="E189" s="124"/>
      <c r="F189" s="124"/>
      <c r="G189" s="130"/>
      <c r="H189" s="124"/>
      <c r="I189" s="131"/>
      <c r="O189" s="89"/>
      <c r="P189" s="89"/>
      <c r="Q189" s="89"/>
      <c r="R189" s="89"/>
      <c r="S189" s="89"/>
    </row>
    <row r="190" spans="1:19" s="99" customFormat="1" ht="14.25" x14ac:dyDescent="0.4">
      <c r="A190" s="89"/>
      <c r="B190" s="110"/>
      <c r="C190" s="124"/>
      <c r="D190" s="124"/>
      <c r="E190" s="124"/>
      <c r="F190" s="124"/>
      <c r="G190" s="130"/>
      <c r="H190" s="124"/>
      <c r="I190" s="131"/>
      <c r="O190" s="89"/>
      <c r="P190" s="89"/>
      <c r="Q190" s="89"/>
      <c r="R190" s="89"/>
      <c r="S190" s="89"/>
    </row>
    <row r="191" spans="1:19" s="99" customFormat="1" ht="14.25" x14ac:dyDescent="0.4">
      <c r="A191" s="89"/>
      <c r="B191" s="110"/>
      <c r="C191" s="124"/>
      <c r="D191" s="124"/>
      <c r="E191" s="124"/>
      <c r="F191" s="124"/>
      <c r="G191" s="130"/>
      <c r="H191" s="124"/>
      <c r="I191" s="131"/>
      <c r="O191" s="89"/>
      <c r="P191" s="89"/>
      <c r="Q191" s="89"/>
      <c r="R191" s="89"/>
      <c r="S191" s="89"/>
    </row>
    <row r="192" spans="1:19" s="99" customFormat="1" ht="14.25" x14ac:dyDescent="0.4">
      <c r="A192" s="89"/>
      <c r="B192" s="110"/>
      <c r="C192" s="124"/>
      <c r="D192" s="124"/>
      <c r="E192" s="124"/>
      <c r="F192" s="124"/>
      <c r="G192" s="130"/>
      <c r="H192" s="124"/>
      <c r="I192" s="131"/>
      <c r="O192" s="89"/>
      <c r="P192" s="89"/>
      <c r="Q192" s="89"/>
      <c r="R192" s="89"/>
      <c r="S192" s="89"/>
    </row>
    <row r="193" spans="1:19" s="99" customFormat="1" ht="14.25" x14ac:dyDescent="0.4">
      <c r="A193" s="89"/>
      <c r="B193" s="110"/>
      <c r="C193" s="124"/>
      <c r="D193" s="124"/>
      <c r="E193" s="124"/>
      <c r="F193" s="124"/>
      <c r="G193" s="130"/>
      <c r="H193" s="124"/>
      <c r="I193" s="131"/>
      <c r="O193" s="89"/>
      <c r="P193" s="89"/>
      <c r="Q193" s="89"/>
      <c r="R193" s="89"/>
      <c r="S193" s="89"/>
    </row>
    <row r="194" spans="1:19" s="99" customFormat="1" ht="14.25" x14ac:dyDescent="0.4">
      <c r="A194" s="89"/>
      <c r="B194" s="110"/>
      <c r="C194" s="124"/>
      <c r="D194" s="124"/>
      <c r="E194" s="124"/>
      <c r="F194" s="124"/>
      <c r="G194" s="130"/>
      <c r="H194" s="124"/>
      <c r="I194" s="131"/>
      <c r="O194" s="89"/>
      <c r="P194" s="89"/>
      <c r="Q194" s="89"/>
      <c r="R194" s="89"/>
      <c r="S194" s="89"/>
    </row>
    <row r="195" spans="1:19" s="99" customFormat="1" ht="14.25" x14ac:dyDescent="0.4">
      <c r="A195" s="89"/>
      <c r="B195" s="110"/>
      <c r="C195" s="124"/>
      <c r="D195" s="124"/>
      <c r="E195" s="124"/>
      <c r="F195" s="124"/>
      <c r="G195" s="130"/>
      <c r="H195" s="124"/>
      <c r="I195" s="131"/>
      <c r="O195" s="89"/>
      <c r="P195" s="89"/>
      <c r="Q195" s="89"/>
      <c r="R195" s="89"/>
      <c r="S195" s="89"/>
    </row>
    <row r="196" spans="1:19" s="99" customFormat="1" ht="14.25" x14ac:dyDescent="0.4">
      <c r="A196" s="89"/>
      <c r="B196" s="110"/>
      <c r="C196" s="124"/>
      <c r="D196" s="124"/>
      <c r="E196" s="124"/>
      <c r="F196" s="124"/>
      <c r="G196" s="130"/>
      <c r="H196" s="124"/>
      <c r="I196" s="131"/>
      <c r="O196" s="89"/>
      <c r="P196" s="89"/>
      <c r="Q196" s="89"/>
      <c r="R196" s="89"/>
      <c r="S196" s="89"/>
    </row>
    <row r="197" spans="1:19" s="99" customFormat="1" ht="14.25" x14ac:dyDescent="0.4">
      <c r="A197" s="89"/>
      <c r="B197" s="110"/>
      <c r="C197" s="124"/>
      <c r="D197" s="124"/>
      <c r="E197" s="124"/>
      <c r="F197" s="124"/>
      <c r="G197" s="130"/>
      <c r="H197" s="124"/>
      <c r="I197" s="131"/>
      <c r="O197" s="89"/>
      <c r="P197" s="89"/>
      <c r="Q197" s="89"/>
      <c r="R197" s="89"/>
      <c r="S197" s="89"/>
    </row>
    <row r="198" spans="1:19" s="99" customFormat="1" ht="14.25" x14ac:dyDescent="0.4">
      <c r="A198" s="89"/>
      <c r="B198" s="110"/>
      <c r="C198" s="124"/>
      <c r="D198" s="124"/>
      <c r="E198" s="124"/>
      <c r="F198" s="124"/>
      <c r="G198" s="130"/>
      <c r="H198" s="124"/>
      <c r="I198" s="131"/>
      <c r="O198" s="89"/>
      <c r="P198" s="89"/>
      <c r="Q198" s="89"/>
      <c r="R198" s="89"/>
      <c r="S198" s="89"/>
    </row>
    <row r="199" spans="1:19" s="99" customFormat="1" ht="14.25" x14ac:dyDescent="0.4">
      <c r="A199" s="89"/>
      <c r="B199" s="110"/>
      <c r="C199" s="124"/>
      <c r="D199" s="124"/>
      <c r="E199" s="124"/>
      <c r="F199" s="124"/>
      <c r="G199" s="130"/>
      <c r="H199" s="124"/>
      <c r="I199" s="131"/>
      <c r="O199" s="89"/>
      <c r="P199" s="89"/>
      <c r="Q199" s="89"/>
      <c r="R199" s="89"/>
      <c r="S199" s="89"/>
    </row>
    <row r="200" spans="1:19" s="99" customFormat="1" ht="14.25" x14ac:dyDescent="0.4">
      <c r="A200" s="89"/>
      <c r="B200" s="110"/>
      <c r="C200" s="124"/>
      <c r="D200" s="124"/>
      <c r="E200" s="124"/>
      <c r="F200" s="124"/>
      <c r="G200" s="130"/>
      <c r="H200" s="124"/>
      <c r="I200" s="131"/>
      <c r="O200" s="89"/>
      <c r="P200" s="89"/>
      <c r="Q200" s="89"/>
      <c r="R200" s="89"/>
      <c r="S200" s="89"/>
    </row>
    <row r="201" spans="1:19" s="99" customFormat="1" ht="14.25" x14ac:dyDescent="0.4">
      <c r="A201" s="89"/>
      <c r="B201" s="110"/>
      <c r="C201" s="124"/>
      <c r="D201" s="124"/>
      <c r="E201" s="124"/>
      <c r="F201" s="124"/>
      <c r="G201" s="130"/>
      <c r="H201" s="124"/>
      <c r="I201" s="131"/>
      <c r="O201" s="89"/>
      <c r="P201" s="89"/>
      <c r="Q201" s="89"/>
      <c r="R201" s="89"/>
      <c r="S201" s="89"/>
    </row>
    <row r="202" spans="1:19" s="99" customFormat="1" ht="14.25" x14ac:dyDescent="0.4">
      <c r="A202" s="89"/>
      <c r="B202" s="110"/>
      <c r="C202" s="124"/>
      <c r="D202" s="124"/>
      <c r="E202" s="124"/>
      <c r="F202" s="124"/>
      <c r="G202" s="130"/>
      <c r="H202" s="124"/>
      <c r="I202" s="131"/>
      <c r="O202" s="89"/>
      <c r="P202" s="89"/>
      <c r="Q202" s="89"/>
      <c r="R202" s="89"/>
      <c r="S202" s="89"/>
    </row>
    <row r="203" spans="1:19" s="99" customFormat="1" ht="14.25" x14ac:dyDescent="0.4">
      <c r="A203" s="89"/>
      <c r="B203" s="110"/>
      <c r="C203" s="124"/>
      <c r="D203" s="124"/>
      <c r="E203" s="124"/>
      <c r="F203" s="124"/>
      <c r="G203" s="130"/>
      <c r="H203" s="124"/>
      <c r="I203" s="131"/>
      <c r="O203" s="89"/>
      <c r="P203" s="89"/>
      <c r="Q203" s="89"/>
      <c r="R203" s="89"/>
      <c r="S203" s="89"/>
    </row>
    <row r="204" spans="1:19" s="99" customFormat="1" ht="14.25" x14ac:dyDescent="0.4">
      <c r="A204" s="89"/>
      <c r="B204" s="110"/>
      <c r="C204" s="124"/>
      <c r="D204" s="124"/>
      <c r="E204" s="124"/>
      <c r="F204" s="124"/>
      <c r="G204" s="130"/>
      <c r="H204" s="124"/>
      <c r="I204" s="131"/>
      <c r="O204" s="89"/>
      <c r="P204" s="89"/>
      <c r="Q204" s="89"/>
      <c r="R204" s="89"/>
      <c r="S204" s="89"/>
    </row>
    <row r="205" spans="1:19" s="99" customFormat="1" ht="14.25" x14ac:dyDescent="0.4">
      <c r="A205" s="89"/>
      <c r="B205" s="110"/>
      <c r="C205" s="124"/>
      <c r="D205" s="124"/>
      <c r="E205" s="124"/>
      <c r="F205" s="124"/>
      <c r="G205" s="130"/>
      <c r="H205" s="124"/>
      <c r="I205" s="131"/>
      <c r="O205" s="89"/>
      <c r="P205" s="89"/>
      <c r="Q205" s="89"/>
      <c r="R205" s="89"/>
      <c r="S205" s="89"/>
    </row>
    <row r="206" spans="1:19" s="99" customFormat="1" ht="14.25" x14ac:dyDescent="0.4">
      <c r="A206" s="89"/>
      <c r="B206" s="110"/>
      <c r="C206" s="124"/>
      <c r="D206" s="124"/>
      <c r="E206" s="124"/>
      <c r="F206" s="124"/>
      <c r="G206" s="130"/>
      <c r="H206" s="124"/>
      <c r="I206" s="131"/>
      <c r="O206" s="89"/>
      <c r="P206" s="89"/>
      <c r="Q206" s="89"/>
      <c r="R206" s="89"/>
      <c r="S206" s="89"/>
    </row>
    <row r="207" spans="1:19" s="99" customFormat="1" ht="14.25" x14ac:dyDescent="0.4">
      <c r="A207" s="89"/>
      <c r="B207" s="110"/>
      <c r="C207" s="124"/>
      <c r="D207" s="124"/>
      <c r="E207" s="124"/>
      <c r="F207" s="124"/>
      <c r="G207" s="130"/>
      <c r="H207" s="124"/>
      <c r="I207" s="131"/>
      <c r="O207" s="89"/>
      <c r="P207" s="89"/>
      <c r="Q207" s="89"/>
      <c r="R207" s="89"/>
      <c r="S207" s="89"/>
    </row>
    <row r="208" spans="1:19" s="99" customFormat="1" ht="14.25" x14ac:dyDescent="0.4">
      <c r="A208" s="89"/>
      <c r="B208" s="110"/>
      <c r="C208" s="124"/>
      <c r="D208" s="124"/>
      <c r="E208" s="124"/>
      <c r="F208" s="124"/>
      <c r="G208" s="130"/>
      <c r="H208" s="124"/>
      <c r="I208" s="131"/>
      <c r="O208" s="89"/>
      <c r="P208" s="89"/>
      <c r="Q208" s="89"/>
      <c r="R208" s="89"/>
      <c r="S208" s="89"/>
    </row>
    <row r="209" spans="1:19" s="99" customFormat="1" ht="14.25" x14ac:dyDescent="0.4">
      <c r="A209" s="89"/>
      <c r="B209" s="110"/>
      <c r="C209" s="124"/>
      <c r="D209" s="124"/>
      <c r="E209" s="124"/>
      <c r="F209" s="124"/>
      <c r="G209" s="130"/>
      <c r="H209" s="124"/>
      <c r="I209" s="131"/>
      <c r="O209" s="89"/>
      <c r="P209" s="89"/>
      <c r="Q209" s="89"/>
      <c r="R209" s="89"/>
      <c r="S209" s="89"/>
    </row>
    <row r="210" spans="1:19" s="99" customFormat="1" ht="14.25" x14ac:dyDescent="0.4">
      <c r="A210" s="89"/>
      <c r="B210" s="110"/>
      <c r="C210" s="124"/>
      <c r="D210" s="124"/>
      <c r="E210" s="124"/>
      <c r="F210" s="124"/>
      <c r="G210" s="130"/>
      <c r="H210" s="124"/>
      <c r="I210" s="131"/>
      <c r="O210" s="89"/>
      <c r="P210" s="89"/>
      <c r="Q210" s="89"/>
      <c r="R210" s="89"/>
      <c r="S210" s="89"/>
    </row>
    <row r="211" spans="1:19" s="99" customFormat="1" ht="14.25" x14ac:dyDescent="0.4">
      <c r="A211" s="89"/>
      <c r="B211" s="110"/>
      <c r="C211" s="124"/>
      <c r="D211" s="124"/>
      <c r="E211" s="124"/>
      <c r="F211" s="124"/>
      <c r="G211" s="130"/>
      <c r="H211" s="124"/>
      <c r="I211" s="131"/>
      <c r="O211" s="89"/>
      <c r="P211" s="89"/>
      <c r="Q211" s="89"/>
      <c r="R211" s="89"/>
      <c r="S211" s="89"/>
    </row>
    <row r="212" spans="1:19" s="99" customFormat="1" ht="14.25" x14ac:dyDescent="0.4">
      <c r="A212" s="89"/>
      <c r="B212" s="110"/>
      <c r="C212" s="124"/>
      <c r="D212" s="124"/>
      <c r="E212" s="124"/>
      <c r="F212" s="124"/>
      <c r="G212" s="130"/>
      <c r="H212" s="124"/>
      <c r="I212" s="131"/>
      <c r="O212" s="89"/>
      <c r="P212" s="89"/>
      <c r="Q212" s="89"/>
      <c r="R212" s="89"/>
      <c r="S212" s="89"/>
    </row>
    <row r="213" spans="1:19" s="99" customFormat="1" ht="14.25" x14ac:dyDescent="0.4">
      <c r="A213" s="89"/>
      <c r="B213" s="110"/>
      <c r="C213" s="124"/>
      <c r="D213" s="124"/>
      <c r="E213" s="124"/>
      <c r="F213" s="124"/>
      <c r="G213" s="130"/>
      <c r="H213" s="124"/>
      <c r="I213" s="131"/>
      <c r="O213" s="89"/>
      <c r="P213" s="89"/>
      <c r="Q213" s="89"/>
      <c r="R213" s="89"/>
      <c r="S213" s="89"/>
    </row>
    <row r="214" spans="1:19" s="99" customFormat="1" ht="14.25" x14ac:dyDescent="0.4">
      <c r="A214" s="89"/>
      <c r="B214" s="110"/>
      <c r="C214" s="124"/>
      <c r="D214" s="124"/>
      <c r="E214" s="124"/>
      <c r="F214" s="124"/>
      <c r="G214" s="130"/>
      <c r="H214" s="124"/>
      <c r="I214" s="131"/>
      <c r="O214" s="89"/>
      <c r="P214" s="89"/>
      <c r="Q214" s="89"/>
      <c r="R214" s="89"/>
      <c r="S214" s="89"/>
    </row>
    <row r="215" spans="1:19" s="99" customFormat="1" ht="14.25" x14ac:dyDescent="0.4">
      <c r="A215" s="89"/>
      <c r="B215" s="110"/>
      <c r="C215" s="124"/>
      <c r="D215" s="124"/>
      <c r="E215" s="124"/>
      <c r="F215" s="124"/>
      <c r="G215" s="130"/>
      <c r="H215" s="124"/>
      <c r="I215" s="131"/>
      <c r="O215" s="89"/>
      <c r="P215" s="89"/>
      <c r="Q215" s="89"/>
      <c r="R215" s="89"/>
      <c r="S215" s="89"/>
    </row>
    <row r="216" spans="1:19" s="99" customFormat="1" ht="14.25" x14ac:dyDescent="0.4">
      <c r="A216" s="89"/>
      <c r="B216" s="110"/>
      <c r="C216" s="124"/>
      <c r="D216" s="124"/>
      <c r="E216" s="124"/>
      <c r="F216" s="124"/>
      <c r="G216" s="130"/>
      <c r="H216" s="124"/>
      <c r="I216" s="131"/>
      <c r="O216" s="89"/>
      <c r="P216" s="89"/>
      <c r="Q216" s="89"/>
      <c r="R216" s="89"/>
      <c r="S216" s="89"/>
    </row>
    <row r="217" spans="1:19" s="99" customFormat="1" ht="14.25" x14ac:dyDescent="0.4">
      <c r="A217" s="89"/>
      <c r="B217" s="110"/>
      <c r="C217" s="124"/>
      <c r="D217" s="124"/>
      <c r="E217" s="124"/>
      <c r="F217" s="124"/>
      <c r="G217" s="130"/>
      <c r="H217" s="124"/>
      <c r="I217" s="131"/>
      <c r="O217" s="89"/>
      <c r="P217" s="89"/>
      <c r="Q217" s="89"/>
      <c r="R217" s="89"/>
      <c r="S217" s="89"/>
    </row>
    <row r="218" spans="1:19" s="99" customFormat="1" ht="14.25" x14ac:dyDescent="0.4">
      <c r="A218" s="89"/>
      <c r="B218" s="110"/>
      <c r="C218" s="124"/>
      <c r="D218" s="124"/>
      <c r="E218" s="124"/>
      <c r="F218" s="124"/>
      <c r="G218" s="130"/>
      <c r="H218" s="124"/>
      <c r="I218" s="131"/>
      <c r="O218" s="89"/>
      <c r="P218" s="89"/>
      <c r="Q218" s="89"/>
      <c r="R218" s="89"/>
      <c r="S218" s="89"/>
    </row>
    <row r="219" spans="1:19" s="99" customFormat="1" ht="14.25" x14ac:dyDescent="0.4">
      <c r="A219" s="89"/>
      <c r="B219" s="110"/>
      <c r="C219" s="124"/>
      <c r="D219" s="124"/>
      <c r="E219" s="124"/>
      <c r="F219" s="124"/>
      <c r="G219" s="130"/>
      <c r="H219" s="124"/>
      <c r="I219" s="131"/>
      <c r="O219" s="89"/>
      <c r="P219" s="89"/>
      <c r="Q219" s="89"/>
      <c r="R219" s="89"/>
      <c r="S219" s="89"/>
    </row>
    <row r="220" spans="1:19" s="99" customFormat="1" ht="14.25" x14ac:dyDescent="0.4">
      <c r="A220" s="89"/>
      <c r="B220" s="110"/>
      <c r="C220" s="124"/>
      <c r="D220" s="124"/>
      <c r="E220" s="124"/>
      <c r="F220" s="124"/>
      <c r="G220" s="130"/>
      <c r="H220" s="124"/>
      <c r="I220" s="131"/>
      <c r="O220" s="89"/>
      <c r="P220" s="89"/>
      <c r="Q220" s="89"/>
      <c r="R220" s="89"/>
      <c r="S220" s="89"/>
    </row>
    <row r="221" spans="1:19" s="99" customFormat="1" ht="14.25" x14ac:dyDescent="0.4">
      <c r="A221" s="89"/>
      <c r="B221" s="110"/>
      <c r="C221" s="124"/>
      <c r="D221" s="124"/>
      <c r="E221" s="124"/>
      <c r="F221" s="124"/>
      <c r="G221" s="130"/>
      <c r="H221" s="124"/>
      <c r="I221" s="131"/>
      <c r="O221" s="89"/>
      <c r="P221" s="89"/>
      <c r="Q221" s="89"/>
      <c r="R221" s="89"/>
      <c r="S221" s="89"/>
    </row>
    <row r="222" spans="1:19" s="99" customFormat="1" ht="14.25" x14ac:dyDescent="0.4">
      <c r="A222" s="89"/>
      <c r="B222" s="110"/>
      <c r="C222" s="124"/>
      <c r="D222" s="124"/>
      <c r="E222" s="124"/>
      <c r="F222" s="124"/>
      <c r="G222" s="130"/>
      <c r="H222" s="124"/>
      <c r="I222" s="131"/>
      <c r="O222" s="89"/>
      <c r="P222" s="89"/>
      <c r="Q222" s="89"/>
      <c r="R222" s="89"/>
      <c r="S222" s="89"/>
    </row>
    <row r="223" spans="1:19" s="99" customFormat="1" ht="14.25" x14ac:dyDescent="0.4">
      <c r="A223" s="89"/>
      <c r="B223" s="110"/>
      <c r="C223" s="124"/>
      <c r="D223" s="124"/>
      <c r="E223" s="124"/>
      <c r="F223" s="124"/>
      <c r="G223" s="130"/>
      <c r="H223" s="124"/>
      <c r="I223" s="131"/>
      <c r="O223" s="89"/>
      <c r="P223" s="89"/>
      <c r="Q223" s="89"/>
      <c r="R223" s="89"/>
      <c r="S223" s="89"/>
    </row>
    <row r="224" spans="1:19" s="99" customFormat="1" ht="14.25" x14ac:dyDescent="0.4">
      <c r="A224" s="89"/>
      <c r="B224" s="110"/>
      <c r="C224" s="124"/>
      <c r="D224" s="124"/>
      <c r="E224" s="124"/>
      <c r="F224" s="124"/>
      <c r="G224" s="130"/>
      <c r="H224" s="124"/>
      <c r="I224" s="131"/>
      <c r="O224" s="89"/>
      <c r="P224" s="89"/>
      <c r="Q224" s="89"/>
      <c r="R224" s="89"/>
      <c r="S224" s="89"/>
    </row>
    <row r="225" spans="1:19" s="99" customFormat="1" ht="14.25" x14ac:dyDescent="0.4">
      <c r="A225" s="89"/>
      <c r="B225" s="110"/>
      <c r="C225" s="124"/>
      <c r="D225" s="124"/>
      <c r="E225" s="124"/>
      <c r="F225" s="124"/>
      <c r="G225" s="130"/>
      <c r="H225" s="124"/>
      <c r="I225" s="131"/>
      <c r="O225" s="89"/>
      <c r="P225" s="89"/>
      <c r="Q225" s="89"/>
      <c r="R225" s="89"/>
      <c r="S225" s="89"/>
    </row>
    <row r="226" spans="1:19" s="99" customFormat="1" ht="14.25" x14ac:dyDescent="0.4">
      <c r="A226" s="89"/>
      <c r="B226" s="110"/>
      <c r="C226" s="124"/>
      <c r="D226" s="124"/>
      <c r="E226" s="124"/>
      <c r="F226" s="124"/>
      <c r="G226" s="130"/>
      <c r="H226" s="124"/>
      <c r="I226" s="131"/>
      <c r="O226" s="89"/>
      <c r="P226" s="89"/>
      <c r="Q226" s="89"/>
      <c r="R226" s="89"/>
      <c r="S226" s="89"/>
    </row>
    <row r="227" spans="1:19" s="99" customFormat="1" ht="14.25" x14ac:dyDescent="0.4">
      <c r="A227" s="89"/>
      <c r="B227" s="110"/>
      <c r="C227" s="124"/>
      <c r="D227" s="124"/>
      <c r="E227" s="124"/>
      <c r="F227" s="124"/>
      <c r="G227" s="130"/>
      <c r="H227" s="124"/>
      <c r="I227" s="131"/>
      <c r="O227" s="89"/>
      <c r="P227" s="89"/>
      <c r="Q227" s="89"/>
      <c r="R227" s="89"/>
      <c r="S227" s="89"/>
    </row>
    <row r="228" spans="1:19" s="99" customFormat="1" ht="14.25" x14ac:dyDescent="0.4">
      <c r="A228" s="89"/>
      <c r="B228" s="110"/>
      <c r="C228" s="124"/>
      <c r="D228" s="124"/>
      <c r="E228" s="124"/>
      <c r="F228" s="124"/>
      <c r="G228" s="130"/>
      <c r="H228" s="124"/>
      <c r="I228" s="131"/>
      <c r="O228" s="89"/>
      <c r="P228" s="89"/>
      <c r="Q228" s="89"/>
      <c r="R228" s="89"/>
      <c r="S228" s="89"/>
    </row>
    <row r="229" spans="1:19" s="99" customFormat="1" ht="14.25" x14ac:dyDescent="0.4">
      <c r="A229" s="89"/>
      <c r="B229" s="110"/>
      <c r="C229" s="124"/>
      <c r="D229" s="124"/>
      <c r="E229" s="124"/>
      <c r="F229" s="124"/>
      <c r="G229" s="130"/>
      <c r="H229" s="124"/>
      <c r="I229" s="131"/>
      <c r="O229" s="89"/>
      <c r="P229" s="89"/>
      <c r="Q229" s="89"/>
      <c r="R229" s="89"/>
      <c r="S229" s="89"/>
    </row>
    <row r="230" spans="1:19" s="99" customFormat="1" ht="14.25" x14ac:dyDescent="0.4">
      <c r="A230" s="89"/>
      <c r="B230" s="110"/>
      <c r="C230" s="124"/>
      <c r="D230" s="124"/>
      <c r="E230" s="124"/>
      <c r="F230" s="124"/>
      <c r="G230" s="130"/>
      <c r="H230" s="124"/>
      <c r="I230" s="131"/>
      <c r="O230" s="89"/>
      <c r="P230" s="89"/>
      <c r="Q230" s="89"/>
      <c r="R230" s="89"/>
      <c r="S230" s="89"/>
    </row>
    <row r="231" spans="1:19" s="99" customFormat="1" ht="14.25" x14ac:dyDescent="0.4">
      <c r="A231" s="89"/>
      <c r="B231" s="110"/>
      <c r="C231" s="124"/>
      <c r="D231" s="124"/>
      <c r="E231" s="124"/>
      <c r="F231" s="124"/>
      <c r="G231" s="130"/>
      <c r="H231" s="124"/>
      <c r="I231" s="131"/>
      <c r="O231" s="89"/>
      <c r="P231" s="89"/>
      <c r="Q231" s="89"/>
      <c r="R231" s="89"/>
      <c r="S231" s="89"/>
    </row>
    <row r="232" spans="1:19" s="99" customFormat="1" ht="14.25" x14ac:dyDescent="0.4">
      <c r="A232" s="89"/>
      <c r="B232" s="110"/>
      <c r="C232" s="124"/>
      <c r="D232" s="124"/>
      <c r="E232" s="124"/>
      <c r="F232" s="124"/>
      <c r="G232" s="130"/>
      <c r="H232" s="124"/>
      <c r="I232" s="131"/>
      <c r="O232" s="89"/>
      <c r="P232" s="89"/>
      <c r="Q232" s="89"/>
      <c r="R232" s="89"/>
      <c r="S232" s="89"/>
    </row>
    <row r="233" spans="1:19" s="99" customFormat="1" ht="14.25" x14ac:dyDescent="0.4">
      <c r="A233" s="89"/>
      <c r="B233" s="110"/>
      <c r="C233" s="124"/>
      <c r="D233" s="124"/>
      <c r="E233" s="124"/>
      <c r="F233" s="124"/>
      <c r="G233" s="130"/>
      <c r="H233" s="124"/>
      <c r="I233" s="131"/>
      <c r="O233" s="89"/>
      <c r="P233" s="89"/>
      <c r="Q233" s="89"/>
      <c r="R233" s="89"/>
      <c r="S233" s="89"/>
    </row>
    <row r="234" spans="1:19" s="99" customFormat="1" ht="14.25" x14ac:dyDescent="0.4">
      <c r="A234" s="89"/>
      <c r="B234" s="110"/>
      <c r="C234" s="124"/>
      <c r="D234" s="124"/>
      <c r="E234" s="124"/>
      <c r="F234" s="124"/>
      <c r="G234" s="130"/>
      <c r="H234" s="124"/>
      <c r="I234" s="131"/>
      <c r="O234" s="89"/>
      <c r="P234" s="89"/>
      <c r="Q234" s="89"/>
      <c r="R234" s="89"/>
      <c r="S234" s="89"/>
    </row>
    <row r="235" spans="1:19" s="99" customFormat="1" ht="14.25" x14ac:dyDescent="0.4">
      <c r="A235" s="89"/>
      <c r="B235" s="110"/>
      <c r="C235" s="124"/>
      <c r="D235" s="124"/>
      <c r="E235" s="124"/>
      <c r="F235" s="124"/>
      <c r="G235" s="130"/>
      <c r="H235" s="124"/>
      <c r="I235" s="131"/>
      <c r="O235" s="89"/>
      <c r="P235" s="89"/>
      <c r="Q235" s="89"/>
      <c r="R235" s="89"/>
      <c r="S235" s="89"/>
    </row>
    <row r="236" spans="1:19" s="99" customFormat="1" ht="14.25" x14ac:dyDescent="0.4">
      <c r="A236" s="89"/>
      <c r="B236" s="110"/>
      <c r="C236" s="124"/>
      <c r="D236" s="124"/>
      <c r="E236" s="124"/>
      <c r="F236" s="124"/>
      <c r="G236" s="130"/>
      <c r="H236" s="124"/>
      <c r="I236" s="131"/>
      <c r="O236" s="89"/>
      <c r="P236" s="89"/>
      <c r="Q236" s="89"/>
      <c r="R236" s="89"/>
      <c r="S236" s="89"/>
    </row>
    <row r="237" spans="1:19" s="99" customFormat="1" ht="14.25" x14ac:dyDescent="0.4">
      <c r="A237" s="89"/>
      <c r="B237" s="110"/>
      <c r="C237" s="124"/>
      <c r="D237" s="124"/>
      <c r="E237" s="124"/>
      <c r="F237" s="124"/>
      <c r="G237" s="130"/>
      <c r="H237" s="124"/>
      <c r="I237" s="131"/>
      <c r="O237" s="89"/>
      <c r="P237" s="89"/>
      <c r="Q237" s="89"/>
      <c r="R237" s="89"/>
      <c r="S237" s="89"/>
    </row>
    <row r="238" spans="1:19" s="99" customFormat="1" ht="14.25" x14ac:dyDescent="0.4">
      <c r="A238" s="89"/>
      <c r="B238" s="110"/>
      <c r="C238" s="124"/>
      <c r="D238" s="124"/>
      <c r="E238" s="124"/>
      <c r="F238" s="124"/>
      <c r="G238" s="130"/>
      <c r="H238" s="124"/>
      <c r="I238" s="131"/>
      <c r="O238" s="89"/>
      <c r="P238" s="89"/>
      <c r="Q238" s="89"/>
      <c r="R238" s="89"/>
      <c r="S238" s="89"/>
    </row>
    <row r="239" spans="1:19" s="99" customFormat="1" ht="14.25" x14ac:dyDescent="0.4">
      <c r="A239" s="89"/>
      <c r="B239" s="110"/>
      <c r="C239" s="124"/>
      <c r="D239" s="124"/>
      <c r="E239" s="124"/>
      <c r="F239" s="124"/>
      <c r="G239" s="130"/>
      <c r="H239" s="124"/>
      <c r="I239" s="131"/>
      <c r="O239" s="89"/>
      <c r="P239" s="89"/>
      <c r="Q239" s="89"/>
      <c r="R239" s="89"/>
      <c r="S239" s="89"/>
    </row>
    <row r="240" spans="1:19" s="99" customFormat="1" ht="14.25" x14ac:dyDescent="0.4">
      <c r="A240" s="89"/>
      <c r="B240" s="110"/>
      <c r="C240" s="124"/>
      <c r="D240" s="124"/>
      <c r="E240" s="124"/>
      <c r="F240" s="124"/>
      <c r="G240" s="130"/>
      <c r="H240" s="124"/>
      <c r="I240" s="131"/>
      <c r="O240" s="89"/>
      <c r="P240" s="89"/>
      <c r="Q240" s="89"/>
      <c r="R240" s="89"/>
      <c r="S240" s="89"/>
    </row>
    <row r="241" spans="1:19" s="99" customFormat="1" ht="14.25" x14ac:dyDescent="0.4">
      <c r="A241" s="89"/>
      <c r="B241" s="110"/>
      <c r="C241" s="124"/>
      <c r="D241" s="124"/>
      <c r="E241" s="124"/>
      <c r="F241" s="124"/>
      <c r="G241" s="130"/>
      <c r="H241" s="124"/>
      <c r="I241" s="131"/>
      <c r="O241" s="89"/>
      <c r="P241" s="89"/>
      <c r="Q241" s="89"/>
      <c r="R241" s="89"/>
      <c r="S241" s="89"/>
    </row>
    <row r="242" spans="1:19" s="99" customFormat="1" ht="14.25" x14ac:dyDescent="0.4">
      <c r="A242" s="89"/>
      <c r="B242" s="110"/>
      <c r="C242" s="124"/>
      <c r="D242" s="124"/>
      <c r="E242" s="124"/>
      <c r="F242" s="124"/>
      <c r="G242" s="130"/>
      <c r="H242" s="124"/>
      <c r="I242" s="131"/>
      <c r="O242" s="89"/>
      <c r="P242" s="89"/>
      <c r="Q242" s="89"/>
      <c r="R242" s="89"/>
      <c r="S242" s="89"/>
    </row>
    <row r="243" spans="1:19" s="99" customFormat="1" ht="14.25" x14ac:dyDescent="0.4">
      <c r="A243" s="89"/>
      <c r="B243" s="110"/>
      <c r="C243" s="124"/>
      <c r="D243" s="124"/>
      <c r="E243" s="124"/>
      <c r="F243" s="124"/>
      <c r="G243" s="130"/>
      <c r="H243" s="124"/>
      <c r="I243" s="131"/>
      <c r="O243" s="89"/>
      <c r="P243" s="89"/>
      <c r="Q243" s="89"/>
      <c r="R243" s="89"/>
      <c r="S243" s="89"/>
    </row>
    <row r="244" spans="1:19" s="99" customFormat="1" ht="14.25" x14ac:dyDescent="0.4">
      <c r="A244" s="89"/>
      <c r="B244" s="110"/>
      <c r="C244" s="124"/>
      <c r="D244" s="124"/>
      <c r="E244" s="124"/>
      <c r="F244" s="124"/>
      <c r="G244" s="130"/>
      <c r="H244" s="124"/>
      <c r="I244" s="131"/>
      <c r="O244" s="89"/>
      <c r="P244" s="89"/>
      <c r="Q244" s="89"/>
      <c r="R244" s="89"/>
      <c r="S244" s="89"/>
    </row>
    <row r="245" spans="1:19" s="99" customFormat="1" ht="14.25" x14ac:dyDescent="0.4">
      <c r="A245" s="89"/>
      <c r="B245" s="110"/>
      <c r="C245" s="124"/>
      <c r="D245" s="124"/>
      <c r="E245" s="124"/>
      <c r="F245" s="124"/>
      <c r="G245" s="130"/>
      <c r="H245" s="124"/>
      <c r="I245" s="131"/>
      <c r="O245" s="89"/>
      <c r="P245" s="89"/>
      <c r="Q245" s="89"/>
      <c r="R245" s="89"/>
      <c r="S245" s="89"/>
    </row>
    <row r="246" spans="1:19" s="99" customFormat="1" ht="14.25" x14ac:dyDescent="0.4">
      <c r="A246" s="89"/>
      <c r="B246" s="110"/>
      <c r="C246" s="124"/>
      <c r="D246" s="124"/>
      <c r="E246" s="124"/>
      <c r="F246" s="124"/>
      <c r="G246" s="130"/>
      <c r="H246" s="124"/>
      <c r="I246" s="131"/>
      <c r="O246" s="89"/>
      <c r="P246" s="89"/>
      <c r="Q246" s="89"/>
      <c r="R246" s="89"/>
      <c r="S246" s="89"/>
    </row>
    <row r="247" spans="1:19" s="99" customFormat="1" ht="14.25" x14ac:dyDescent="0.4">
      <c r="A247" s="89"/>
      <c r="B247" s="110"/>
      <c r="C247" s="124"/>
      <c r="D247" s="124"/>
      <c r="E247" s="124"/>
      <c r="F247" s="124"/>
      <c r="G247" s="130"/>
      <c r="H247" s="124"/>
      <c r="I247" s="131"/>
      <c r="O247" s="89"/>
      <c r="P247" s="89"/>
      <c r="Q247" s="89"/>
      <c r="R247" s="89"/>
      <c r="S247" s="89"/>
    </row>
    <row r="248" spans="1:19" s="99" customFormat="1" ht="14.25" x14ac:dyDescent="0.4">
      <c r="A248" s="89"/>
      <c r="B248" s="110"/>
      <c r="C248" s="124"/>
      <c r="D248" s="124"/>
      <c r="E248" s="124"/>
      <c r="F248" s="124"/>
      <c r="G248" s="130"/>
      <c r="H248" s="124"/>
      <c r="I248" s="131"/>
      <c r="O248" s="89"/>
      <c r="P248" s="89"/>
      <c r="Q248" s="89"/>
      <c r="R248" s="89"/>
      <c r="S248" s="89"/>
    </row>
    <row r="249" spans="1:19" s="99" customFormat="1" ht="14.25" x14ac:dyDescent="0.4">
      <c r="A249" s="89"/>
      <c r="B249" s="110"/>
      <c r="C249" s="124"/>
      <c r="D249" s="124"/>
      <c r="E249" s="124"/>
      <c r="F249" s="124"/>
      <c r="G249" s="130"/>
      <c r="H249" s="124"/>
      <c r="I249" s="131"/>
      <c r="O249" s="89"/>
      <c r="P249" s="89"/>
      <c r="Q249" s="89"/>
      <c r="R249" s="89"/>
      <c r="S249" s="89"/>
    </row>
    <row r="250" spans="1:19" s="99" customFormat="1" ht="14.25" x14ac:dyDescent="0.4">
      <c r="A250" s="89"/>
      <c r="B250" s="110"/>
      <c r="C250" s="124"/>
      <c r="D250" s="124"/>
      <c r="E250" s="124"/>
      <c r="F250" s="124"/>
      <c r="G250" s="130"/>
      <c r="H250" s="124"/>
      <c r="I250" s="131"/>
      <c r="O250" s="89"/>
      <c r="P250" s="89"/>
      <c r="Q250" s="89"/>
      <c r="R250" s="89"/>
      <c r="S250" s="89"/>
    </row>
    <row r="251" spans="1:19" s="99" customFormat="1" ht="14.25" x14ac:dyDescent="0.4">
      <c r="A251" s="89"/>
      <c r="B251" s="110"/>
      <c r="C251" s="124"/>
      <c r="D251" s="124"/>
      <c r="E251" s="124"/>
      <c r="F251" s="124"/>
      <c r="G251" s="130"/>
      <c r="H251" s="124"/>
      <c r="I251" s="131"/>
      <c r="O251" s="89"/>
      <c r="P251" s="89"/>
      <c r="Q251" s="89"/>
      <c r="R251" s="89"/>
      <c r="S251" s="89"/>
    </row>
    <row r="252" spans="1:19" s="99" customFormat="1" ht="14.25" x14ac:dyDescent="0.4">
      <c r="A252" s="89"/>
      <c r="B252" s="110"/>
      <c r="C252" s="124"/>
      <c r="D252" s="124"/>
      <c r="E252" s="124"/>
      <c r="F252" s="124"/>
      <c r="G252" s="130"/>
      <c r="H252" s="124"/>
      <c r="I252" s="131"/>
      <c r="O252" s="89"/>
      <c r="P252" s="89"/>
      <c r="Q252" s="89"/>
      <c r="R252" s="89"/>
      <c r="S252" s="89"/>
    </row>
    <row r="253" spans="1:19" s="99" customFormat="1" ht="14.25" x14ac:dyDescent="0.4">
      <c r="A253" s="89"/>
      <c r="B253" s="110"/>
      <c r="C253" s="124"/>
      <c r="D253" s="124"/>
      <c r="E253" s="124"/>
      <c r="F253" s="124"/>
      <c r="G253" s="130"/>
      <c r="H253" s="124"/>
      <c r="I253" s="131"/>
      <c r="O253" s="89"/>
      <c r="P253" s="89"/>
      <c r="Q253" s="89"/>
      <c r="R253" s="89"/>
      <c r="S253" s="89"/>
    </row>
    <row r="254" spans="1:19" s="99" customFormat="1" ht="14.25" x14ac:dyDescent="0.4">
      <c r="A254" s="89"/>
      <c r="B254" s="110"/>
      <c r="C254" s="124"/>
      <c r="D254" s="124"/>
      <c r="E254" s="124"/>
      <c r="F254" s="124"/>
      <c r="G254" s="130"/>
      <c r="H254" s="124"/>
      <c r="I254" s="131"/>
      <c r="O254" s="89"/>
      <c r="P254" s="89"/>
      <c r="Q254" s="89"/>
      <c r="R254" s="89"/>
      <c r="S254" s="89"/>
    </row>
    <row r="255" spans="1:19" s="99" customFormat="1" ht="14.25" x14ac:dyDescent="0.4">
      <c r="A255" s="89"/>
      <c r="B255" s="110"/>
      <c r="C255" s="124"/>
      <c r="D255" s="124"/>
      <c r="E255" s="124"/>
      <c r="F255" s="124"/>
      <c r="G255" s="130"/>
      <c r="H255" s="124"/>
      <c r="I255" s="131"/>
      <c r="O255" s="89"/>
      <c r="P255" s="89"/>
      <c r="Q255" s="89"/>
      <c r="R255" s="89"/>
      <c r="S255" s="89"/>
    </row>
    <row r="256" spans="1:19" s="99" customFormat="1" ht="14.25" x14ac:dyDescent="0.4">
      <c r="A256" s="89"/>
      <c r="B256" s="110"/>
      <c r="C256" s="124"/>
      <c r="D256" s="124"/>
      <c r="E256" s="124"/>
      <c r="F256" s="124"/>
      <c r="G256" s="130"/>
      <c r="H256" s="124"/>
      <c r="I256" s="131"/>
      <c r="O256" s="89"/>
      <c r="P256" s="89"/>
      <c r="Q256" s="89"/>
      <c r="R256" s="89"/>
      <c r="S256" s="89"/>
    </row>
    <row r="257" spans="1:19" s="99" customFormat="1" ht="14.25" x14ac:dyDescent="0.4">
      <c r="A257" s="89"/>
      <c r="B257" s="110"/>
      <c r="C257" s="124"/>
      <c r="D257" s="124"/>
      <c r="E257" s="124"/>
      <c r="F257" s="124"/>
      <c r="G257" s="130"/>
      <c r="H257" s="124"/>
      <c r="I257" s="131"/>
      <c r="O257" s="89"/>
      <c r="P257" s="89"/>
      <c r="Q257" s="89"/>
      <c r="R257" s="89"/>
      <c r="S257" s="89"/>
    </row>
    <row r="258" spans="1:19" s="99" customFormat="1" ht="14.25" x14ac:dyDescent="0.4">
      <c r="A258" s="89"/>
      <c r="B258" s="110"/>
      <c r="C258" s="124"/>
      <c r="D258" s="124"/>
      <c r="E258" s="124"/>
      <c r="F258" s="124"/>
      <c r="G258" s="130"/>
      <c r="H258" s="124"/>
      <c r="I258" s="131"/>
      <c r="O258" s="89"/>
      <c r="P258" s="89"/>
      <c r="Q258" s="89"/>
      <c r="R258" s="89"/>
      <c r="S258" s="89"/>
    </row>
    <row r="259" spans="1:19" s="99" customFormat="1" ht="14.25" x14ac:dyDescent="0.4">
      <c r="A259" s="89"/>
      <c r="B259" s="110"/>
      <c r="C259" s="124"/>
      <c r="D259" s="124"/>
      <c r="E259" s="124"/>
      <c r="F259" s="124"/>
      <c r="G259" s="130"/>
      <c r="H259" s="124"/>
      <c r="I259" s="131"/>
      <c r="O259" s="89"/>
      <c r="P259" s="89"/>
      <c r="Q259" s="89"/>
      <c r="R259" s="89"/>
      <c r="S259" s="89"/>
    </row>
    <row r="260" spans="1:19" s="99" customFormat="1" ht="14.25" x14ac:dyDescent="0.4">
      <c r="A260" s="89"/>
      <c r="B260" s="110"/>
      <c r="C260" s="124"/>
      <c r="D260" s="124"/>
      <c r="E260" s="124"/>
      <c r="F260" s="124"/>
      <c r="G260" s="130"/>
      <c r="H260" s="124"/>
      <c r="I260" s="131"/>
      <c r="O260" s="89"/>
      <c r="P260" s="89"/>
      <c r="Q260" s="89"/>
      <c r="R260" s="89"/>
      <c r="S260" s="89"/>
    </row>
    <row r="261" spans="1:19" s="99" customFormat="1" ht="14.25" x14ac:dyDescent="0.4">
      <c r="A261" s="89"/>
      <c r="B261" s="110"/>
      <c r="C261" s="124"/>
      <c r="D261" s="124"/>
      <c r="E261" s="124"/>
      <c r="F261" s="124"/>
      <c r="G261" s="130"/>
      <c r="H261" s="124"/>
      <c r="I261" s="131"/>
      <c r="O261" s="89"/>
      <c r="P261" s="89"/>
      <c r="Q261" s="89"/>
      <c r="R261" s="89"/>
      <c r="S261" s="89"/>
    </row>
    <row r="262" spans="1:19" s="99" customFormat="1" ht="14.25" x14ac:dyDescent="0.4">
      <c r="A262" s="89"/>
      <c r="B262" s="110"/>
      <c r="C262" s="124"/>
      <c r="D262" s="124"/>
      <c r="E262" s="124"/>
      <c r="F262" s="124"/>
      <c r="G262" s="130"/>
      <c r="H262" s="124"/>
      <c r="I262" s="131"/>
      <c r="O262" s="89"/>
      <c r="P262" s="89"/>
      <c r="Q262" s="89"/>
      <c r="R262" s="89"/>
      <c r="S262" s="89"/>
    </row>
    <row r="263" spans="1:19" s="99" customFormat="1" ht="14.25" x14ac:dyDescent="0.4">
      <c r="A263" s="89"/>
      <c r="B263" s="110"/>
      <c r="C263" s="124"/>
      <c r="D263" s="124"/>
      <c r="E263" s="124"/>
      <c r="F263" s="124"/>
      <c r="G263" s="130"/>
      <c r="H263" s="124"/>
      <c r="I263" s="131"/>
      <c r="O263" s="89"/>
      <c r="P263" s="89"/>
      <c r="Q263" s="89"/>
      <c r="R263" s="89"/>
      <c r="S263" s="89"/>
    </row>
    <row r="264" spans="1:19" s="99" customFormat="1" ht="14.25" x14ac:dyDescent="0.4">
      <c r="A264" s="89"/>
      <c r="B264" s="110"/>
      <c r="C264" s="124"/>
      <c r="D264" s="124"/>
      <c r="E264" s="124"/>
      <c r="F264" s="124"/>
      <c r="G264" s="130"/>
      <c r="H264" s="124"/>
      <c r="I264" s="131"/>
      <c r="O264" s="89"/>
      <c r="P264" s="89"/>
      <c r="Q264" s="89"/>
      <c r="R264" s="89"/>
      <c r="S264" s="89"/>
    </row>
    <row r="265" spans="1:19" s="99" customFormat="1" ht="14.25" x14ac:dyDescent="0.4">
      <c r="A265" s="89"/>
      <c r="B265" s="110"/>
      <c r="C265" s="124"/>
      <c r="D265" s="124"/>
      <c r="E265" s="124"/>
      <c r="F265" s="124"/>
      <c r="G265" s="130"/>
      <c r="H265" s="124"/>
      <c r="I265" s="131"/>
      <c r="O265" s="89"/>
      <c r="P265" s="89"/>
      <c r="Q265" s="89"/>
      <c r="R265" s="89"/>
      <c r="S265" s="89"/>
    </row>
    <row r="266" spans="1:19" s="99" customFormat="1" ht="14.25" x14ac:dyDescent="0.4">
      <c r="A266" s="89"/>
      <c r="B266" s="110"/>
      <c r="C266" s="124"/>
      <c r="D266" s="124"/>
      <c r="E266" s="124"/>
      <c r="F266" s="124"/>
      <c r="G266" s="130"/>
      <c r="H266" s="124"/>
      <c r="I266" s="131"/>
      <c r="O266" s="89"/>
      <c r="P266" s="89"/>
      <c r="Q266" s="89"/>
      <c r="R266" s="89"/>
      <c r="S266" s="89"/>
    </row>
    <row r="267" spans="1:19" s="99" customFormat="1" ht="14.25" x14ac:dyDescent="0.4">
      <c r="A267" s="89"/>
      <c r="B267" s="110"/>
      <c r="C267" s="124"/>
      <c r="D267" s="124"/>
      <c r="E267" s="124"/>
      <c r="F267" s="124"/>
      <c r="G267" s="130"/>
      <c r="H267" s="124"/>
      <c r="I267" s="131"/>
      <c r="O267" s="89"/>
      <c r="P267" s="89"/>
      <c r="Q267" s="89"/>
      <c r="R267" s="89"/>
      <c r="S267" s="89"/>
    </row>
    <row r="268" spans="1:19" s="99" customFormat="1" ht="14.25" x14ac:dyDescent="0.4">
      <c r="A268" s="89"/>
      <c r="B268" s="110"/>
      <c r="C268" s="124"/>
      <c r="D268" s="124"/>
      <c r="E268" s="124"/>
      <c r="F268" s="124"/>
      <c r="G268" s="130"/>
      <c r="H268" s="124"/>
      <c r="I268" s="131"/>
      <c r="O268" s="89"/>
      <c r="P268" s="89"/>
      <c r="Q268" s="89"/>
      <c r="R268" s="89"/>
      <c r="S268" s="89"/>
    </row>
    <row r="269" spans="1:19" s="99" customFormat="1" ht="14.25" x14ac:dyDescent="0.4">
      <c r="A269" s="89"/>
      <c r="B269" s="110"/>
      <c r="C269" s="124"/>
      <c r="D269" s="124"/>
      <c r="E269" s="124"/>
      <c r="F269" s="124"/>
      <c r="G269" s="130"/>
      <c r="H269" s="124"/>
      <c r="I269" s="131"/>
      <c r="O269" s="89"/>
      <c r="P269" s="89"/>
      <c r="Q269" s="89"/>
      <c r="R269" s="89"/>
      <c r="S269" s="89"/>
    </row>
    <row r="270" spans="1:19" s="99" customFormat="1" ht="14.25" x14ac:dyDescent="0.4">
      <c r="A270" s="89"/>
      <c r="B270" s="110"/>
      <c r="C270" s="124"/>
      <c r="D270" s="124"/>
      <c r="E270" s="124"/>
      <c r="F270" s="124"/>
      <c r="G270" s="130"/>
      <c r="H270" s="124"/>
      <c r="I270" s="131"/>
      <c r="O270" s="89"/>
      <c r="P270" s="89"/>
      <c r="Q270" s="89"/>
      <c r="R270" s="89"/>
      <c r="S270" s="89"/>
    </row>
    <row r="271" spans="1:19" s="99" customFormat="1" ht="14.25" x14ac:dyDescent="0.4">
      <c r="A271" s="89"/>
      <c r="B271" s="110"/>
      <c r="C271" s="124"/>
      <c r="D271" s="124"/>
      <c r="E271" s="124"/>
      <c r="F271" s="124"/>
      <c r="G271" s="130"/>
      <c r="H271" s="124"/>
      <c r="I271" s="131"/>
      <c r="O271" s="89"/>
      <c r="P271" s="89"/>
      <c r="Q271" s="89"/>
      <c r="R271" s="89"/>
      <c r="S271" s="89"/>
    </row>
    <row r="272" spans="1:19" s="99" customFormat="1" ht="14.25" x14ac:dyDescent="0.4">
      <c r="A272" s="89"/>
      <c r="B272" s="110"/>
      <c r="C272" s="124"/>
      <c r="D272" s="124"/>
      <c r="E272" s="124"/>
      <c r="F272" s="124"/>
      <c r="G272" s="130"/>
      <c r="H272" s="124"/>
      <c r="I272" s="131"/>
      <c r="O272" s="89"/>
      <c r="P272" s="89"/>
      <c r="Q272" s="89"/>
      <c r="R272" s="89"/>
      <c r="S272" s="89"/>
    </row>
    <row r="273" spans="1:19" s="99" customFormat="1" ht="14.25" x14ac:dyDescent="0.4">
      <c r="A273" s="89"/>
      <c r="B273" s="110"/>
      <c r="C273" s="124"/>
      <c r="D273" s="124"/>
      <c r="E273" s="124"/>
      <c r="F273" s="124"/>
      <c r="G273" s="130"/>
      <c r="H273" s="124"/>
      <c r="I273" s="131"/>
      <c r="O273" s="89"/>
      <c r="P273" s="89"/>
      <c r="Q273" s="89"/>
      <c r="R273" s="89"/>
      <c r="S273" s="89"/>
    </row>
    <row r="274" spans="1:19" s="99" customFormat="1" ht="14.25" x14ac:dyDescent="0.4">
      <c r="A274" s="89"/>
      <c r="B274" s="110"/>
      <c r="C274" s="124"/>
      <c r="D274" s="124"/>
      <c r="E274" s="124"/>
      <c r="F274" s="124"/>
      <c r="G274" s="130"/>
      <c r="H274" s="124"/>
      <c r="I274" s="131"/>
      <c r="O274" s="89"/>
      <c r="P274" s="89"/>
      <c r="Q274" s="89"/>
      <c r="R274" s="89"/>
      <c r="S274" s="89"/>
    </row>
    <row r="275" spans="1:19" s="99" customFormat="1" ht="14.25" x14ac:dyDescent="0.4">
      <c r="A275" s="89"/>
      <c r="B275" s="110"/>
      <c r="C275" s="124"/>
      <c r="D275" s="124"/>
      <c r="E275" s="124"/>
      <c r="F275" s="124"/>
      <c r="G275" s="130"/>
      <c r="H275" s="124"/>
      <c r="I275" s="131"/>
      <c r="O275" s="89"/>
      <c r="P275" s="89"/>
      <c r="Q275" s="89"/>
      <c r="R275" s="89"/>
      <c r="S275" s="89"/>
    </row>
    <row r="276" spans="1:19" s="99" customFormat="1" ht="14.25" x14ac:dyDescent="0.4">
      <c r="A276" s="89"/>
      <c r="B276" s="110"/>
      <c r="C276" s="124"/>
      <c r="D276" s="124"/>
      <c r="E276" s="124"/>
      <c r="F276" s="124"/>
      <c r="G276" s="130"/>
      <c r="H276" s="124"/>
      <c r="I276" s="131"/>
      <c r="O276" s="89"/>
      <c r="P276" s="89"/>
      <c r="Q276" s="89"/>
      <c r="R276" s="89"/>
      <c r="S276" s="89"/>
    </row>
    <row r="277" spans="1:19" s="99" customFormat="1" ht="14.25" x14ac:dyDescent="0.4">
      <c r="A277" s="89"/>
      <c r="B277" s="110"/>
      <c r="C277" s="124"/>
      <c r="D277" s="124"/>
      <c r="E277" s="124"/>
      <c r="F277" s="124"/>
      <c r="G277" s="130"/>
      <c r="H277" s="124"/>
      <c r="I277" s="131"/>
      <c r="O277" s="89"/>
      <c r="P277" s="89"/>
      <c r="Q277" s="89"/>
      <c r="R277" s="89"/>
      <c r="S277" s="89"/>
    </row>
    <row r="278" spans="1:19" s="99" customFormat="1" ht="14.25" x14ac:dyDescent="0.4">
      <c r="A278" s="89"/>
      <c r="B278" s="110"/>
      <c r="C278" s="124"/>
      <c r="D278" s="124"/>
      <c r="E278" s="124"/>
      <c r="F278" s="124"/>
      <c r="G278" s="130"/>
      <c r="H278" s="124"/>
      <c r="I278" s="131"/>
      <c r="O278" s="89"/>
      <c r="P278" s="89"/>
      <c r="Q278" s="89"/>
      <c r="R278" s="89"/>
      <c r="S278" s="89"/>
    </row>
    <row r="279" spans="1:19" s="99" customFormat="1" ht="14.25" x14ac:dyDescent="0.4">
      <c r="A279" s="89"/>
      <c r="B279" s="110"/>
      <c r="C279" s="124"/>
      <c r="D279" s="124"/>
      <c r="E279" s="124"/>
      <c r="F279" s="124"/>
      <c r="G279" s="130"/>
      <c r="H279" s="124"/>
      <c r="I279" s="131"/>
      <c r="O279" s="89"/>
      <c r="P279" s="89"/>
      <c r="Q279" s="89"/>
      <c r="R279" s="89"/>
      <c r="S279" s="89"/>
    </row>
    <row r="280" spans="1:19" s="99" customFormat="1" ht="14.25" x14ac:dyDescent="0.4">
      <c r="A280" s="89"/>
      <c r="B280" s="110"/>
      <c r="C280" s="124"/>
      <c r="D280" s="124"/>
      <c r="E280" s="124"/>
      <c r="F280" s="124"/>
      <c r="G280" s="130"/>
      <c r="H280" s="124"/>
      <c r="I280" s="131"/>
      <c r="O280" s="89"/>
      <c r="P280" s="89"/>
      <c r="Q280" s="89"/>
      <c r="R280" s="89"/>
      <c r="S280" s="89"/>
    </row>
    <row r="281" spans="1:19" s="99" customFormat="1" ht="14.25" x14ac:dyDescent="0.4">
      <c r="A281" s="89"/>
      <c r="B281" s="110"/>
      <c r="C281" s="124"/>
      <c r="D281" s="124"/>
      <c r="E281" s="124"/>
      <c r="F281" s="124"/>
      <c r="G281" s="130"/>
      <c r="H281" s="124"/>
      <c r="I281" s="131"/>
      <c r="O281" s="89"/>
      <c r="P281" s="89"/>
      <c r="Q281" s="89"/>
      <c r="R281" s="89"/>
      <c r="S281" s="89"/>
    </row>
    <row r="282" spans="1:19" s="99" customFormat="1" ht="14.25" x14ac:dyDescent="0.4">
      <c r="A282" s="89"/>
      <c r="B282" s="110"/>
      <c r="C282" s="124"/>
      <c r="D282" s="124"/>
      <c r="E282" s="124"/>
      <c r="F282" s="124"/>
      <c r="G282" s="130"/>
      <c r="H282" s="124"/>
      <c r="I282" s="131"/>
      <c r="O282" s="89"/>
      <c r="P282" s="89"/>
      <c r="Q282" s="89"/>
      <c r="R282" s="89"/>
      <c r="S282" s="89"/>
    </row>
    <row r="283" spans="1:19" s="99" customFormat="1" ht="14.25" x14ac:dyDescent="0.4">
      <c r="A283" s="89"/>
      <c r="B283" s="110"/>
      <c r="C283" s="124"/>
      <c r="D283" s="124"/>
      <c r="E283" s="124"/>
      <c r="F283" s="124"/>
      <c r="G283" s="130"/>
      <c r="H283" s="124"/>
      <c r="I283" s="131"/>
      <c r="O283" s="89"/>
      <c r="P283" s="89"/>
      <c r="Q283" s="89"/>
      <c r="R283" s="89"/>
      <c r="S283" s="89"/>
    </row>
    <row r="284" spans="1:19" s="99" customFormat="1" ht="14.25" x14ac:dyDescent="0.4">
      <c r="A284" s="89"/>
      <c r="B284" s="110"/>
      <c r="C284" s="124"/>
      <c r="D284" s="124"/>
      <c r="E284" s="124"/>
      <c r="F284" s="124"/>
      <c r="G284" s="130"/>
      <c r="H284" s="124"/>
      <c r="I284" s="131"/>
      <c r="O284" s="89"/>
      <c r="P284" s="89"/>
      <c r="Q284" s="89"/>
      <c r="R284" s="89"/>
      <c r="S284" s="89"/>
    </row>
    <row r="285" spans="1:19" s="99" customFormat="1" ht="14.25" x14ac:dyDescent="0.4">
      <c r="A285" s="89"/>
      <c r="B285" s="110"/>
      <c r="C285" s="124"/>
      <c r="D285" s="124"/>
      <c r="E285" s="124"/>
      <c r="F285" s="124"/>
      <c r="G285" s="130"/>
      <c r="H285" s="124"/>
      <c r="I285" s="131"/>
      <c r="O285" s="89"/>
      <c r="P285" s="89"/>
      <c r="Q285" s="89"/>
      <c r="R285" s="89"/>
      <c r="S285" s="89"/>
    </row>
    <row r="286" spans="1:19" s="99" customFormat="1" ht="14.25" x14ac:dyDescent="0.4">
      <c r="A286" s="89"/>
      <c r="B286" s="110"/>
      <c r="C286" s="124"/>
      <c r="D286" s="124"/>
      <c r="E286" s="124"/>
      <c r="F286" s="124"/>
      <c r="G286" s="130"/>
      <c r="H286" s="124"/>
      <c r="I286" s="131"/>
      <c r="O286" s="89"/>
      <c r="P286" s="89"/>
      <c r="Q286" s="89"/>
      <c r="R286" s="89"/>
      <c r="S286" s="89"/>
    </row>
    <row r="287" spans="1:19" s="99" customFormat="1" ht="14.25" x14ac:dyDescent="0.4">
      <c r="A287" s="89"/>
      <c r="B287" s="110"/>
      <c r="C287" s="124"/>
      <c r="D287" s="124"/>
      <c r="E287" s="124"/>
      <c r="F287" s="124"/>
      <c r="G287" s="130"/>
      <c r="H287" s="124"/>
      <c r="I287" s="131"/>
      <c r="O287" s="89"/>
      <c r="P287" s="89"/>
      <c r="Q287" s="89"/>
      <c r="R287" s="89"/>
      <c r="S287" s="89"/>
    </row>
    <row r="288" spans="1:19" s="99" customFormat="1" ht="14.25" x14ac:dyDescent="0.4">
      <c r="A288" s="89"/>
      <c r="B288" s="110"/>
      <c r="C288" s="124"/>
      <c r="D288" s="124"/>
      <c r="E288" s="124"/>
      <c r="F288" s="124"/>
      <c r="G288" s="130"/>
      <c r="H288" s="124"/>
      <c r="I288" s="131"/>
      <c r="O288" s="89"/>
      <c r="P288" s="89"/>
      <c r="Q288" s="89"/>
      <c r="R288" s="89"/>
      <c r="S288" s="89"/>
    </row>
    <row r="289" spans="1:19" s="99" customFormat="1" ht="14.25" x14ac:dyDescent="0.4">
      <c r="A289" s="89"/>
      <c r="B289" s="110"/>
      <c r="C289" s="124"/>
      <c r="D289" s="124"/>
      <c r="E289" s="124"/>
      <c r="F289" s="124"/>
      <c r="G289" s="130"/>
      <c r="H289" s="124"/>
      <c r="I289" s="131"/>
      <c r="O289" s="89"/>
      <c r="P289" s="89"/>
      <c r="Q289" s="89"/>
      <c r="R289" s="89"/>
      <c r="S289" s="89"/>
    </row>
    <row r="290" spans="1:19" s="99" customFormat="1" ht="14.25" x14ac:dyDescent="0.4">
      <c r="A290" s="89"/>
      <c r="B290" s="110"/>
      <c r="C290" s="124"/>
      <c r="D290" s="124"/>
      <c r="E290" s="124"/>
      <c r="F290" s="124"/>
      <c r="G290" s="130"/>
      <c r="H290" s="124"/>
      <c r="I290" s="131"/>
      <c r="O290" s="89"/>
      <c r="P290" s="89"/>
      <c r="Q290" s="89"/>
      <c r="R290" s="89"/>
      <c r="S290" s="89"/>
    </row>
    <row r="291" spans="1:19" s="99" customFormat="1" ht="14.25" x14ac:dyDescent="0.4">
      <c r="A291" s="89"/>
      <c r="B291" s="110"/>
      <c r="C291" s="124"/>
      <c r="D291" s="124"/>
      <c r="E291" s="124"/>
      <c r="F291" s="124"/>
      <c r="G291" s="130"/>
      <c r="H291" s="124"/>
      <c r="I291" s="131"/>
      <c r="O291" s="89"/>
      <c r="P291" s="89"/>
      <c r="Q291" s="89"/>
      <c r="R291" s="89"/>
      <c r="S291" s="89"/>
    </row>
    <row r="292" spans="1:19" s="99" customFormat="1" ht="14.25" x14ac:dyDescent="0.4">
      <c r="A292" s="89"/>
      <c r="B292" s="110"/>
      <c r="C292" s="124"/>
      <c r="D292" s="124"/>
      <c r="E292" s="124"/>
      <c r="F292" s="124"/>
      <c r="G292" s="130"/>
      <c r="H292" s="124"/>
      <c r="I292" s="131"/>
      <c r="O292" s="89"/>
      <c r="P292" s="89"/>
      <c r="Q292" s="89"/>
      <c r="R292" s="89"/>
      <c r="S292" s="89"/>
    </row>
    <row r="293" spans="1:19" s="99" customFormat="1" ht="14.25" x14ac:dyDescent="0.4">
      <c r="A293" s="89"/>
      <c r="B293" s="110"/>
      <c r="C293" s="124"/>
      <c r="D293" s="124"/>
      <c r="E293" s="124"/>
      <c r="F293" s="124"/>
      <c r="G293" s="130"/>
      <c r="H293" s="124"/>
      <c r="I293" s="131"/>
      <c r="O293" s="89"/>
      <c r="P293" s="89"/>
      <c r="Q293" s="89"/>
      <c r="R293" s="89"/>
      <c r="S293" s="89"/>
    </row>
    <row r="294" spans="1:19" s="99" customFormat="1" ht="14.25" x14ac:dyDescent="0.4">
      <c r="A294" s="89"/>
      <c r="B294" s="110"/>
      <c r="C294" s="124"/>
      <c r="D294" s="124"/>
      <c r="E294" s="124"/>
      <c r="F294" s="124"/>
      <c r="G294" s="130"/>
      <c r="H294" s="124"/>
      <c r="I294" s="131"/>
      <c r="O294" s="89"/>
      <c r="P294" s="89"/>
      <c r="Q294" s="89"/>
      <c r="R294" s="89"/>
      <c r="S294" s="89"/>
    </row>
    <row r="295" spans="1:19" s="99" customFormat="1" ht="14.25" x14ac:dyDescent="0.4">
      <c r="A295" s="89"/>
      <c r="B295" s="110"/>
      <c r="C295" s="132"/>
      <c r="D295" s="132"/>
      <c r="E295" s="132"/>
      <c r="F295" s="132"/>
      <c r="G295" s="133"/>
      <c r="H295" s="124"/>
      <c r="I295" s="131"/>
      <c r="O295" s="89"/>
      <c r="P295" s="89"/>
      <c r="Q295" s="89"/>
      <c r="R295" s="89"/>
      <c r="S295" s="89"/>
    </row>
    <row r="296" spans="1:19" s="99" customFormat="1" ht="14.25" x14ac:dyDescent="0.4">
      <c r="A296" s="89"/>
      <c r="B296" s="110"/>
      <c r="C296" s="132"/>
      <c r="D296" s="132"/>
      <c r="E296" s="132"/>
      <c r="F296" s="132"/>
      <c r="G296" s="133"/>
      <c r="H296" s="124"/>
      <c r="I296" s="131"/>
      <c r="O296" s="89"/>
      <c r="P296" s="89"/>
      <c r="Q296" s="89"/>
      <c r="R296" s="89"/>
      <c r="S296" s="89"/>
    </row>
  </sheetData>
  <mergeCells count="36">
    <mergeCell ref="C90:H90"/>
    <mergeCell ref="C91:H91"/>
    <mergeCell ref="B92:B94"/>
    <mergeCell ref="B16:B22"/>
    <mergeCell ref="B24:B35"/>
    <mergeCell ref="B75:B78"/>
    <mergeCell ref="C81:H81"/>
    <mergeCell ref="C82:H82"/>
    <mergeCell ref="C83:H83"/>
    <mergeCell ref="B84:B86"/>
    <mergeCell ref="C89:H89"/>
    <mergeCell ref="C66:H66"/>
    <mergeCell ref="C67:H67"/>
    <mergeCell ref="B68:B69"/>
    <mergeCell ref="C72:H72"/>
    <mergeCell ref="C73:H73"/>
    <mergeCell ref="C74:H74"/>
    <mergeCell ref="B53:B55"/>
    <mergeCell ref="C58:H58"/>
    <mergeCell ref="C59:H59"/>
    <mergeCell ref="C60:H60"/>
    <mergeCell ref="B61:B62"/>
    <mergeCell ref="C65:H65"/>
    <mergeCell ref="C50:H50"/>
    <mergeCell ref="C51:H51"/>
    <mergeCell ref="C52:H52"/>
    <mergeCell ref="C10:E10"/>
    <mergeCell ref="C12:H12"/>
    <mergeCell ref="C13:H13"/>
    <mergeCell ref="C14:H14"/>
    <mergeCell ref="C7:E7"/>
    <mergeCell ref="C2:E2"/>
    <mergeCell ref="C3:E3"/>
    <mergeCell ref="C4:E4"/>
    <mergeCell ref="C5:E5"/>
    <mergeCell ref="C6:E6"/>
  </mergeCells>
  <conditionalFormatting sqref="C47:D49 C57:D57 C64:D64 C71:D71 C88:D88 C80:D80">
    <cfRule type="cellIs" dxfId="35" priority="43" operator="equal">
      <formula>"Complete"</formula>
    </cfRule>
  </conditionalFormatting>
  <conditionalFormatting sqref="C100:D107">
    <cfRule type="cellIs" dxfId="34" priority="42" operator="equal">
      <formula>1</formula>
    </cfRule>
  </conditionalFormatting>
  <conditionalFormatting sqref="C56:D56">
    <cfRule type="cellIs" dxfId="33" priority="39" operator="equal">
      <formula>"Complete"</formula>
    </cfRule>
  </conditionalFormatting>
  <conditionalFormatting sqref="C63:D63">
    <cfRule type="cellIs" dxfId="32" priority="36" operator="equal">
      <formula>"Complete"</formula>
    </cfRule>
  </conditionalFormatting>
  <conditionalFormatting sqref="G54:G55">
    <cfRule type="cellIs" dxfId="31" priority="38" operator="equal">
      <formula>"Fail"</formula>
    </cfRule>
  </conditionalFormatting>
  <conditionalFormatting sqref="G54:G55">
    <cfRule type="cellIs" dxfId="30" priority="37" operator="equal">
      <formula>"Pass"</formula>
    </cfRule>
  </conditionalFormatting>
  <conditionalFormatting sqref="G62">
    <cfRule type="cellIs" dxfId="29" priority="32" operator="equal">
      <formula>"Fail"</formula>
    </cfRule>
  </conditionalFormatting>
  <conditionalFormatting sqref="G62">
    <cfRule type="cellIs" dxfId="28" priority="31" operator="equal">
      <formula>"Pass"</formula>
    </cfRule>
  </conditionalFormatting>
  <conditionalFormatting sqref="C70:D70">
    <cfRule type="cellIs" dxfId="27" priority="30" operator="equal">
      <formula>"Complete"</formula>
    </cfRule>
  </conditionalFormatting>
  <conditionalFormatting sqref="G86">
    <cfRule type="cellIs" dxfId="26" priority="26" operator="equal">
      <formula>"Fail"</formula>
    </cfRule>
  </conditionalFormatting>
  <conditionalFormatting sqref="G86">
    <cfRule type="cellIs" dxfId="25" priority="25" operator="equal">
      <formula>"Pass"</formula>
    </cfRule>
  </conditionalFormatting>
  <conditionalFormatting sqref="G69">
    <cfRule type="cellIs" dxfId="24" priority="29" operator="equal">
      <formula>"Fail"</formula>
    </cfRule>
  </conditionalFormatting>
  <conditionalFormatting sqref="G69">
    <cfRule type="cellIs" dxfId="23" priority="28" operator="equal">
      <formula>"Pass"</formula>
    </cfRule>
  </conditionalFormatting>
  <conditionalFormatting sqref="C87:D87">
    <cfRule type="cellIs" dxfId="22" priority="27" operator="equal">
      <formula>"Complete"</formula>
    </cfRule>
  </conditionalFormatting>
  <conditionalFormatting sqref="C95:D95">
    <cfRule type="cellIs" dxfId="21" priority="24" operator="equal">
      <formula>"Complete"</formula>
    </cfRule>
  </conditionalFormatting>
  <conditionalFormatting sqref="G94">
    <cfRule type="cellIs" dxfId="20" priority="23" operator="equal">
      <formula>"Fail"</formula>
    </cfRule>
  </conditionalFormatting>
  <conditionalFormatting sqref="G94">
    <cfRule type="cellIs" dxfId="19" priority="22" operator="equal">
      <formula>"Pass"</formula>
    </cfRule>
  </conditionalFormatting>
  <conditionalFormatting sqref="G93">
    <cfRule type="cellIs" dxfId="18" priority="21" operator="equal">
      <formula>"Fail"</formula>
    </cfRule>
  </conditionalFormatting>
  <conditionalFormatting sqref="G93">
    <cfRule type="cellIs" dxfId="17" priority="20" operator="equal">
      <formula>"Pass"</formula>
    </cfRule>
  </conditionalFormatting>
  <conditionalFormatting sqref="G78">
    <cfRule type="cellIs" dxfId="16" priority="18" operator="equal">
      <formula>"Fail"</formula>
    </cfRule>
  </conditionalFormatting>
  <conditionalFormatting sqref="G78">
    <cfRule type="cellIs" dxfId="15" priority="17" operator="equal">
      <formula>"Pass"</formula>
    </cfRule>
  </conditionalFormatting>
  <conditionalFormatting sqref="C79:D79">
    <cfRule type="cellIs" dxfId="14" priority="19" operator="equal">
      <formula>"Complete"</formula>
    </cfRule>
  </conditionalFormatting>
  <conditionalFormatting sqref="G77">
    <cfRule type="cellIs" dxfId="13" priority="16" operator="equal">
      <formula>"Fail"</formula>
    </cfRule>
  </conditionalFormatting>
  <conditionalFormatting sqref="G77">
    <cfRule type="cellIs" dxfId="12" priority="15" operator="equal">
      <formula>"Pass"</formula>
    </cfRule>
  </conditionalFormatting>
  <conditionalFormatting sqref="G85">
    <cfRule type="cellIs" dxfId="11" priority="14" operator="equal">
      <formula>"Fail"</formula>
    </cfRule>
  </conditionalFormatting>
  <conditionalFormatting sqref="G85">
    <cfRule type="cellIs" dxfId="10" priority="13" operator="equal">
      <formula>"Pass"</formula>
    </cfRule>
  </conditionalFormatting>
  <conditionalFormatting sqref="G76">
    <cfRule type="cellIs" dxfId="9" priority="12" operator="equal">
      <formula>"Fail"</formula>
    </cfRule>
  </conditionalFormatting>
  <conditionalFormatting sqref="G76">
    <cfRule type="cellIs" dxfId="8" priority="11" operator="equal">
      <formula>"Pass"</formula>
    </cfRule>
  </conditionalFormatting>
  <conditionalFormatting sqref="G16:G43">
    <cfRule type="cellIs" dxfId="7" priority="10" operator="equal">
      <formula>"Fail"</formula>
    </cfRule>
  </conditionalFormatting>
  <conditionalFormatting sqref="G16:G43">
    <cfRule type="cellIs" dxfId="6" priority="9" operator="equal">
      <formula>"Pass"</formula>
    </cfRule>
  </conditionalFormatting>
  <conditionalFormatting sqref="G44">
    <cfRule type="cellIs" dxfId="5" priority="6" operator="equal">
      <formula>"Fail"</formula>
    </cfRule>
  </conditionalFormatting>
  <conditionalFormatting sqref="G44">
    <cfRule type="cellIs" dxfId="4" priority="5" operator="equal">
      <formula>"Pass"</formula>
    </cfRule>
  </conditionalFormatting>
  <conditionalFormatting sqref="G45">
    <cfRule type="cellIs" dxfId="3" priority="4" operator="equal">
      <formula>"Fail"</formula>
    </cfRule>
  </conditionalFormatting>
  <conditionalFormatting sqref="G45">
    <cfRule type="cellIs" dxfId="2" priority="3" operator="equal">
      <formula>"Pass"</formula>
    </cfRule>
  </conditionalFormatting>
  <conditionalFormatting sqref="G46">
    <cfRule type="cellIs" dxfId="1" priority="2" operator="equal">
      <formula>"Fail"</formula>
    </cfRule>
  </conditionalFormatting>
  <conditionalFormatting sqref="G46">
    <cfRule type="cellIs" dxfId="0" priority="1" operator="equal">
      <formula>"Pass"</formula>
    </cfRule>
  </conditionalFormatting>
  <dataValidations count="1">
    <dataValidation type="list" allowBlank="1" showInputMessage="1" showErrorMessage="1" sqref="G76:G78 G85:G86 G69 G54:G55 G62 G93:G94 G16:G46" xr:uid="{77CB381B-AD86-4A65-A7C5-E22C20E51519}">
      <formula1>$I$101:$I$104</formula1>
    </dataValidation>
  </dataValidations>
  <pageMargins left="0.7" right="0.7" top="0.75" bottom="0.75" header="0.3" footer="0.3"/>
  <pageSetup paperSize="8"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CCA4-6CA3-E546-8336-E7F8C8F0B593}">
  <dimension ref="A1:A4"/>
  <sheetViews>
    <sheetView workbookViewId="0"/>
  </sheetViews>
  <sheetFormatPr defaultColWidth="11.3984375" defaultRowHeight="14.25" x14ac:dyDescent="0.45"/>
  <sheetData>
    <row r="1" spans="1:1" x14ac:dyDescent="0.45">
      <c r="A1" s="1" t="s">
        <v>0</v>
      </c>
    </row>
    <row r="2" spans="1:1" x14ac:dyDescent="0.45">
      <c r="A2" t="s">
        <v>3</v>
      </c>
    </row>
    <row r="3" spans="1:1" x14ac:dyDescent="0.45">
      <c r="A3" t="s">
        <v>2</v>
      </c>
    </row>
    <row r="4" spans="1:1" x14ac:dyDescent="0.45">
      <c r="A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Intro</vt:lpstr>
      <vt:lpstr>TSR</vt:lpstr>
      <vt:lpstr>Traceability</vt:lpstr>
      <vt:lpstr>PDS - Auth &amp; Audit</vt:lpstr>
      <vt:lpstr>PDS - Main</vt:lpstr>
      <vt:lpstr>PDS Scenarios</vt:lpstr>
      <vt:lpstr>PDS - Scenarios</vt:lpstr>
      <vt:lpstr>PDS - E2E Interfaces</vt:lpstr>
      <vt:lpstr>References</vt:lpstr>
      <vt:lpstr>Locking - ST</vt:lpstr>
      <vt:lpstr>E2E - Scenarios</vt:lpstr>
      <vt:lpstr>Selections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dcterms:created xsi:type="dcterms:W3CDTF">2019-09-20T03:03:06Z</dcterms:created>
  <dcterms:modified xsi:type="dcterms:W3CDTF">2020-06-11T03:25:43Z</dcterms:modified>
</cp:coreProperties>
</file>