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600" windowWidth="14730" windowHeight="7275" tabRatio="710"/>
  </bookViews>
  <sheets>
    <sheet name="Title" sheetId="1" r:id="rId1"/>
    <sheet name="Introduction" sheetId="2" r:id="rId2"/>
    <sheet name="Test Summary Report" sheetId="19" r:id="rId3"/>
    <sheet name="CPCD_Common_Producer" sheetId="6" r:id="rId4"/>
    <sheet name="CPCD_SHS_Producer" sheetId="8" r:id="rId5"/>
    <sheet name="CPCD_ES_Producer" sheetId="9" r:id="rId6"/>
    <sheet name="CPCD_DS_Producer" sheetId="10" r:id="rId7"/>
    <sheet name="CPCD_ER_Producer" sheetId="11" r:id="rId8"/>
    <sheet name="CPCD_SL_Producer" sheetId="12" r:id="rId9"/>
    <sheet name="CPCD_CEN_Producer" sheetId="14" r:id="rId10"/>
    <sheet name="CPCD_CEHS_Producer" sheetId="17" r:id="rId11"/>
    <sheet name="CPCD_ACDCR_Producer" sheetId="18" r:id="rId12"/>
    <sheet name="CPCD_Common_Consumer" sheetId="7" r:id="rId13"/>
    <sheet name="Change Log" sheetId="13" r:id="rId14"/>
  </sheets>
  <externalReferences>
    <externalReference r:id="rId15"/>
  </externalReferences>
  <definedNames>
    <definedName name="_xlnm._FilterDatabase" localSheetId="11" hidden="1">CPCD_ACDCR_Producer!$A$6:$G$12</definedName>
    <definedName name="_xlnm._FilterDatabase" localSheetId="10" hidden="1">CPCD_CEHS_Producer!$A$6:$G$12</definedName>
    <definedName name="_xlnm._FilterDatabase" localSheetId="9" hidden="1">CPCD_CEN_Producer!$A$6:$G$12</definedName>
    <definedName name="_xlnm._FilterDatabase" localSheetId="12" hidden="1">CPCD_Common_Consumer!$A$6:$G$8</definedName>
    <definedName name="_xlnm._FilterDatabase" localSheetId="3" hidden="1">CPCD_Common_Producer!$A$6:$G$8</definedName>
    <definedName name="_xlnm._FilterDatabase" localSheetId="6" hidden="1">CPCD_DS_Producer!$A$6:$G$12</definedName>
    <definedName name="_xlnm._FilterDatabase" localSheetId="7" hidden="1">CPCD_ER_Producer!$A$6:$G$12</definedName>
    <definedName name="_xlnm._FilterDatabase" localSheetId="5" hidden="1">CPCD_ES_Producer!$A$6:$G$12</definedName>
    <definedName name="_xlnm._FilterDatabase" localSheetId="4" hidden="1">CPCD_SHS_Producer!$A$6:$G$17</definedName>
    <definedName name="_xlnm._FilterDatabase" localSheetId="8" hidden="1">CPCD_SL_Producer!$A$6:$G$12</definedName>
    <definedName name="TestResults">Introduction!$A$188:$A$191</definedName>
    <definedName name="TestStatuses">[1]Introduction!$B$23:$B$27</definedName>
    <definedName name="Z_AA267803_3D15_473C_9E2D_9DBCE3939576_.wvu.FilterData" localSheetId="11" hidden="1">CPCD_ACDCR_Producer!$A$6:$G$12</definedName>
    <definedName name="Z_AA267803_3D15_473C_9E2D_9DBCE3939576_.wvu.FilterData" localSheetId="10" hidden="1">CPCD_CEHS_Producer!$A$6:$G$12</definedName>
    <definedName name="Z_AA267803_3D15_473C_9E2D_9DBCE3939576_.wvu.FilterData" localSheetId="9" hidden="1">CPCD_CEN_Producer!$A$6:$G$12</definedName>
    <definedName name="Z_AA267803_3D15_473C_9E2D_9DBCE3939576_.wvu.FilterData" localSheetId="12" hidden="1">CPCD_Common_Consumer!$A$6:$G$8</definedName>
    <definedName name="Z_AA267803_3D15_473C_9E2D_9DBCE3939576_.wvu.FilterData" localSheetId="3" hidden="1">CPCD_Common_Producer!$A$6:$G$8</definedName>
    <definedName name="Z_AA267803_3D15_473C_9E2D_9DBCE3939576_.wvu.FilterData" localSheetId="6" hidden="1">CPCD_DS_Producer!$A$6:$G$12</definedName>
    <definedName name="Z_AA267803_3D15_473C_9E2D_9DBCE3939576_.wvu.FilterData" localSheetId="7" hidden="1">CPCD_ER_Producer!$A$6:$G$12</definedName>
    <definedName name="Z_AA267803_3D15_473C_9E2D_9DBCE3939576_.wvu.FilterData" localSheetId="5" hidden="1">CPCD_ES_Producer!$A$6:$G$12</definedName>
    <definedName name="Z_AA267803_3D15_473C_9E2D_9DBCE3939576_.wvu.FilterData" localSheetId="4" hidden="1">CPCD_SHS_Producer!$A$6:$G$17</definedName>
    <definedName name="Z_AA267803_3D15_473C_9E2D_9DBCE3939576_.wvu.FilterData" localSheetId="8" hidden="1">CPCD_SL_Producer!$A$6:$G$12</definedName>
  </definedNames>
  <calcPr calcId="144525"/>
  <customWorkbookViews>
    <customWorkbookView name="Andrew Middleton - Personal View" guid="{AA267803-3D15-473C-9E2D-9DBCE3939576}" mergeInterval="0" personalView="1" maximized="1" windowWidth="1596" windowHeight="675" tabRatio="710" activeSheetId="5"/>
  </customWorkbookViews>
</workbook>
</file>

<file path=xl/calcChain.xml><?xml version="1.0" encoding="utf-8"?>
<calcChain xmlns="http://schemas.openxmlformats.org/spreadsheetml/2006/main">
  <c r="J10" i="7" l="1"/>
  <c r="J13" i="18"/>
  <c r="J13" i="17"/>
  <c r="J13" i="12"/>
  <c r="J13" i="11"/>
  <c r="J8" i="6"/>
  <c r="J13" i="14"/>
  <c r="J13" i="9"/>
  <c r="J21" i="8"/>
  <c r="J11" i="12" l="1"/>
  <c r="J10" i="8"/>
  <c r="J9" i="8"/>
  <c r="J8" i="8"/>
  <c r="J10" i="12" l="1"/>
  <c r="J8" i="12"/>
  <c r="J9" i="12" s="1"/>
  <c r="J10" i="11"/>
  <c r="J8" i="11"/>
  <c r="J9" i="11" s="1"/>
  <c r="J10" i="10"/>
  <c r="J8" i="10"/>
  <c r="J9" i="10" s="1"/>
  <c r="J8" i="14"/>
  <c r="J10" i="18"/>
  <c r="J9" i="18"/>
  <c r="J10" i="17"/>
  <c r="J9" i="17"/>
  <c r="J10" i="14"/>
  <c r="J9" i="14"/>
  <c r="J10" i="9"/>
  <c r="J9" i="9"/>
  <c r="J15" i="8"/>
  <c r="J14" i="8"/>
  <c r="J13" i="8" s="1"/>
  <c r="J8" i="7" l="1"/>
  <c r="D26" i="19" s="1"/>
  <c r="J11" i="18"/>
  <c r="J11" i="17"/>
  <c r="J11" i="14"/>
  <c r="J11" i="11"/>
  <c r="J11" i="10"/>
  <c r="J13" i="10" s="1"/>
  <c r="J11" i="9"/>
  <c r="J19" i="8"/>
  <c r="J16" i="8"/>
  <c r="J10" i="6"/>
  <c r="J9" i="6"/>
  <c r="I5" i="7"/>
  <c r="I4" i="7"/>
  <c r="I3" i="7"/>
  <c r="I2" i="7"/>
  <c r="I1" i="7"/>
  <c r="I5" i="18"/>
  <c r="I4" i="18"/>
  <c r="I3" i="18"/>
  <c r="I2" i="18"/>
  <c r="I1" i="18"/>
  <c r="I5" i="17"/>
  <c r="I4" i="17"/>
  <c r="I3" i="17"/>
  <c r="I2" i="17"/>
  <c r="I1" i="17"/>
  <c r="I5" i="14"/>
  <c r="I4" i="14"/>
  <c r="I3" i="14"/>
  <c r="I2" i="14"/>
  <c r="I1" i="14"/>
  <c r="I5" i="12"/>
  <c r="I4" i="12"/>
  <c r="I3" i="12"/>
  <c r="I2" i="12"/>
  <c r="I1" i="12"/>
  <c r="I5" i="11"/>
  <c r="I4" i="11"/>
  <c r="I3" i="11"/>
  <c r="I2" i="11"/>
  <c r="I1" i="11"/>
  <c r="I5" i="10"/>
  <c r="I4" i="10"/>
  <c r="I3" i="10"/>
  <c r="I2" i="10"/>
  <c r="I1" i="10"/>
  <c r="I5" i="9"/>
  <c r="I4" i="9"/>
  <c r="I3" i="9"/>
  <c r="I2" i="9"/>
  <c r="I1" i="9"/>
  <c r="I5" i="8"/>
  <c r="I4" i="8"/>
  <c r="I3" i="8"/>
  <c r="I2" i="8"/>
  <c r="I1" i="8"/>
  <c r="I5" i="6"/>
  <c r="I4" i="6"/>
  <c r="I3" i="6"/>
  <c r="I2" i="6"/>
  <c r="I1" i="6"/>
  <c r="J12" i="6" l="1"/>
  <c r="D20" i="19" s="1"/>
  <c r="D18" i="19" l="1"/>
  <c r="D23" i="19"/>
  <c r="D22" i="19"/>
  <c r="D19" i="19"/>
  <c r="D24" i="19"/>
  <c r="D21" i="19"/>
  <c r="D25" i="19"/>
</calcChain>
</file>

<file path=xl/sharedStrings.xml><?xml version="1.0" encoding="utf-8"?>
<sst xmlns="http://schemas.openxmlformats.org/spreadsheetml/2006/main" count="734" uniqueCount="380">
  <si>
    <t>Use Case #:</t>
  </si>
  <si>
    <t>Use Case Name:</t>
  </si>
  <si>
    <t>Derivation:</t>
  </si>
  <si>
    <t>Purpose</t>
  </si>
  <si>
    <t>Outline:</t>
  </si>
  <si>
    <t>Test Case ID</t>
  </si>
  <si>
    <t>Priority</t>
  </si>
  <si>
    <t>Objective</t>
  </si>
  <si>
    <t>Evaluation</t>
  </si>
  <si>
    <t>Mandatory</t>
  </si>
  <si>
    <r>
      <t>n</t>
    </r>
    <r>
      <rPr>
        <sz val="72"/>
        <color indexed="55"/>
        <rFont val="Verdana"/>
        <family val="2"/>
      </rPr>
      <t>e</t>
    </r>
    <r>
      <rPr>
        <sz val="72"/>
        <color indexed="10"/>
        <rFont val="Verdana"/>
        <family val="2"/>
      </rPr>
      <t>hta</t>
    </r>
  </si>
  <si>
    <t>Conformance Test Specification</t>
  </si>
  <si>
    <t>Version</t>
  </si>
  <si>
    <t>Related Documents</t>
  </si>
  <si>
    <t>This document is related to:</t>
  </si>
  <si>
    <t>Name</t>
  </si>
  <si>
    <t>Date of Issue</t>
  </si>
  <si>
    <t>Introduction</t>
  </si>
  <si>
    <t>Spreadsheet Structure</t>
  </si>
  <si>
    <t>Column Name</t>
  </si>
  <si>
    <t>Description</t>
  </si>
  <si>
    <t xml:space="preserve">Defines a proposed method for applying the test case. This is simply provided as guidance and there is no requirement to use the method in conformance testing. </t>
  </si>
  <si>
    <t>Tester Comments</t>
  </si>
  <si>
    <t>Space for the tester to write comments.</t>
  </si>
  <si>
    <t>Start Test Case Group: Author clinical document</t>
  </si>
  <si>
    <t>End Test Case Group: Author clinical document</t>
  </si>
  <si>
    <t>PCEHR Conformance Profile for Discharge Summary Clinical Documents</t>
  </si>
  <si>
    <t>PCEHR Conformance Profile for Electronic Referral Clinical Documents</t>
  </si>
  <si>
    <t>PCEHR Conformance Profile for Event Summary Clinical Documents</t>
  </si>
  <si>
    <t>PCEHR Conformance Profile for Shared Health Summary Clinical Documents</t>
  </si>
  <si>
    <t>PCEHR Conformance Profile for Specialist Letter Clinical Documents</t>
  </si>
  <si>
    <t>N/A</t>
  </si>
  <si>
    <t>Revision history</t>
  </si>
  <si>
    <t>Date</t>
  </si>
  <si>
    <t>Comments</t>
  </si>
  <si>
    <t>Conformance Test Specifications for CDA Rendering (Author &amp; Renderer)</t>
  </si>
  <si>
    <t xml:space="preserve">Common Conformance Profile for Clinical Documents  </t>
  </si>
  <si>
    <t>Reference</t>
  </si>
  <si>
    <t>[NEHTA2012d]</t>
  </si>
  <si>
    <t>[NEHTA2012e]</t>
  </si>
  <si>
    <t>Start Test Case Group: Attest Shared Health Summary</t>
  </si>
  <si>
    <t>End Test Case Group: Attest Shared Health Summary</t>
  </si>
  <si>
    <t>CPCD_Producer</t>
  </si>
  <si>
    <t>Produce a clinical document</t>
  </si>
  <si>
    <t>To produce a clinical document</t>
  </si>
  <si>
    <r>
      <t xml:space="preserve">Assumptions: </t>
    </r>
    <r>
      <rPr>
        <sz val="9"/>
        <rFont val="Verdana"/>
        <family val="2"/>
      </rPr>
      <t>None</t>
    </r>
    <r>
      <rPr>
        <b/>
        <sz val="9"/>
        <rFont val="Verdana"/>
        <family val="2"/>
      </rPr>
      <t xml:space="preserve">
</t>
    </r>
    <r>
      <rPr>
        <sz val="9"/>
        <rFont val="Verdana"/>
        <family val="2"/>
      </rPr>
      <t xml:space="preserve">
</t>
    </r>
    <r>
      <rPr>
        <b/>
        <sz val="9"/>
        <rFont val="Verdana"/>
        <family val="2"/>
      </rPr>
      <t xml:space="preserve">Pre-Conditions:
</t>
    </r>
    <r>
      <rPr>
        <sz val="9"/>
        <rFont val="Verdana"/>
        <family val="2"/>
      </rPr>
      <t xml:space="preserve">None
</t>
    </r>
    <r>
      <rPr>
        <b/>
        <sz val="9"/>
        <rFont val="Verdana"/>
        <family val="2"/>
      </rPr>
      <t xml:space="preserve">Post-conditions:
</t>
    </r>
    <r>
      <rPr>
        <sz val="9"/>
        <rFont val="Verdana"/>
        <family val="2"/>
      </rPr>
      <t xml:space="preserve">The software produces a conformant clinical document.
</t>
    </r>
  </si>
  <si>
    <t>CPCD_P_DS3133</t>
  </si>
  <si>
    <t>CPCD_P_ER3132</t>
  </si>
  <si>
    <t>CPCD_P_ER3133</t>
  </si>
  <si>
    <t>CPCD_P_ES3132</t>
  </si>
  <si>
    <t>CPCD_P_ES3133</t>
  </si>
  <si>
    <t>CPCD_P_SL3132</t>
  </si>
  <si>
    <t>CPCD_P_SL3133</t>
  </si>
  <si>
    <t>Consume a clinical document</t>
  </si>
  <si>
    <r>
      <rPr>
        <b/>
        <sz val="9"/>
        <rFont val="Verdana"/>
        <family val="2"/>
      </rPr>
      <t>User story:</t>
    </r>
    <r>
      <rPr>
        <sz val="9"/>
        <rFont val="Verdana"/>
        <family val="2"/>
      </rPr>
      <t xml:space="preserve">
A clinical document is consumed by the software from an external source and rendered to to the user.</t>
    </r>
  </si>
  <si>
    <r>
      <t xml:space="preserve">Assumptions: </t>
    </r>
    <r>
      <rPr>
        <sz val="9"/>
        <rFont val="Verdana"/>
        <family val="2"/>
      </rPr>
      <t>None</t>
    </r>
    <r>
      <rPr>
        <b/>
        <sz val="9"/>
        <rFont val="Verdana"/>
        <family val="2"/>
      </rPr>
      <t xml:space="preserve">
</t>
    </r>
    <r>
      <rPr>
        <sz val="9"/>
        <rFont val="Verdana"/>
        <family val="2"/>
      </rPr>
      <t xml:space="preserve">
</t>
    </r>
    <r>
      <rPr>
        <b/>
        <sz val="9"/>
        <rFont val="Verdana"/>
        <family val="2"/>
      </rPr>
      <t xml:space="preserve">Pre-Conditions:
</t>
    </r>
    <r>
      <rPr>
        <sz val="9"/>
        <rFont val="Verdana"/>
        <family val="2"/>
      </rPr>
      <t xml:space="preserve">The software has a mechanism to import or receive a clinical document from an external source.
</t>
    </r>
    <r>
      <rPr>
        <b/>
        <sz val="9"/>
        <rFont val="Verdana"/>
        <family val="2"/>
      </rPr>
      <t xml:space="preserve">Post-conditions:
</t>
    </r>
    <r>
      <rPr>
        <sz val="9"/>
        <rFont val="Verdana"/>
        <family val="2"/>
      </rPr>
      <t xml:space="preserve">The software consumes and renders a clinical document to the user.
</t>
    </r>
  </si>
  <si>
    <t>The common Clinical Document Rendering requirements include:
1. Clinical Document consumers shall conform to the rendering requirements from the CDA Rendering Specification for the display of the Clinical Document.
2. The Consumer shall support rendering all CDA Levels of Clinical Documents.
3. If the Producer has included any valid additional elements (beyond the normative CDA IG specification, but consistent with the HL7 CDA, Release 2.0 data elements), then the Consumer shall render these elements. The Consumer shall not be obliged to interpret or take any action with regard to these additional elements.</t>
  </si>
  <si>
    <t>Start Test Case Group: Render clinical document</t>
  </si>
  <si>
    <t>End Test Case Group: Render a clinical document</t>
  </si>
  <si>
    <t xml:space="preserve">To ensure that the software satisfies all necessary rendering test specifications when displaying a Clinical Document consumed from an external source.
</t>
  </si>
  <si>
    <t>To ensure that the software satisfies all necessary authoring test specifications when producing a Clinical Document for uploading to the PCEHR System.</t>
  </si>
  <si>
    <r>
      <t>Unique identifier which distinguishes each test case from within the entire set of test specifications.  It takes the structure of: 
CDCP_</t>
    </r>
    <r>
      <rPr>
        <i/>
        <sz val="9"/>
        <rFont val="Verdana"/>
        <family val="2"/>
      </rPr>
      <t>(Role)</t>
    </r>
    <r>
      <rPr>
        <sz val="9"/>
        <rFont val="Verdana"/>
        <family val="2"/>
      </rPr>
      <t>_(</t>
    </r>
    <r>
      <rPr>
        <i/>
        <sz val="9"/>
        <rFont val="Verdana"/>
        <family val="2"/>
      </rPr>
      <t>Unique Number</t>
    </r>
    <r>
      <rPr>
        <sz val="9"/>
        <rFont val="Verdana"/>
        <family val="2"/>
      </rPr>
      <t xml:space="preserve">) where:
   </t>
    </r>
    <r>
      <rPr>
        <i/>
        <sz val="9"/>
        <rFont val="Verdana"/>
        <family val="2"/>
      </rPr>
      <t>CDCP</t>
    </r>
    <r>
      <rPr>
        <sz val="9"/>
        <rFont val="Verdana"/>
        <family val="2"/>
      </rPr>
      <t xml:space="preserve"> stands for Clinical Documents Conformance Profiles;
</t>
    </r>
    <r>
      <rPr>
        <i/>
        <sz val="9"/>
        <rFont val="Verdana"/>
        <family val="2"/>
      </rPr>
      <t xml:space="preserve">   (Role) </t>
    </r>
    <r>
      <rPr>
        <sz val="9"/>
        <rFont val="Verdana"/>
        <family val="2"/>
      </rPr>
      <t xml:space="preserve">may be </t>
    </r>
    <r>
      <rPr>
        <i/>
        <sz val="9"/>
        <rFont val="Verdana"/>
        <family val="2"/>
      </rPr>
      <t>P</t>
    </r>
    <r>
      <rPr>
        <sz val="9"/>
        <rFont val="Verdana"/>
        <family val="2"/>
      </rPr>
      <t xml:space="preserve"> (Producer of clinical documents) or </t>
    </r>
    <r>
      <rPr>
        <i/>
        <sz val="9"/>
        <rFont val="Verdana"/>
        <family val="2"/>
      </rPr>
      <t>C</t>
    </r>
    <r>
      <rPr>
        <sz val="9"/>
        <rFont val="Verdana"/>
        <family val="2"/>
      </rPr>
      <t xml:space="preserve"> (Consumer of clinical documents). </t>
    </r>
  </si>
  <si>
    <t>CPCD_SHS_Producer</t>
  </si>
  <si>
    <t>To produce a shared health summary</t>
  </si>
  <si>
    <t>Produce a shared health summary</t>
  </si>
  <si>
    <t>CPCD_P_DS3132</t>
  </si>
  <si>
    <t>CPCD_P_SHS3133</t>
  </si>
  <si>
    <t>Shared Health Summary clinical documents shall be digitally signed by the authoring healthcare provider organisation using its digital credential.</t>
  </si>
  <si>
    <t>CPCD_P_SHS3134</t>
  </si>
  <si>
    <t>Produce an Event Summary</t>
  </si>
  <si>
    <t>To produce an Event Summary</t>
  </si>
  <si>
    <r>
      <rPr>
        <b/>
        <sz val="9"/>
        <rFont val="Verdana"/>
        <family val="2"/>
      </rPr>
      <t>User story:</t>
    </r>
    <r>
      <rPr>
        <sz val="9"/>
        <rFont val="Verdana"/>
        <family val="2"/>
      </rPr>
      <t xml:space="preserve">
A conformant clinical document is produced by the user using the software or automatically by the software.</t>
    </r>
  </si>
  <si>
    <r>
      <rPr>
        <b/>
        <sz val="9"/>
        <rFont val="Verdana"/>
        <family val="2"/>
      </rPr>
      <t>User story:</t>
    </r>
    <r>
      <rPr>
        <sz val="9"/>
        <rFont val="Verdana"/>
        <family val="2"/>
      </rPr>
      <t xml:space="preserve">
A conformant Event Summary is produced by the user using the software or automatically by the software.</t>
    </r>
  </si>
  <si>
    <r>
      <rPr>
        <b/>
        <sz val="9"/>
        <rFont val="Verdana"/>
        <family val="2"/>
      </rPr>
      <t>User story:</t>
    </r>
    <r>
      <rPr>
        <sz val="9"/>
        <rFont val="Verdana"/>
        <family val="2"/>
      </rPr>
      <t xml:space="preserve">
A conformant shared health summary is produced by the user using the software or automatically by the software.</t>
    </r>
  </si>
  <si>
    <t>CPCD_ES_Producer</t>
  </si>
  <si>
    <t>Event Summary clinical documents shall be digitally signed by the authoring healthcare provider organisation using its digital credential.</t>
  </si>
  <si>
    <t>Produce a Discharge Summary clinical document</t>
  </si>
  <si>
    <t>To produce a Discharge Summary clinical document</t>
  </si>
  <si>
    <r>
      <rPr>
        <b/>
        <sz val="9"/>
        <rFont val="Verdana"/>
        <family val="2"/>
      </rPr>
      <t>User story:</t>
    </r>
    <r>
      <rPr>
        <sz val="9"/>
        <rFont val="Verdana"/>
        <family val="2"/>
      </rPr>
      <t xml:space="preserve">
A conformant Discharge Summary is produced by the user using the software or automatically by the software.</t>
    </r>
  </si>
  <si>
    <t>Produce an eReferral clinical document</t>
  </si>
  <si>
    <t>To produce an eReferral clinical document</t>
  </si>
  <si>
    <t>Produce a Specialist Letter clinical document</t>
  </si>
  <si>
    <t>To produce a Specialist Letter clinical document</t>
  </si>
  <si>
    <t>To consume a clinical document</t>
  </si>
  <si>
    <r>
      <rPr>
        <b/>
        <sz val="9"/>
        <rFont val="Verdana"/>
        <family val="2"/>
      </rPr>
      <t>User story:</t>
    </r>
    <r>
      <rPr>
        <sz val="9"/>
        <rFont val="Verdana"/>
        <family val="2"/>
      </rPr>
      <t xml:space="preserve">
A conformant eReferral is produced by the user using the software or automatically by the software.</t>
    </r>
  </si>
  <si>
    <r>
      <rPr>
        <b/>
        <sz val="9"/>
        <rFont val="Verdana"/>
        <family val="2"/>
      </rPr>
      <t>User story:</t>
    </r>
    <r>
      <rPr>
        <sz val="9"/>
        <rFont val="Verdana"/>
        <family val="2"/>
      </rPr>
      <t xml:space="preserve">
A conformant Specialist Letter is produced by the user using the software or automatically by the software.</t>
    </r>
  </si>
  <si>
    <t xml:space="preserve">Clinical Document Producers shall conform to the authoring requirements from the CDA Rendering Specification for the creation of the Clinical Document.
</t>
  </si>
  <si>
    <t>CPCD_P_CP343_1</t>
  </si>
  <si>
    <t>CPCD_C_CP351</t>
  </si>
  <si>
    <t>CPCD_Common_Consumer</t>
  </si>
  <si>
    <t>CPCD_Common_Producer</t>
  </si>
  <si>
    <t>E-Health XML Secured Payload Profiles (published by Standards Australia)</t>
  </si>
  <si>
    <t>CDA Package</t>
  </si>
  <si>
    <t>[SA2010]</t>
  </si>
  <si>
    <t>Approved for Release</t>
  </si>
  <si>
    <t>Approved for release</t>
  </si>
  <si>
    <t>1.0</t>
  </si>
  <si>
    <t>Change made</t>
  </si>
  <si>
    <t>Change instigated by</t>
  </si>
  <si>
    <t>Rationale for change</t>
  </si>
  <si>
    <t>Date Changed</t>
  </si>
  <si>
    <t>Impact</t>
  </si>
  <si>
    <t>Doc version of change</t>
  </si>
  <si>
    <t>Conformance Test Specification PCEHR (Conformance Profile)</t>
  </si>
  <si>
    <t>Worksheet</t>
  </si>
  <si>
    <t>1.1</t>
  </si>
  <si>
    <t>Updated test cases. Refer to Change Logs tab.</t>
  </si>
  <si>
    <t>CPCD_P_CP441_1</t>
  </si>
  <si>
    <t>CPCD_P_CP441_2</t>
  </si>
  <si>
    <t>CPCD_P_CP441_3</t>
  </si>
  <si>
    <t>To ensure that the software satisfies the mandatory requirement for maximum attachment size.</t>
  </si>
  <si>
    <t>CPCD_DS_Producer</t>
  </si>
  <si>
    <t>CPCD_ER_Producer</t>
  </si>
  <si>
    <t>CPCD_SL_Producer</t>
  </si>
  <si>
    <t>The references were updated.</t>
  </si>
  <si>
    <t>New versions of the referenced documents are now available.</t>
  </si>
  <si>
    <t>none</t>
  </si>
  <si>
    <t>The test case was added.</t>
  </si>
  <si>
    <t>The conformance requirement did not have a corresponding test case.</t>
  </si>
  <si>
    <t>CPCD_P_SHS3135</t>
  </si>
  <si>
    <t>The test case was modified to refer to the CDA Packaging test cases</t>
  </si>
  <si>
    <t xml:space="preserve">The  CDA Packaging test cases test the digital signature so these should be applied and the duplication with CPCD_P_SHS3135 has been removed. </t>
  </si>
  <si>
    <t xml:space="preserve">The  CDA Packaging test cases test the digital signature so these should be applied and the duplication with CPCD_P_ES3133 has been removed. </t>
  </si>
  <si>
    <t>Testing effort has been reduced.</t>
  </si>
  <si>
    <t xml:space="preserve">The  CDA Packaging test cases test the digital signature so these should be applied and the duplication with CPCD_P_DS3133 has been removed. </t>
  </si>
  <si>
    <t xml:space="preserve">The  CDA Packaging test cases test the digital signature so these should be applied and the duplication with CPCD_P_ER3133 has been removed. </t>
  </si>
  <si>
    <t xml:space="preserve">The  CDA Packaging test cases test the digital signature so these should be applied and the duplication with CPCD_P_SL3133 has been removed. </t>
  </si>
  <si>
    <t>The test case refers to the new minimum conformance level</t>
  </si>
  <si>
    <t>PCEHR Conformance Profile for Event Summary Clinical Documents now states the minimum conformance level is 3A, so the test case needed to be changed.</t>
  </si>
  <si>
    <t>The test case is consistent with the new version of the requirement.</t>
  </si>
  <si>
    <t>PCEHR Conformance Profile for Consumer Entered Information Clinical Documents</t>
  </si>
  <si>
    <t>PCEHR Conformance Profile for Medicare Documents</t>
  </si>
  <si>
    <t>CPCD_CEN_Producer</t>
  </si>
  <si>
    <t>Produce a Consumer Entered Note</t>
  </si>
  <si>
    <t>To produce a Consumer Entered Note</t>
  </si>
  <si>
    <r>
      <rPr>
        <b/>
        <sz val="9"/>
        <rFont val="Verdana"/>
        <family val="2"/>
      </rPr>
      <t>User story:</t>
    </r>
    <r>
      <rPr>
        <sz val="9"/>
        <rFont val="Verdana"/>
        <family val="2"/>
      </rPr>
      <t xml:space="preserve">
A conformant Consumer Entered Note is produced by the user using the software or automatically by the software.</t>
    </r>
  </si>
  <si>
    <t>CPCD_P_CEN3132</t>
  </si>
  <si>
    <t>CPCD_P_CEN3133</t>
  </si>
  <si>
    <t>CPCD_CEHS_Producer</t>
  </si>
  <si>
    <t>Produce a Consumer Entered Health Summary</t>
  </si>
  <si>
    <t>To produce a Consumer Entered Health Summary</t>
  </si>
  <si>
    <r>
      <rPr>
        <b/>
        <sz val="9"/>
        <rFont val="Verdana"/>
        <family val="2"/>
      </rPr>
      <t>User story:</t>
    </r>
    <r>
      <rPr>
        <sz val="9"/>
        <rFont val="Verdana"/>
        <family val="2"/>
      </rPr>
      <t xml:space="preserve">
A conformant Consumer Entered Health Summary is produced by the user using the software or automatically by the software.</t>
    </r>
  </si>
  <si>
    <t>CPCD_P_CEHS4132</t>
  </si>
  <si>
    <t>CPCD_P_CEHS4133</t>
  </si>
  <si>
    <t>CPCD_ACDCR_Producer</t>
  </si>
  <si>
    <t>Produce an Advance Care Directive Custodian Record</t>
  </si>
  <si>
    <t>To produce an Advance Care Directive Custodian Record</t>
  </si>
  <si>
    <r>
      <rPr>
        <b/>
        <sz val="9"/>
        <rFont val="Verdana"/>
        <family val="2"/>
      </rPr>
      <t>User story:</t>
    </r>
    <r>
      <rPr>
        <sz val="9"/>
        <rFont val="Verdana"/>
        <family val="2"/>
      </rPr>
      <t xml:space="preserve">
A conformant Advance Care Directive Custodian Record is produced by the user using the software or automatically by the software.</t>
    </r>
  </si>
  <si>
    <t>CPCD_P_ACDCR5132</t>
  </si>
  <si>
    <t>CPCD_P_ACRCR5133</t>
  </si>
  <si>
    <t>All in this tab</t>
  </si>
  <si>
    <t>The test cases are new</t>
  </si>
  <si>
    <t>Test cases have been derived from the PCEHR Conformance Profile for CEI Clinical Documents</t>
  </si>
  <si>
    <t>tests are needed for third-party registered consumer portals.</t>
  </si>
  <si>
    <r>
      <t xml:space="preserve"> </t>
    </r>
    <r>
      <rPr>
        <sz val="11"/>
        <color theme="1"/>
        <rFont val="Calibri"/>
        <family val="2"/>
        <scheme val="minor"/>
      </rPr>
      <t>Shared Health Summary</t>
    </r>
  </si>
  <si>
    <r>
      <t xml:space="preserve"> </t>
    </r>
    <r>
      <rPr>
        <sz val="11"/>
        <color theme="1"/>
        <rFont val="Calibri"/>
        <family val="2"/>
        <scheme val="minor"/>
      </rPr>
      <t>Event Summary</t>
    </r>
  </si>
  <si>
    <r>
      <t xml:space="preserve"> </t>
    </r>
    <r>
      <rPr>
        <sz val="11"/>
        <color theme="1"/>
        <rFont val="Calibri"/>
        <family val="2"/>
        <scheme val="minor"/>
      </rPr>
      <t>Discharge Summary</t>
    </r>
  </si>
  <si>
    <r>
      <t xml:space="preserve"> </t>
    </r>
    <r>
      <rPr>
        <sz val="11"/>
        <color theme="1"/>
        <rFont val="Calibri"/>
        <family val="2"/>
        <scheme val="minor"/>
      </rPr>
      <t>eReferral</t>
    </r>
  </si>
  <si>
    <r>
      <t xml:space="preserve"> </t>
    </r>
    <r>
      <rPr>
        <sz val="11"/>
        <color theme="1"/>
        <rFont val="Calibri"/>
        <family val="2"/>
        <scheme val="minor"/>
      </rPr>
      <t>Specialist Letter</t>
    </r>
  </si>
  <si>
    <r>
      <t xml:space="preserve"> </t>
    </r>
    <r>
      <rPr>
        <sz val="11"/>
        <color theme="1"/>
        <rFont val="Calibri"/>
        <family val="2"/>
        <scheme val="minor"/>
      </rPr>
      <t>Consumer Entered Notes</t>
    </r>
  </si>
  <si>
    <r>
      <t xml:space="preserve"> </t>
    </r>
    <r>
      <rPr>
        <sz val="11"/>
        <color theme="1"/>
        <rFont val="Calibri"/>
        <family val="2"/>
        <scheme val="minor"/>
      </rPr>
      <t>Consumer Entered Health Summary</t>
    </r>
  </si>
  <si>
    <r>
      <t xml:space="preserve"> </t>
    </r>
    <r>
      <rPr>
        <sz val="11"/>
        <color theme="1"/>
        <rFont val="Calibri"/>
        <family val="2"/>
        <scheme val="minor"/>
      </rPr>
      <t>Advance Care Directive Custodian Record</t>
    </r>
  </si>
  <si>
    <t>Title</t>
  </si>
  <si>
    <t>The introduction now lists the types of clinical documents these test cases apply to.</t>
  </si>
  <si>
    <t>This is a useful summary of the supported types of documents.</t>
  </si>
  <si>
    <t>Test cases for document producers have been developed for the following types of documents:</t>
  </si>
  <si>
    <t>Test cases for producing Medicare documents are not included.</t>
  </si>
  <si>
    <t>Test cases for document consumers have been developed and apply to the above types of documents plus Medicare documents</t>
  </si>
  <si>
    <t xml:space="preserve">Specifies whether a test is mandatory, conditional or optional.  </t>
  </si>
  <si>
    <t>All</t>
  </si>
  <si>
    <t>The Type column was removed from all test cases.</t>
  </si>
  <si>
    <t>The column did not contain any useful information.</t>
  </si>
  <si>
    <t>Test Result</t>
  </si>
  <si>
    <t>Pass</t>
  </si>
  <si>
    <t>Fail</t>
  </si>
  <si>
    <t>The test case was modified to include supporting test data</t>
  </si>
  <si>
    <t>Supporting test case execution</t>
  </si>
  <si>
    <t>Conformance Requirement</t>
  </si>
  <si>
    <t>The conformance requirement used to derive the test case.</t>
  </si>
  <si>
    <t>Conf Req No.</t>
  </si>
  <si>
    <t>The unique number allocated to the conformance requirement.  Although already provided in the Test Case ID, it is displayed here to facilitate searching and sorting.</t>
  </si>
  <si>
    <t>The objective of the test case.</t>
  </si>
  <si>
    <t>Consumer Entered Notes clinical documents shall be digitally signed using the supplying organisation's digital credential issued by a certificate authority identified by the PCEHR System Operator.</t>
  </si>
  <si>
    <t>Consumer Entered Health Summary clinical documents shall be digitally signed using the supplying organisation's digital credential issued by a certificate authority identified by the PCEHR System Operator.</t>
  </si>
  <si>
    <t>Advance Care Directive Custodian Record clinical documents shall be digitally signed using the supplying organisation's digital credential issued by a certificate authority identified by the PCEHR System Operator.</t>
  </si>
  <si>
    <t>Software tested</t>
  </si>
  <si>
    <t>Software version</t>
  </si>
  <si>
    <t>Software supplier</t>
  </si>
  <si>
    <t>Tester</t>
  </si>
  <si>
    <t>Test date(s)</t>
  </si>
  <si>
    <t>Added sections to record information about the software being tested, the developer and the tester.</t>
  </si>
  <si>
    <t>None</t>
  </si>
  <si>
    <t>Good record keeping practice requires this information on every worksheet.</t>
  </si>
  <si>
    <t>A Clinical Information System shall display the final version of a Shared Health Summary to the author and prompt the author to attest to the content of the Shared Health Summary before the Clinical Information System uploads the Shared Health Summary to the PCEHR System and to attest the healthcare provider individual (i.e. the author of the Shared Health Summary) is a Nominated Healthcare Provider as defined by the Personally Controlled Electronic Health Records Act 2012.</t>
  </si>
  <si>
    <t>To check the conformance of the software to the Shared Health Summary attestation requirement.</t>
  </si>
  <si>
    <t>TBD</t>
  </si>
  <si>
    <r>
      <t xml:space="preserve">Result of the test (Pass, Fail, N/A or TBD). N/A is recorded if the test case applies to an optional requirement that is not implemented in the software, of if the test case is conditional and the condition is not present.
</t>
    </r>
    <r>
      <rPr>
        <b/>
        <sz val="9"/>
        <rFont val="Verdana"/>
        <family val="2"/>
      </rPr>
      <t>Pass:</t>
    </r>
    <r>
      <rPr>
        <sz val="9"/>
        <rFont val="Verdana"/>
        <family val="2"/>
      </rPr>
      <t xml:space="preserve"> The software passed all steps in the test case evaluation method.
</t>
    </r>
    <r>
      <rPr>
        <b/>
        <sz val="9"/>
        <rFont val="Verdana"/>
        <family val="2"/>
      </rPr>
      <t>Fail:</t>
    </r>
    <r>
      <rPr>
        <sz val="9"/>
        <rFont val="Verdana"/>
        <family val="2"/>
      </rPr>
      <t xml:space="preserve"> The software failed one or more steps in the test case evaluation  method.
</t>
    </r>
    <r>
      <rPr>
        <b/>
        <sz val="9"/>
        <rFont val="Verdana"/>
        <family val="2"/>
      </rPr>
      <t xml:space="preserve">N/A: </t>
    </r>
    <r>
      <rPr>
        <sz val="9"/>
        <rFont val="Verdana"/>
        <family val="2"/>
      </rPr>
      <t xml:space="preserve">Not applicable - the test case is not applicable for the software being tested (e.g. the test case may be for an optional requirement that is not implemented in the software).
</t>
    </r>
    <r>
      <rPr>
        <b/>
        <sz val="9"/>
        <rFont val="Verdana"/>
        <family val="2"/>
      </rPr>
      <t>TBD:</t>
    </r>
    <r>
      <rPr>
        <sz val="9"/>
        <rFont val="Verdana"/>
        <family val="2"/>
      </rPr>
      <t xml:space="preserve"> To be determined - te test result is still to be determined.</t>
    </r>
  </si>
  <si>
    <t>Start Test Case Group: Supersede Shared Health Summary</t>
  </si>
  <si>
    <t>End Test Case Group: Supersede Shared Health Summary</t>
  </si>
  <si>
    <t>A Shared Health Summary shall be uploaded to the PCEHR System as a new clinical document and shall not be uploaded as a new version to supersede a previously uploaded version.</t>
  </si>
  <si>
    <t>Software developer organisation</t>
  </si>
  <si>
    <t>Software description</t>
  </si>
  <si>
    <t>Testing location address</t>
  </si>
  <si>
    <t>Date(s) of testing</t>
  </si>
  <si>
    <t>Name of person(s) conducting tests</t>
  </si>
  <si>
    <t>Operating System/Environment Configuration (name and version)</t>
  </si>
  <si>
    <t>Additional software tools and versions not subject to testing used (e.g. web browser)</t>
  </si>
  <si>
    <t>Test Summary Report</t>
  </si>
  <si>
    <t>Calculation</t>
  </si>
  <si>
    <t>New worksheet added</t>
  </si>
  <si>
    <t>Version 1.2 — 12 September 2012</t>
  </si>
  <si>
    <t>1.2</t>
  </si>
  <si>
    <t>Refer to Change Logs tab.</t>
  </si>
  <si>
    <t>To ensure the software uploads a Shared Health Summary as a new document rather than as a new version of a previously uploaded Shared Health Summary.</t>
  </si>
  <si>
    <t>If the clinical document is to be sent to the PCEHR System:
The Clinical Document’s CDA Limitations requirements include:
1. The MIME types to be supported as attachments of Clinical Documents shall be as follows:
     a.      .gif image/gif
     b.      .jpg image/jpeg
     c.      .jpeg image/jpeg
     d.      .pdf application/pdf
     e.      .png image/png
     f.      .tif image/tiff
     g.     .tiff image/tiff
2. Other MIME types shall not be supported.</t>
  </si>
  <si>
    <t>Conditional</t>
  </si>
  <si>
    <t>To ensure that the software satisfies the PCEHR requirements for allowed and disallowed attachment types.</t>
  </si>
  <si>
    <t xml:space="preserve">If the clinical document is to be sent to the PCEHR System:
The Clinical Document’s CDA Limitations requirements include:
3. The size of the attachment shall not be greater than 10MB
</t>
  </si>
  <si>
    <t>Each Clinical Document CDA Implementation Guide (CDA IG) specifies how to implement the Clinical Document in an XML format in accordance to the HL7 clinical document architecture.
The overall structure of a CDA-based Clinical Document includes a Header and a Body. The Header is mandatory for all Clinical Documents and:
1. The format shall be XML; and
2. All mandatory elements shall be present; and
3. All logical Header elements coded in the Body shall be present; and
4. Each section’s encoded content shall support the specified terminology in the “Vocab” column of the CDA IGs;
In addition to the CDA Header, a number of levels of CDA conformance are defined for clinical documents.</t>
  </si>
  <si>
    <t xml:space="preserve">To ensure the software generates clinical documents that meets one of the levels of conformance and whenever code sets  are included in a Clinical Document it is a member of the relevant reference set.
</t>
  </si>
  <si>
    <t>1. Clinical Document producers that insert AMT terminology into a Clinical Document shall conform to the AMT requirements regardless of the level of conformance of the producer’s clinical documents. 
2. Clinical Document producers that insert SNOMED CT-AU terminology into a Clinical Document shall conform to the SNOMED CT-AU requirements [NEHTA2011c] regardless of the level of conformance of the producer’s clinical documents.</t>
  </si>
  <si>
    <t xml:space="preserve">To ensure the whenever AMT or SNOMED CT-AU codes are included in clinical documents they are members of the correct reference set. 
</t>
  </si>
  <si>
    <t xml:space="preserve">To ensure the software generates Shared Health Summary documents that meets the minimum level of conformance for sending to the PCEHR System.
</t>
  </si>
  <si>
    <t>[NEHTA2011]</t>
  </si>
  <si>
    <t xml:space="preserve">To check that Shared Health Summary clinical documents are digitally signed by the authoring healthcare provider organisation using its digital credential. A digital signature is required as part of the CDA Package [NEHTA2011] and must conform to the requirements of the signed container profile [SA2010].
</t>
  </si>
  <si>
    <t xml:space="preserve">To check that Event Summary clinical documents are digitally signed by the authoring healthcare provider organisation using its digital credential. A digital signature is required as part of the CDA Package [NEHTA2011] and must conform to the requirements of the signed container profile [SA2010].
</t>
  </si>
  <si>
    <t xml:space="preserve">To check that Discharge Summary clinical documents are digitally signed by the authoring healthcare provider organisation using its digital credential. A digital signature is required as part of the CDA Package [NEHTA2011] and must conform to the requirements of the signed container profile [SA2010].
</t>
  </si>
  <si>
    <t xml:space="preserve">To check that Electronic Referral clinical documents are digitally signed by the authoring healthcare provider organisation using its digital credential. A digital signature is required as part of the CDA Package [NEHTA2011] and must conform to the requirements of the signed container profile [SA2010].
</t>
  </si>
  <si>
    <t xml:space="preserve">To check that Specialist Letter clinical documents are digitally signed by the authoring healthcare provider organisation using its digital credential. A digital signature is required as part of the CDA Package [NEHTA2011] and must conform to the requirements of the signed container profile [SA2010].
</t>
  </si>
  <si>
    <t xml:space="preserve">To check that Consumer Entered Notes are digitally signed using the supplying organisation's digital credential issued by a certificate authority identified by the PCEHR System Operator. A digital signature is required as part of the CDA Package [NEHTA2011] and must conform to the requirements of the signed container profile [SA2010].
</t>
  </si>
  <si>
    <t xml:space="preserve">To check that Consumer Entered Health Summaries are digitally signed using the supplying organisation's digital credential issued by a certificate authority identified by the PCEHR System Operator. A digital signature is required as part of the CDA Package [NEHTA2011] and must conform to the requirements of the signed container profile [SA2010].
</t>
  </si>
  <si>
    <t xml:space="preserve">To check that Advance Care Directive Custodian Records are digitally signed using the supplying organisation's digital credential issued by a certificate authority identified by the PCEHR System Operator. A digital signature is required as part of the CDA Package [NEHTA2011] and must conform to the requirements of the signed container profile [SA2010].
</t>
  </si>
  <si>
    <t>[NEHTA2012b]</t>
  </si>
  <si>
    <t>Section 3.1.3.3 of [NEHTA2012b]</t>
  </si>
  <si>
    <t>Section 4.1.3.3 of [NEHTA2012b]</t>
  </si>
  <si>
    <t>Section 5.1.3.3 of [NEHTA2012b]</t>
  </si>
  <si>
    <t>[NEHTA2012c]</t>
  </si>
  <si>
    <t>Section 3.4.3, item 1, of [NEHTA2012d]</t>
  </si>
  <si>
    <t>Section 4.4.1, items 1 and 2, of [NEHTA2012d]</t>
  </si>
  <si>
    <t>Section 34.4.1, item 3, of [NEHTA2012d]</t>
  </si>
  <si>
    <t>Section 3.4.1.1 of [NEHTA2012d].</t>
  </si>
  <si>
    <t>Section 3.4.2 of [NEHTA2012d].</t>
  </si>
  <si>
    <t>Section 3.5.1 of [NEHTA2012d]</t>
  </si>
  <si>
    <t>a. Verify the software passes all mandatory and relevant conditional test cases listed in the "Conformance Test Specifications for CDA Rendering (Author and Renderer)" [NEHTA2012e] under CDAR_AS_01.</t>
  </si>
  <si>
    <t xml:space="preserve">a. Verify the software passes all mandatory and relevant conditional test cases listed in the "Conformance Test Specifications for CDA Rendering (Author and Renderer)" [NEHTA2012e] under CDAR_RS_01.
</t>
  </si>
  <si>
    <t>[NEHTA2012f]</t>
  </si>
  <si>
    <t>Section 3.1.3.3 of [NEHTA2012f]</t>
  </si>
  <si>
    <t>[NEHTA2012g]</t>
  </si>
  <si>
    <t>Section 3.1.3.3 of [NEHTA2012g]</t>
  </si>
  <si>
    <t>[NEHTA2012h]</t>
  </si>
  <si>
    <t>Section 3.1.3.3 of [NEHTA2012h]</t>
  </si>
  <si>
    <t>[NEHTA2012i]</t>
  </si>
  <si>
    <t>Section 3.1.3.2 of [NEHTA2012i]</t>
  </si>
  <si>
    <t>Section 3.1.3.3 of [NEHTA2012i]</t>
  </si>
  <si>
    <t>Section 3.1.3.5 of [NEHTA2012i]</t>
  </si>
  <si>
    <t>Section 3.1.3.4 of [NEHTA2012i]</t>
  </si>
  <si>
    <t>[NEHTA2012j]</t>
  </si>
  <si>
    <t>Section 3.1.3.3 of [NEHTA2012j]</t>
  </si>
  <si>
    <t>Section 3.1.3.2 of [NEHTA2012h]</t>
  </si>
  <si>
    <t xml:space="preserve">To ensure the software generates Event Summary documents that meets the minimum level of conformance for sending to the PCEHR System.
</t>
  </si>
  <si>
    <t>Section 3.1.3.2 of [NEHTA2012f]</t>
  </si>
  <si>
    <t>Section 3.1.3.2 of [NEHTA2012g]</t>
  </si>
  <si>
    <t xml:space="preserve">If the software will be sending Discharge Summaries to the PCEHR System:
The minimum level of CDA Conformance for Discharge Summary clinical documents shall be CDA Level 1A. </t>
  </si>
  <si>
    <t>If the software will be sending Discharge Summaries to the PCEHR System:
Discharge Summary clinical documents shall be digitally signed by the authoring healthcare provider organisation using its digital credential.</t>
  </si>
  <si>
    <t xml:space="preserve">If the software will be sending eReferrals to the PCEHR System:
The minimum level of CDA Conformance for eReferral clinical documents shall be CDA Level 1A. </t>
  </si>
  <si>
    <t>If the software will be sending eReferrals to the PCEHR System:
Electronic Referral clinical documents shall be digitally signed by the authoring healthcare provider organisation using its digital credential.</t>
  </si>
  <si>
    <r>
      <t xml:space="preserve">Assumptions: </t>
    </r>
    <r>
      <rPr>
        <sz val="9"/>
        <rFont val="Verdana"/>
        <family val="2"/>
      </rPr>
      <t>Consumer Entered Health Summaries are always sent to the PCEHR System and not sent directly to a healthcare provider.</t>
    </r>
    <r>
      <rPr>
        <b/>
        <sz val="9"/>
        <rFont val="Verdana"/>
        <family val="2"/>
      </rPr>
      <t xml:space="preserve">
</t>
    </r>
    <r>
      <rPr>
        <sz val="9"/>
        <rFont val="Verdana"/>
        <family val="2"/>
      </rPr>
      <t xml:space="preserve">
</t>
    </r>
    <r>
      <rPr>
        <b/>
        <sz val="9"/>
        <rFont val="Verdana"/>
        <family val="2"/>
      </rPr>
      <t xml:space="preserve">Pre-Conditions:
</t>
    </r>
    <r>
      <rPr>
        <sz val="9"/>
        <rFont val="Verdana"/>
        <family val="2"/>
      </rPr>
      <t xml:space="preserve">None
</t>
    </r>
    <r>
      <rPr>
        <b/>
        <sz val="9"/>
        <rFont val="Verdana"/>
        <family val="2"/>
      </rPr>
      <t xml:space="preserve">Post-conditions:
</t>
    </r>
    <r>
      <rPr>
        <sz val="9"/>
        <rFont val="Verdana"/>
        <family val="2"/>
      </rPr>
      <t xml:space="preserve">The software produces a conformant Consumer Entered Health Summary.
</t>
    </r>
  </si>
  <si>
    <t xml:space="preserve">The minimum level of CDA Conformance for Shared Health Summary clinical documents shall be CDA Level 3A. </t>
  </si>
  <si>
    <r>
      <rPr>
        <b/>
        <sz val="9"/>
        <rFont val="Verdana"/>
        <family val="2"/>
      </rPr>
      <t xml:space="preserve">Create a Shared Health Summary and perform an operation to upload the document to the PCEHR System:
</t>
    </r>
    <r>
      <rPr>
        <sz val="9"/>
        <rFont val="Verdana"/>
        <family val="2"/>
      </rPr>
      <t xml:space="preserve">
a. Verify the final version of the Shared Health Summary clinical document is displayed to the user.
b. Verify the user is provided with a facility to attest to the content of the finalised Shared Health Summary clinical document before it is uploaded to the PCEHR System.
c. Verify the user is required to attest they are a nominated healthcare provider for the healthcare recipient identified in the shared health summary. </t>
    </r>
  </si>
  <si>
    <r>
      <t xml:space="preserve">Assumptions: </t>
    </r>
    <r>
      <rPr>
        <sz val="9"/>
        <rFont val="Verdana"/>
        <family val="2"/>
      </rPr>
      <t xml:space="preserve">Shared Health Summaries are always sent to the PCEHR System and not from one healthcare provider to another.
</t>
    </r>
    <r>
      <rPr>
        <b/>
        <sz val="9"/>
        <rFont val="Verdana"/>
        <family val="2"/>
      </rPr>
      <t xml:space="preserve">Pre-Conditions:
</t>
    </r>
    <r>
      <rPr>
        <sz val="9"/>
        <rFont val="Verdana"/>
        <family val="2"/>
      </rPr>
      <t xml:space="preserve">None
</t>
    </r>
    <r>
      <rPr>
        <b/>
        <sz val="9"/>
        <rFont val="Verdana"/>
        <family val="2"/>
      </rPr>
      <t xml:space="preserve">Post-conditions:
</t>
    </r>
    <r>
      <rPr>
        <sz val="9"/>
        <rFont val="Verdana"/>
        <family val="2"/>
      </rPr>
      <t xml:space="preserve">The software produces a conformant shared health summary.
</t>
    </r>
  </si>
  <si>
    <r>
      <t xml:space="preserve">Assumptions: </t>
    </r>
    <r>
      <rPr>
        <sz val="9"/>
        <rFont val="Verdana"/>
        <family val="2"/>
      </rPr>
      <t xml:space="preserve">Event Health Summaries are always sent to the PCEHR System and not from one healthcare provider to another.
</t>
    </r>
    <r>
      <rPr>
        <b/>
        <sz val="9"/>
        <rFont val="Verdana"/>
        <family val="2"/>
      </rPr>
      <t xml:space="preserve">Pre-Conditions:
</t>
    </r>
    <r>
      <rPr>
        <sz val="9"/>
        <rFont val="Verdana"/>
        <family val="2"/>
      </rPr>
      <t xml:space="preserve">None
</t>
    </r>
    <r>
      <rPr>
        <b/>
        <sz val="9"/>
        <rFont val="Verdana"/>
        <family val="2"/>
      </rPr>
      <t xml:space="preserve">Post-conditions:
</t>
    </r>
    <r>
      <rPr>
        <sz val="9"/>
        <rFont val="Verdana"/>
        <family val="2"/>
      </rPr>
      <t xml:space="preserve">The software produces a conformant Event Summary.
</t>
    </r>
  </si>
  <si>
    <t xml:space="preserve">The minimum level of CDA Conformance for Event Summary clinical documents shall be CDA Level 3A. </t>
  </si>
  <si>
    <r>
      <t xml:space="preserve">Assumptions: </t>
    </r>
    <r>
      <rPr>
        <sz val="9"/>
        <rFont val="Verdana"/>
        <family val="2"/>
      </rPr>
      <t xml:space="preserve">Discharge Summaries shall be sent from one healthcare provider to another, and may be copied to the PCEHR System.
</t>
    </r>
    <r>
      <rPr>
        <b/>
        <sz val="9"/>
        <rFont val="Verdana"/>
        <family val="2"/>
      </rPr>
      <t xml:space="preserve">Pre-Conditions:
</t>
    </r>
    <r>
      <rPr>
        <sz val="9"/>
        <rFont val="Verdana"/>
        <family val="2"/>
      </rPr>
      <t xml:space="preserve">None
</t>
    </r>
    <r>
      <rPr>
        <b/>
        <sz val="9"/>
        <rFont val="Verdana"/>
        <family val="2"/>
      </rPr>
      <t xml:space="preserve">Post-conditions:
</t>
    </r>
    <r>
      <rPr>
        <sz val="9"/>
        <rFont val="Verdana"/>
        <family val="2"/>
      </rPr>
      <t xml:space="preserve">The software produces a conformant Discharge Summary clinical document.
</t>
    </r>
  </si>
  <si>
    <r>
      <t xml:space="preserve">Assumptions: </t>
    </r>
    <r>
      <rPr>
        <sz val="9"/>
        <rFont val="Verdana"/>
        <family val="2"/>
      </rPr>
      <t xml:space="preserve">eReferrals shall be sent from one healthcare provider to another, and may be copied to the PCEHR System.
</t>
    </r>
    <r>
      <rPr>
        <b/>
        <sz val="9"/>
        <rFont val="Verdana"/>
        <family val="2"/>
      </rPr>
      <t xml:space="preserve">
</t>
    </r>
    <r>
      <rPr>
        <sz val="9"/>
        <rFont val="Verdana"/>
        <family val="2"/>
      </rPr>
      <t xml:space="preserve">
</t>
    </r>
    <r>
      <rPr>
        <b/>
        <sz val="9"/>
        <rFont val="Verdana"/>
        <family val="2"/>
      </rPr>
      <t xml:space="preserve">Pre-Conditions:
</t>
    </r>
    <r>
      <rPr>
        <sz val="9"/>
        <rFont val="Verdana"/>
        <family val="2"/>
      </rPr>
      <t xml:space="preserve">None
</t>
    </r>
    <r>
      <rPr>
        <b/>
        <sz val="9"/>
        <rFont val="Verdana"/>
        <family val="2"/>
      </rPr>
      <t xml:space="preserve">Post-conditions:
</t>
    </r>
    <r>
      <rPr>
        <sz val="9"/>
        <rFont val="Verdana"/>
        <family val="2"/>
      </rPr>
      <t xml:space="preserve">The software produces a conformant eReferral clinical document.
</t>
    </r>
  </si>
  <si>
    <r>
      <t xml:space="preserve">Assumptions: </t>
    </r>
    <r>
      <rPr>
        <sz val="9"/>
        <rFont val="Verdana"/>
        <family val="2"/>
      </rPr>
      <t xml:space="preserve">Specialist Letters shall be sent from one healthcare provider to another and may be copied to the PCEHR System.
</t>
    </r>
    <r>
      <rPr>
        <b/>
        <sz val="9"/>
        <rFont val="Verdana"/>
        <family val="2"/>
      </rPr>
      <t xml:space="preserve">
</t>
    </r>
    <r>
      <rPr>
        <b/>
        <sz val="9"/>
        <rFont val="Verdana"/>
        <family val="2"/>
      </rPr>
      <t xml:space="preserve">Pre-Conditions:
</t>
    </r>
    <r>
      <rPr>
        <sz val="9"/>
        <rFont val="Verdana"/>
        <family val="2"/>
      </rPr>
      <t xml:space="preserve">None
</t>
    </r>
    <r>
      <rPr>
        <b/>
        <sz val="9"/>
        <rFont val="Verdana"/>
        <family val="2"/>
      </rPr>
      <t xml:space="preserve">Post-conditions:
</t>
    </r>
    <r>
      <rPr>
        <sz val="9"/>
        <rFont val="Verdana"/>
        <family val="2"/>
      </rPr>
      <t xml:space="preserve">The software produces a conformant Specialist Letter clinical document.
</t>
    </r>
  </si>
  <si>
    <t>If the software will be sending Specialist Letters to the PCEHR System:
Specialist Letter clinical documents shall be digitally signed by the authoring healthcare provider organisation using its digital credential.</t>
  </si>
  <si>
    <t>Section 3.1.3.2 of [NEHTA2012j]</t>
  </si>
  <si>
    <r>
      <t xml:space="preserve">Assumptions: </t>
    </r>
    <r>
      <rPr>
        <sz val="9"/>
        <rFont val="Verdana"/>
        <family val="2"/>
      </rPr>
      <t xml:space="preserve">Consumer Entered Notes are always sent to the PCEHR System and not sent directly to a healthcare provider.
</t>
    </r>
    <r>
      <rPr>
        <b/>
        <sz val="9"/>
        <rFont val="Verdana"/>
        <family val="2"/>
      </rPr>
      <t xml:space="preserve">Pre-Conditions:
</t>
    </r>
    <r>
      <rPr>
        <sz val="9"/>
        <rFont val="Verdana"/>
        <family val="2"/>
      </rPr>
      <t xml:space="preserve">None
</t>
    </r>
    <r>
      <rPr>
        <b/>
        <sz val="9"/>
        <rFont val="Verdana"/>
        <family val="2"/>
      </rPr>
      <t xml:space="preserve">Post-conditions:
</t>
    </r>
    <r>
      <rPr>
        <sz val="9"/>
        <rFont val="Verdana"/>
        <family val="2"/>
      </rPr>
      <t xml:space="preserve">The software produces a conformant Consumer Entered Note.
</t>
    </r>
  </si>
  <si>
    <r>
      <t xml:space="preserve">Assumptions: </t>
    </r>
    <r>
      <rPr>
        <sz val="9"/>
        <rFont val="Verdana"/>
        <family val="2"/>
      </rPr>
      <t xml:space="preserve">Advance Care Directive Custodian Records are always sent to the PCEHR System and not sent directly to a healthcare provider.
</t>
    </r>
    <r>
      <rPr>
        <b/>
        <sz val="9"/>
        <rFont val="Verdana"/>
        <family val="2"/>
      </rPr>
      <t xml:space="preserve">Pre-Conditions:
</t>
    </r>
    <r>
      <rPr>
        <sz val="9"/>
        <rFont val="Verdana"/>
        <family val="2"/>
      </rPr>
      <t xml:space="preserve">None
</t>
    </r>
    <r>
      <rPr>
        <b/>
        <sz val="9"/>
        <rFont val="Verdana"/>
        <family val="2"/>
      </rPr>
      <t xml:space="preserve">Post-conditions:
</t>
    </r>
    <r>
      <rPr>
        <sz val="9"/>
        <rFont val="Verdana"/>
        <family val="2"/>
      </rPr>
      <t xml:space="preserve">The software produces a conformant Advance Care Directive Custodian Record.
</t>
    </r>
  </si>
  <si>
    <t>Section 4.1.3.2 of [NEHTA2012b]</t>
  </si>
  <si>
    <t>Section 5.1.3.2 of [NEHTA2012b]</t>
  </si>
  <si>
    <t xml:space="preserve">To ensure the software generates Advance Care Directive Custodian Records that meet the minimum level of conformance for sending to the PCEHR System.
</t>
  </si>
  <si>
    <t>CPCD_P_SHS3411</t>
  </si>
  <si>
    <t>CPCD_P_SHS342</t>
  </si>
  <si>
    <t>CPCD_P_ES342</t>
  </si>
  <si>
    <t>CPCD_P_CEN342</t>
  </si>
  <si>
    <t xml:space="preserve">The minimum level of CDA Conformance for Consumer Entered Notes clinical documents shall be CDA Level 3A. </t>
  </si>
  <si>
    <t xml:space="preserve">To ensure the software generates Consumer Entered Notes that meets the minimum level of conformance for sending to the PCEHR System.
</t>
  </si>
  <si>
    <r>
      <rPr>
        <sz val="9"/>
        <rFont val="Verdana"/>
        <family val="2"/>
      </rPr>
      <t xml:space="preserve">a. Select either 3A or 3B for the target conformance level for the Consumer Entered Notes.
b. Create a set of sample Consumer Entered Notes.
c. For each sample Consumer Entered Notes:
</t>
    </r>
    <r>
      <rPr>
        <b/>
        <sz val="9"/>
        <rFont val="Verdana"/>
        <family val="2"/>
      </rPr>
      <t xml:space="preserve">
    </t>
    </r>
    <r>
      <rPr>
        <sz val="9"/>
        <rFont val="Verdana"/>
        <family val="2"/>
      </rPr>
      <t xml:space="preserve"> i. Verify the Consumer Entered Notes  conforms to the requirements of the target conformance level.
     ii. Verify the data used to create the Consumer Entered Notes  either matches or is equivalent to the content of the Consumer Entered Notes.</t>
    </r>
  </si>
  <si>
    <r>
      <rPr>
        <sz val="9"/>
        <rFont val="Verdana"/>
        <family val="2"/>
      </rPr>
      <t xml:space="preserve">a. Select either 3A or 3B for the target conformance level for Event Summaries.
b. Create a set of sample Event Summaries.
c. For each sample Event Summary:
</t>
    </r>
    <r>
      <rPr>
        <b/>
        <sz val="9"/>
        <rFont val="Verdana"/>
        <family val="2"/>
      </rPr>
      <t xml:space="preserve">
    </t>
    </r>
    <r>
      <rPr>
        <sz val="9"/>
        <rFont val="Verdana"/>
        <family val="2"/>
      </rPr>
      <t xml:space="preserve"> i. Verify the Event Summary conforms to the requirements of the target conformance level.
     ii. Verify the data used to create the Event Summary either matches or is equivalent to the content of the Event Summary.</t>
    </r>
  </si>
  <si>
    <r>
      <rPr>
        <sz val="9"/>
        <rFont val="Verdana"/>
        <family val="2"/>
      </rPr>
      <t xml:space="preserve">a. Select either 3A or 3B for the target conformance level for Shared health Summaries.
b. Create a set of sample Shared health Summaries.
c. For each sample Shared health Summary:
</t>
    </r>
    <r>
      <rPr>
        <b/>
        <sz val="9"/>
        <rFont val="Verdana"/>
        <family val="2"/>
      </rPr>
      <t xml:space="preserve">
    </t>
    </r>
    <r>
      <rPr>
        <sz val="9"/>
        <rFont val="Verdana"/>
        <family val="2"/>
      </rPr>
      <t xml:space="preserve"> i. Verify the Shared Health Summary conforms to the requirements of the target conformance level.
     ii. Verify the data used to create the Shared Health Summary either matches or is equivalent to the content of the Shared Health Summary.</t>
    </r>
  </si>
  <si>
    <t>CPCD_P_CEHS342</t>
  </si>
  <si>
    <t xml:space="preserve">The minimum level of CDA Conformance for Consumer Entered Health Summary clinical documents shall be CDA Level 3A. </t>
  </si>
  <si>
    <t>Section 3.1.3.2 of [NEHTA2012b]</t>
  </si>
  <si>
    <t xml:space="preserve">To ensure the software generates Consumer Entered Health Summary documents that meets the minimum level of conformance for sending to the PCEHR System.
</t>
  </si>
  <si>
    <r>
      <rPr>
        <sz val="9"/>
        <rFont val="Verdana"/>
        <family val="2"/>
      </rPr>
      <t xml:space="preserve">a. Select either 3A or 3B for the target conformance level for Consumer Entered Health Summaries.
b. Create a set of sample Consumer Entered Health Summaries.
c. For each sample Consumer Entered Health Summary:
</t>
    </r>
    <r>
      <rPr>
        <b/>
        <sz val="9"/>
        <rFont val="Verdana"/>
        <family val="2"/>
      </rPr>
      <t xml:space="preserve">
    </t>
    </r>
    <r>
      <rPr>
        <sz val="9"/>
        <rFont val="Verdana"/>
        <family val="2"/>
      </rPr>
      <t xml:space="preserve"> i. Verify the Consumer Entered Health Summary  conforms to the requirements of the target conformance level.
     ii. Verify the data used to create the Consumer Entered Health Summary  either matches or is equivalent to the content of the Consumer Entered Health Summary.</t>
    </r>
  </si>
  <si>
    <t>CPCD_P_ACDCR342</t>
  </si>
  <si>
    <r>
      <rPr>
        <sz val="9"/>
        <rFont val="Verdana"/>
        <family val="2"/>
      </rPr>
      <t xml:space="preserve">a. Select either 3A or 3B for the target conformance level for Advance Care Directive Custodian Records.
b. Create a set of sample Advance Care Directive Custodian Records.
c. For each sample Advance Care Directive Custodian Record:
</t>
    </r>
    <r>
      <rPr>
        <b/>
        <sz val="9"/>
        <rFont val="Verdana"/>
        <family val="2"/>
      </rPr>
      <t xml:space="preserve">
    </t>
    </r>
    <r>
      <rPr>
        <sz val="9"/>
        <rFont val="Verdana"/>
        <family val="2"/>
      </rPr>
      <t xml:space="preserve"> i. Verify the Advance Care Directive Custodian Record  conforms to the requirements of the target conformance level.
     ii. Verify the data used to create the Advance Care Directive Custodian Record  either matches or is equivalent to the content of the Advance Care Directive Custodian Record.</t>
    </r>
  </si>
  <si>
    <t>CPCD_P_ES3411</t>
  </si>
  <si>
    <t>The software will meet this requirement if it passes test case CPCD_P_ES3132. No separate test case is needed.</t>
  </si>
  <si>
    <t>The software will meet this requirement if it passes test case CPCD_P_SHS3133. No separate test case is needed.</t>
  </si>
  <si>
    <t>CPCD_P_CEN3411</t>
  </si>
  <si>
    <t>The software will meet this requirement if it passes test case CPCD_P_CEN3132. No separate test case is needed.</t>
  </si>
  <si>
    <t>CPCD_P_CEHS3411</t>
  </si>
  <si>
    <t>CPCD_P_ACDCR3411</t>
  </si>
  <si>
    <t>The software will meet this requirement if it passes test case CPCD_P_CEHS4132. No separate test case is needed.</t>
  </si>
  <si>
    <t>The software will meet this requirement if it passes test case CPCD_P_ACRCR5132. No separate test case is needed.</t>
  </si>
  <si>
    <t>CPCD_P_DS3411</t>
  </si>
  <si>
    <r>
      <rPr>
        <sz val="9"/>
        <rFont val="Verdana"/>
        <family val="2"/>
      </rPr>
      <t xml:space="preserve">a. Select a target conformance level for the Discharge Summaries.
b. Create a set of sample Discharge Summaries.
c. For each sample Discharge Summary:
</t>
    </r>
    <r>
      <rPr>
        <b/>
        <sz val="9"/>
        <rFont val="Verdana"/>
        <family val="2"/>
      </rPr>
      <t xml:space="preserve">
    </t>
    </r>
    <r>
      <rPr>
        <sz val="9"/>
        <rFont val="Verdana"/>
        <family val="2"/>
      </rPr>
      <t xml:space="preserve"> i. Verify the Discharge Summary conforms to the requirements of the target conformance level.
     ii. Verify the data used to create the Discharge Summary either matches or is equivalent to the content of the Discharge Summary.</t>
    </r>
  </si>
  <si>
    <t>The software will meet this requirement if it passes test case CPCD_P_DS3411. No separate test case is needed.</t>
  </si>
  <si>
    <t>CPCD_P_DS342</t>
  </si>
  <si>
    <t>a. Select a target conformance level for Discharge Summaries.
b. Create a set of sample Discharge Summaries.
c. For each sample Discharge Summary  verify the clinical terminology in the Discharge Summary is a member of the reference set defined in the CDA Implementation Guide.
Note 1: The target conformance level selected must be the same as used for CPCD_P_DS3411.
Note 2: when conducting this test it is important to ensure the AMT or SNOMED CT-AU code set is within the period defined in the clinical terminology licence agreement.</t>
  </si>
  <si>
    <t>CPCD_P_ER3411</t>
  </si>
  <si>
    <t>CPCD_P_ER342</t>
  </si>
  <si>
    <t>a. Select a target conformance level for eReferrals.
b. Create a set of sample eReferrals.
c. For each sample eReferral verify the clinical terminology in the eReferral is a member of the reference set defined in the CDA Implementation Guide.
Note 1: The target conformance level selected must be the same as used for CPCD_P_ER3411.
Note 2: when conducting this test it is important to ensure the AMT or SNOMED CT-AU code set is within the period defined in the clinical terminology licence agreement.</t>
  </si>
  <si>
    <r>
      <rPr>
        <sz val="9"/>
        <rFont val="Verdana"/>
        <family val="2"/>
      </rPr>
      <t xml:space="preserve">a. Select a target conformance level for eReferrals.
b. Create a set of sample eReferrals.
c. For each sample eReferral:
</t>
    </r>
    <r>
      <rPr>
        <b/>
        <sz val="9"/>
        <rFont val="Verdana"/>
        <family val="2"/>
      </rPr>
      <t xml:space="preserve">
    </t>
    </r>
    <r>
      <rPr>
        <sz val="9"/>
        <rFont val="Verdana"/>
        <family val="2"/>
      </rPr>
      <t xml:space="preserve"> i. Verify the eReferral conforms to the requirements of the target conformance level.
     ii. Verify the data used to create the eReferral either matches or is equivalent to the content of the eReferral.</t>
    </r>
  </si>
  <si>
    <t>The software will meet this requirement if it passes test case CPCD_P_ER3411. No separate test case is needed.</t>
  </si>
  <si>
    <t>CPCD_P_SL3411</t>
  </si>
  <si>
    <t>CPCD_P_SL342</t>
  </si>
  <si>
    <t>The software will meet this requirement if it passes test case CPCD_P_SL3411. No separate test case is needed.</t>
  </si>
  <si>
    <t>a. Select a target conformance level for Specialist Letters.
b. Create a set of sample Specialist Letters.
c. For each sample Specialist Letter verify the clinical terminology in the Specialist Letter is a member of the reference set defined in the CDA Implementation Guide.
Note 1: The target conformance level selected must be the same as used for CPCD_P_SL3411.
Note 2: when conducting this test it is important to ensure the AMT or SNOMED CT-AU code set is within the period defined in the clinical terminology licence agreement.</t>
  </si>
  <si>
    <r>
      <rPr>
        <sz val="9"/>
        <rFont val="Verdana"/>
        <family val="2"/>
      </rPr>
      <t xml:space="preserve">a. Select a target conformance level for Specialist Letters.
b. Create a set of sample Specialist Letters.
c. For each sample Specialist Letter:
</t>
    </r>
    <r>
      <rPr>
        <b/>
        <sz val="9"/>
        <rFont val="Verdana"/>
        <family val="2"/>
      </rPr>
      <t xml:space="preserve">
    </t>
    </r>
    <r>
      <rPr>
        <sz val="9"/>
        <rFont val="Verdana"/>
        <family val="2"/>
      </rPr>
      <t xml:space="preserve"> i. Verify the Specialist Letter conforms to the requirements of the target conformance level.
     ii. Verify the data used to create the Specialist Letter either matches or is equivalent to the content of the Specialist Letter.</t>
    </r>
  </si>
  <si>
    <t>a. Select either 3A or 3B for the target conformance level for the Shared Health Summaries.
b. Create a set of sample Shared Health Summaries.
c. For each sample Shared Health Summary  verify the clinical terminology in the Shared Health Summary is a member of the reference set defined in the CDA Implementation Guide.
Note 1: The target conformance level selected must be the same as used for CPCD_P_SHS3411.
Note 2: when conducting this test it is important to ensure the AMT or SNOMED CT-AU code set is within the period defined in the clinical terminology licence agreement.</t>
  </si>
  <si>
    <t>a. Select either 3A or 3B for the target conformance level for Event Summaries.
b. Create a set of sample Event Summaries.
c. For each sample Event Summary  verify the clinical terminology in the Event Summary is a member of the reference set defined in the CDA Implementation Guide.
Note 1: The target conformance level selected must be the same as used for CPCD_P_ES3411.
Note 2: when conducting this test it is important to ensure the AMT or SNOMED CT-AU code set is within the period defined in the clinical terminology licence agreement.</t>
  </si>
  <si>
    <t>a. Select either 3A or 3B for the target conformance level for the Consumer Entered Notes.
b. Create a set of sample Consumer Entered Notes.
c. For each sample Consumer Entered Notes  verify the clinical terminology in the Consumer Entered Notes is a member of the reference set defined in the CDA Implementation Guide.
Note 1: The target conformance level selected must be the same as used for CPCD_P_CEN3411.
Note 2: when conducting this test it is important to ensure the AMT or SNOMED CT-AU code set is within the period defined in the clinical terminology licence agreement.</t>
  </si>
  <si>
    <t>a. Select either 3A or 3B for the target conformance level for Consumer Entered Health Summaries.
b. Create a set of sample Consumer Entered Health Summaries.
c. For each sample Consumer Entered Health Summary  verify the clinical terminology in the Consumer Entered Health Summary is a member of the reference set defined in the CDA Implementation Guide.
Note 1: The target conformance level selected must be the same as used for CPCD_P_CEHS3411.
Note 2: when conducting this test it is important to ensure the AMT or SNOMED CT-AU code set is within the period defined in the clinical terminology licence agreement.</t>
  </si>
  <si>
    <t>a. Select either 3A or 3B for the target conformance level for Advance Care Directive Custodian Records.
b. Create a set of sample Advance Care Directive Custodian Records.
c. For each sample Advance Care Directive Custodian Record  verify the clinical terminology in the Advance Care Directive Custodian Record is a member of the reference set defined in the CDA Implementation Guide.
Note 1: The target conformance level selected must be the same as used for CPCD_P_ACRCR3411.
Note 2: when conducting this test it is important to ensure the AMT or SNOMED CT-AU code set is within the period defined in the clinical terminology licence agreement.</t>
  </si>
  <si>
    <t xml:space="preserve"> </t>
  </si>
  <si>
    <t>CPCD_P_SHS3132-01</t>
  </si>
  <si>
    <t>CPCD_P_SHS3132-02</t>
  </si>
  <si>
    <t>CPCD_P_SHS3132-03</t>
  </si>
  <si>
    <r>
      <rPr>
        <b/>
        <sz val="9"/>
        <rFont val="Verdana"/>
        <family val="2"/>
      </rPr>
      <t xml:space="preserve">If the software allows the user to choose between superseding and uploading clinical documents to the PCEHR, then:
</t>
    </r>
    <r>
      <rPr>
        <sz val="9"/>
        <rFont val="Verdana"/>
        <family val="2"/>
      </rPr>
      <t xml:space="preserve">
a.  Upload a new Shared Health Summary to a PCEHR. (There is no need to perform this step if it was performed previously.)
b. Create a new Shared Health Summary (or amend the one created in step (a)) and attempt to supersede the document with the Shared Health Summary uploaded in step (a), for the same PCEHR.
c. Verify that the software prohibits the superseding of the Shared Health Summary.
d. In the PCEHR, verify that the Shared Health Summary uploaded in step (a) has not been superseded by the Shared Health Summary in step (b).
[Note: Verification at step (d) can be achieved by invoking a PCEHR B2B getChangeHistoryView to verify if a document has been removed and replaced by another document.]</t>
    </r>
  </si>
  <si>
    <t xml:space="preserve">a. Upload a new Shared Health Summary to the PCEHR.
b. Create a new Shared Health Summary (or amend the Shared Health Summary created in step (a)) and upload it to the same PCHER.
c. In the PCEHR, verify that both Shared Health Summaries have been uploaded successfully.
d. In the PCEHR, verify the Shared Health Summary uploaded in step (a) was not superseded by the Shared Health Summary in step (b).
[Note: Verification at step (c) can be achieved by invoking a PCEHR B2B registryStoredQuery to find the clinical documents in the PCEHR.]
[Note: Verification at step (d) can be achieved by invoking a PCEHR B2B getChangeHistoryView to verify if a document has been removed and replaced by another document.]
</t>
  </si>
  <si>
    <r>
      <rPr>
        <b/>
        <sz val="9"/>
        <rFont val="Verdana"/>
        <family val="2"/>
      </rPr>
      <t xml:space="preserve">If the software can be configured to supersede and/or upload clinical documents to the PCEHR, then:
</t>
    </r>
    <r>
      <rPr>
        <sz val="9"/>
        <rFont val="Verdana"/>
        <family val="2"/>
      </rPr>
      <t xml:space="preserve">
a. Verify the software cannot be configured to permit Shared Health Summaries to be superseded.
</t>
    </r>
  </si>
  <si>
    <r>
      <rPr>
        <b/>
        <sz val="9"/>
        <rFont val="Verdana"/>
        <family val="2"/>
      </rPr>
      <t xml:space="preserve">If the clinical document is to be sent to the PCEHR System:
</t>
    </r>
    <r>
      <rPr>
        <sz val="9"/>
        <rFont val="Verdana"/>
        <family val="2"/>
      </rPr>
      <t>a. Author a CDA document that references an attachment that is one of the disallowed types.</t>
    </r>
    <r>
      <rPr>
        <b/>
        <sz val="9"/>
        <rFont val="Verdana"/>
        <family val="2"/>
      </rPr>
      <t xml:space="preserve">
</t>
    </r>
    <r>
      <rPr>
        <sz val="9"/>
        <rFont val="Verdana"/>
        <family val="2"/>
      </rPr>
      <t xml:space="preserve">
b. Verify the software does not allow the attachment to be included in a CDA package to be sent to the PCEHR System.</t>
    </r>
  </si>
  <si>
    <r>
      <rPr>
        <b/>
        <sz val="9"/>
        <rFont val="Verdana"/>
        <family val="2"/>
      </rPr>
      <t>If the clinical document is to be sent to the PCEHR System:</t>
    </r>
    <r>
      <rPr>
        <sz val="9"/>
        <rFont val="Verdana"/>
        <family val="2"/>
      </rPr>
      <t xml:space="preserve">
a. Author a CDA document that references an attachment larger than 10Mb.</t>
    </r>
    <r>
      <rPr>
        <b/>
        <sz val="9"/>
        <rFont val="Verdana"/>
        <family val="2"/>
      </rPr>
      <t xml:space="preserve">
</t>
    </r>
    <r>
      <rPr>
        <sz val="9"/>
        <rFont val="Verdana"/>
        <family val="2"/>
      </rPr>
      <t>b. Verify the software does not allow the attachment to be included in a CDA package to be sent to the PCEHR System.</t>
    </r>
  </si>
  <si>
    <r>
      <rPr>
        <b/>
        <sz val="9"/>
        <rFont val="Verdana"/>
        <family val="2"/>
      </rPr>
      <t>Create a Shared Health Summary clinical document using the software and perform an operation to create a CDA Package containing the clinical document.</t>
    </r>
    <r>
      <rPr>
        <sz val="9"/>
        <rFont val="Verdana"/>
        <family val="2"/>
      </rPr>
      <t xml:space="preserve"> 
a. Verify that the CDA package passes the test cases for a digital signature, as stated in the 'eSignature (00)' worksheet in the 'Conformance Test Specification for CDA Packaging' [NEHTA2011a].
b. Verify the HPI-O of the authoring healthcare provider organisation listed in the clinical document is identical to the HPI-O contained within the digital certificate in the eSignature contained within the CDA Package.
Note: the HPI-O of the authoring healthcare provider organisation can be found within the CDA schema data element author/assignedAuthor/assignedPerson/asEmployment/employerOrganization/asOrganizationPartOf/wholeOrganization/asEntityIdentifier.
Note: locating the HPI-O within the digital certificate requires knowledge of the structure of the digital certificate. </t>
    </r>
  </si>
  <si>
    <r>
      <rPr>
        <b/>
        <sz val="9"/>
        <rFont val="Verdana"/>
        <family val="2"/>
      </rPr>
      <t>Create an Event Summary clinical document using the software and perform an operation to create a CDA Package containing the clinical document.</t>
    </r>
    <r>
      <rPr>
        <sz val="9"/>
        <rFont val="Verdana"/>
        <family val="2"/>
      </rPr>
      <t xml:space="preserve"> 
a. Verify that the CDA package passes the test cases for a digital signature, as stated in the 'eSignature (00)' worksheet in the 'Conformance Test Specification for CDA Packaging' [NEHTA2011a].
b. Verify the HPI-O of the authoring healthcare provider organisation listed in the clinical document is identical to the HPI-O contained within the digital certificate in the eSignature contained within the CDA Package.
Note: the HPI-O of the authoring healthcare provider organisation can be found within the CDA schema data element author/assignedAuthor/assignedPerson/asEmployment/employerOrganization/asOrganizationPartOf/wholeOrganization/asEntityIdentifier.
Note: locating the HPI-O within the digital certificate requires knowledge of the structure of the digital certificate. </t>
    </r>
  </si>
  <si>
    <r>
      <t xml:space="preserve">If the software will be sending Discharge Summaries to the PCEHR System:
</t>
    </r>
    <r>
      <rPr>
        <sz val="9"/>
        <rFont val="Verdana"/>
        <family val="2"/>
      </rPr>
      <t xml:space="preserve">Create a Discharge Summary clinical document using the software and perform an operation to create a CDA Package containing the clinical document. 
a. Verify that the CDA package passes the test cases for a digital signature, as stated in the 'eSignature (00)' worksheet in the 'Conformance Test Specification for CDA Packaging' [NEHTA2011a].
b. Verify the HPI-O of the authoring healthcare provider organisation listed in the clinical document is identical to the HPI-O contained within the digital certificate in the eSignature contained within the CDA Package.
Note: the HPI-O of the authoring healthcare provider organisation can be found within the CDA schema data element author/assignedAuthor/assignedPerson/asEmployment/employerOrganization/asOrganizationPartOf/wholeOrganization/asEntityIdentifier.
Note: locating the HPI-O within the digital certificate requires knowledge of the structure of the digital certificate. </t>
    </r>
  </si>
  <si>
    <r>
      <t xml:space="preserve">If the software will be sending eReferrals to the PCEHR System:
</t>
    </r>
    <r>
      <rPr>
        <sz val="9"/>
        <rFont val="Verdana"/>
        <family val="2"/>
      </rPr>
      <t>Create an eReferral clinical document using the software and perform an operation to create a CDA Package containing the clinical document. 
a. Verify that the CDA package passes the test cases for a digital signature, as stated in the 'eSignature (00)' worksheet in the 'Conformance Test Specification for CDA Packaging' [NEHTA2011a].
b. Verify the HPI-O of the authoring healthcare provider organisation listed in the clinical document is identical to the HPI-O contained within the digital certificate in the eSignature contained within the CDA Package.
Note: the HPI-O of the authoring healthcare provider organisation can be found within the CDA schema data element author/assignedAuthor/assignedPerson/asEmployment/employerOrganization/asOrganizationPartOf/wholeOrganization/asEntityIdentifier.</t>
    </r>
    <r>
      <rPr>
        <b/>
        <sz val="9"/>
        <rFont val="Verdana"/>
        <family val="2"/>
      </rPr>
      <t xml:space="preserve">
</t>
    </r>
    <r>
      <rPr>
        <sz val="9"/>
        <rFont val="Verdana"/>
        <family val="2"/>
      </rPr>
      <t xml:space="preserve">Note: locating the HPI-O within the digital certificate requires knowledge of the structure of the digital certificate. </t>
    </r>
  </si>
  <si>
    <r>
      <t xml:space="preserve">If the software will be sending Specialist Letters to the PCEHR System:
</t>
    </r>
    <r>
      <rPr>
        <sz val="9"/>
        <rFont val="Verdana"/>
        <family val="2"/>
      </rPr>
      <t xml:space="preserve">Create a Specialist Letter clinical document using the software and perform an operation to create a CDA Package containing the clinical document. 
a. Verify that the CDA package passes the test cases for a digital signature, as stated in the 'eSignature (00)' worksheet in the 'Conformance Test Specification for CDA Packaging' [NEHTA2011a].
b. Verify the HPI-O of the authoring healthcare provider organisation listed in the clinical document is identical to the HPI-O contained within the digital certificate in the eSignature contained within the CDA Package.
Note: the HPI-O of the authoring healthcare provider organisation can be found within the CDA schema data element author/assignedAuthor/assignedPerson/asEmployment/employerOrganization/asOrganizationPartOf/wholeOrganization/asEntityIdentifier.
Note: locating the HPI-O within the digital certificate requires knowledge of the structure of the digital certificate. </t>
    </r>
  </si>
  <si>
    <r>
      <rPr>
        <b/>
        <sz val="9"/>
        <rFont val="Verdana"/>
        <family val="2"/>
      </rPr>
      <t>Create a Consumer Entered Notes clinical document using the software and perform an operation to create a CDA Package containing the clinical document.</t>
    </r>
    <r>
      <rPr>
        <sz val="9"/>
        <rFont val="Verdana"/>
        <family val="2"/>
      </rPr>
      <t xml:space="preserve"> 
a. Verify that the CDA package passes the test cases for a digital signature, as stated in the 'eSignature (00)' worksheet in the 'Conformance Test Specification for CDA Packaging' [NEHTA2011a].
b. Verify that the digital certificate in the eSignature contained within the CDA Package is the certificate for the supplying organisation.
Note: locating the supplying organisation's identity within the digital certificate requires knowledge of the structure of the digital certificate. </t>
    </r>
  </si>
  <si>
    <r>
      <t xml:space="preserve">Create a Consumer Entered Health Summary clinical document using the software and perform an operation to create a CDA Package containing the clinical document. 
</t>
    </r>
    <r>
      <rPr>
        <sz val="9"/>
        <rFont val="Verdana"/>
        <family val="2"/>
      </rPr>
      <t xml:space="preserve">a. Verify that the CDA package passes the test cases for a digital signature, as stated in the 'eSignature (00)' worksheet in the 'Conformance Test Specification for CDA Packaging' [NEHTA2011a].
b. Verify that the digital certificate in the eSignature contained within the CDA Package is the certificate for the supplying organisation.
Note: locating the supplying organisation's identity within the digital certificate requires knowledge of the structure of the digital certificate. </t>
    </r>
  </si>
  <si>
    <r>
      <t xml:space="preserve">Create an Advance Care Directive Custodian Record clinical document using the software and perform an operation to create a CDA Package containing the clinical document. 
</t>
    </r>
    <r>
      <rPr>
        <sz val="9"/>
        <rFont val="Verdana"/>
        <family val="2"/>
      </rPr>
      <t xml:space="preserve">a. Verify that the CDA package passes the test cases for a digital signature, as stated in the 'eSignature (00)' worksheet in the 'Conformance Test Specification for CDA Packaging' [NEHTA2011a].
b. Verify that the digital certificate in the eSignature contained within the CDA Package is the certificate for the supplying organisation.
Note: locating the supplying organisation's identity within the digital certificate requires knowledge of the structure of the digital certificate. </t>
    </r>
  </si>
  <si>
    <t>This helps the tester to create a test summary report.</t>
  </si>
  <si>
    <t>References to test data were removed.</t>
  </si>
  <si>
    <t>Test data will be provided upon request rather than listed in the test cases.</t>
  </si>
  <si>
    <t>CPCD_DS_Producer,
CPCD_ER_Producer,
CPCD_SL_Producer</t>
  </si>
  <si>
    <t>The test cases were reorganised so they apply in both the PCEHR and P2P contexts.</t>
  </si>
  <si>
    <t>Test cases that combined clinical terminology with conformance level assessment has been divided into two test cases.</t>
  </si>
  <si>
    <t>The test cases are now better aligned with the conformance requirements, making them easier to apply.</t>
  </si>
  <si>
    <t>More information has been provided in the evaluation method for test cases for digital credentials.</t>
  </si>
  <si>
    <t>There was a need to more clearly explain how to check that the digital credential is the correct one for the document authoring organisation.</t>
  </si>
  <si>
    <t>CPCD_P_SHS3132</t>
  </si>
  <si>
    <t>The tests are now more easily understood.</t>
  </si>
  <si>
    <t>The effort to write a test report has been reduced.</t>
  </si>
  <si>
    <t>Testers can now use these tests in other contexts (not just PCEHR).</t>
  </si>
  <si>
    <t>The presentation of the test cases made it appear they could only be used to test software that accessed the PCEHR System.</t>
  </si>
  <si>
    <t>The evaluation method has now been supplied to test that a shared health summary is not superseded.</t>
  </si>
  <si>
    <t>The evaluation method was missing in earlier versions despite the presence of the mandatory conformance requirement.</t>
  </si>
  <si>
    <t>Testers now have the information they need to test the conformance of software to the requirement.</t>
  </si>
  <si>
    <t>Clinical Documents</t>
  </si>
  <si>
    <t>Cover</t>
  </si>
  <si>
    <t>The document subtitle was changed.</t>
  </si>
  <si>
    <t>The scope of the test specification is now more obvious.</t>
  </si>
  <si>
    <t>The application of the conformance test specification for clinical documents requires the use of test data and test software that may be obtained by contacting NEHTA (nehtasupport@nehta.gov.au).</t>
  </si>
  <si>
    <t>Target Conformance Level</t>
  </si>
  <si>
    <t>Success Rate</t>
  </si>
  <si>
    <t>Role (and Type of Document)</t>
  </si>
  <si>
    <t>Document Producer (Shared Health Summary)</t>
  </si>
  <si>
    <t>Document Producer (Event Summary)</t>
  </si>
  <si>
    <t>Document Producer (Discharge Summary)</t>
  </si>
  <si>
    <t>Document Producer (eReferral)</t>
  </si>
  <si>
    <t>Document Producer (Specialist Letter)</t>
  </si>
  <si>
    <t>Document Producer (Consumer Entered Notes)</t>
  </si>
  <si>
    <t>Document Producer (Consumer Entered Health Summary)</t>
  </si>
  <si>
    <t>Document Producer (Advance Care Directive Custodian Record)</t>
  </si>
  <si>
    <t>Document Consumer</t>
  </si>
  <si>
    <t>Conformance Test Specification for Clinical Documents</t>
  </si>
  <si>
    <t>not applicable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</si>
</sst>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C09]dd\-mmmm\-yyyy;@"/>
    <numFmt numFmtId="166" formatCode="[$-C09]dd\-mmm\-yy;@"/>
    <numFmt numFmtId="167" formatCode="dd\-mmm\-yyyy"/>
    <numFmt numFmtId="168" formatCode="0.0%"/>
  </numFmts>
  <fonts count="43" x14ac:knownFonts="1">
    <font>
      <sz val="11"/>
      <color theme="1"/>
      <name val="Calibri"/>
      <family val="2"/>
      <scheme val="minor"/>
    </font>
    <font>
      <sz val="11"/>
      <color theme="1"/>
      <name val="Calibri"/>
      <family val="2"/>
      <scheme val="minor"/>
    </font>
    <font>
      <i/>
      <sz val="11"/>
      <color rgb="FF7F7F7F"/>
      <name val="Calibri"/>
      <family val="2"/>
      <scheme val="minor"/>
    </font>
    <font>
      <sz val="9"/>
      <name val="Verdana"/>
      <family val="2"/>
    </font>
    <font>
      <b/>
      <sz val="9"/>
      <name val="Verdana"/>
      <family val="2"/>
    </font>
    <font>
      <sz val="10"/>
      <name val="Arial"/>
      <family val="2"/>
    </font>
    <font>
      <i/>
      <sz val="9"/>
      <name val="Verdana"/>
      <family val="2"/>
    </font>
    <font>
      <sz val="72"/>
      <color indexed="10"/>
      <name val="Verdana"/>
      <family val="2"/>
    </font>
    <font>
      <sz val="72"/>
      <color indexed="55"/>
      <name val="Verdana"/>
      <family val="2"/>
    </font>
    <font>
      <b/>
      <sz val="18"/>
      <name val="Verdana"/>
      <family val="2"/>
    </font>
    <font>
      <b/>
      <sz val="14"/>
      <name val="Verdana"/>
      <family val="2"/>
    </font>
    <font>
      <sz val="12"/>
      <name val="Verdana"/>
      <family val="2"/>
    </font>
    <font>
      <sz val="10"/>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Verdana"/>
      <family val="2"/>
    </font>
    <font>
      <sz val="24"/>
      <name val="Wingdings"/>
      <charset val="2"/>
    </font>
    <font>
      <sz val="10"/>
      <color theme="1"/>
      <name val="Verdana"/>
      <family val="2"/>
    </font>
    <font>
      <b/>
      <sz val="16"/>
      <color indexed="9"/>
      <name val="Verdana"/>
      <family val="2"/>
    </font>
    <font>
      <b/>
      <sz val="8"/>
      <color indexed="9"/>
      <name val="Verdana"/>
      <family val="2"/>
    </font>
    <font>
      <sz val="9"/>
      <color theme="1"/>
      <name val="Calibri"/>
      <family val="2"/>
      <scheme val="minor"/>
    </font>
    <font>
      <sz val="11"/>
      <color theme="1"/>
      <name val="Wingdings"/>
      <charset val="2"/>
    </font>
    <font>
      <b/>
      <sz val="9"/>
      <color theme="1"/>
      <name val="Verdana"/>
      <family val="2"/>
    </font>
    <font>
      <b/>
      <sz val="14"/>
      <color theme="1"/>
      <name val="Calibri"/>
      <family val="2"/>
      <scheme val="minor"/>
    </font>
    <font>
      <sz val="11"/>
      <name val="Calibri"/>
      <family val="2"/>
      <scheme val="minor"/>
    </font>
    <font>
      <b/>
      <sz val="11"/>
      <color theme="1"/>
      <name val="Calibri"/>
      <family val="2"/>
      <scheme val="minor"/>
    </font>
    <font>
      <sz val="9"/>
      <color theme="1"/>
      <name val="Verdana"/>
      <family val="2"/>
    </font>
    <font>
      <b/>
      <sz val="12"/>
      <color theme="1"/>
      <name val="Arial"/>
      <family val="2"/>
    </font>
  </fonts>
  <fills count="35">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43"/>
        <bgColor indexed="64"/>
      </patternFill>
    </fill>
    <fill>
      <patternFill patternType="solid">
        <fgColor theme="5" tint="0.599963377788628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
      <patternFill patternType="solid">
        <fgColor indexed="16"/>
        <bgColor indexed="64"/>
      </patternFill>
    </fill>
    <fill>
      <patternFill patternType="solid">
        <fgColor theme="5" tint="0.59999389629810485"/>
        <bgColor indexed="64"/>
      </patternFill>
    </fill>
    <fill>
      <patternFill patternType="solid">
        <fgColor theme="0" tint="-0.14996795556505021"/>
        <bgColor indexed="64"/>
      </patternFill>
    </fill>
    <fill>
      <patternFill patternType="solid">
        <fgColor theme="0" tint="-0.2499465926084170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ck">
        <color indexed="8"/>
      </top>
      <bottom/>
      <diagonal/>
    </border>
    <border>
      <left/>
      <right/>
      <top style="thick">
        <color indexed="8"/>
      </top>
      <bottom style="medium">
        <color indexed="8"/>
      </bottom>
      <diagonal/>
    </border>
    <border>
      <left/>
      <right/>
      <top style="thin">
        <color indexed="64"/>
      </top>
      <bottom style="medium">
        <color indexed="64"/>
      </bottom>
      <diagonal/>
    </border>
    <border>
      <left/>
      <right/>
      <top style="thin">
        <color indexed="8"/>
      </top>
      <bottom style="thin">
        <color indexed="8"/>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ck">
        <color auto="1"/>
      </top>
      <bottom style="medium">
        <color auto="1"/>
      </bottom>
      <diagonal/>
    </border>
    <border>
      <left/>
      <right/>
      <top style="medium">
        <color auto="1"/>
      </top>
      <bottom style="thin">
        <color indexed="64"/>
      </bottom>
      <diagonal/>
    </border>
  </borders>
  <cellStyleXfs count="107">
    <xf numFmtId="0" fontId="0" fillId="0" borderId="0"/>
    <xf numFmtId="0" fontId="2" fillId="0" borderId="0" applyNumberFormat="0" applyFill="0" applyBorder="0" applyAlignment="0" applyProtection="0"/>
    <xf numFmtId="0" fontId="1" fillId="0" borderId="0"/>
    <xf numFmtId="0" fontId="5" fillId="0" borderId="0"/>
    <xf numFmtId="0" fontId="1" fillId="0" borderId="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6" fillId="24" borderId="4" applyNumberFormat="0" applyAlignment="0" applyProtection="0"/>
    <xf numFmtId="0" fontId="16" fillId="24" borderId="4" applyNumberFormat="0" applyAlignment="0" applyProtection="0"/>
    <xf numFmtId="0" fontId="17" fillId="25" borderId="5" applyNumberFormat="0" applyAlignment="0" applyProtection="0"/>
    <xf numFmtId="0" fontId="17" fillId="25" borderId="5" applyNumberFormat="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 fillId="0" borderId="0" applyNumberFormat="0" applyFill="0" applyBorder="0" applyAlignment="0" applyProtection="0"/>
    <xf numFmtId="0" fontId="19" fillId="8" borderId="0" applyNumberFormat="0" applyBorder="0" applyAlignment="0" applyProtection="0"/>
    <xf numFmtId="0" fontId="19" fillId="8" borderId="0" applyNumberFormat="0" applyBorder="0" applyAlignment="0" applyProtection="0"/>
    <xf numFmtId="0" fontId="20" fillId="0" borderId="6" applyNumberFormat="0" applyFill="0" applyAlignment="0" applyProtection="0"/>
    <xf numFmtId="0" fontId="20" fillId="0" borderId="6"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1" borderId="4" applyNumberFormat="0" applyAlignment="0" applyProtection="0"/>
    <xf numFmtId="0" fontId="23" fillId="11" borderId="4" applyNumberFormat="0" applyAlignment="0" applyProtection="0"/>
    <xf numFmtId="0" fontId="24" fillId="0" borderId="9" applyNumberFormat="0" applyFill="0" applyAlignment="0" applyProtection="0"/>
    <xf numFmtId="0" fontId="24" fillId="0" borderId="9" applyNumberFormat="0" applyFill="0" applyAlignment="0" applyProtection="0"/>
    <xf numFmtId="0" fontId="25" fillId="26" borderId="0" applyNumberFormat="0" applyBorder="0" applyAlignment="0" applyProtection="0"/>
    <xf numFmtId="0" fontId="25" fillId="26" borderId="0" applyNumberFormat="0" applyBorder="0" applyAlignment="0" applyProtection="0"/>
    <xf numFmtId="0" fontId="5" fillId="0" borderId="0"/>
    <xf numFmtId="0" fontId="5" fillId="27" borderId="10" applyNumberFormat="0" applyFont="0" applyAlignment="0" applyProtection="0"/>
    <xf numFmtId="0" fontId="5" fillId="27" borderId="10" applyNumberFormat="0" applyFont="0" applyAlignment="0" applyProtection="0"/>
    <xf numFmtId="0" fontId="26" fillId="24" borderId="11" applyNumberFormat="0" applyAlignment="0" applyProtection="0"/>
    <xf numFmtId="0" fontId="26" fillId="24" borderId="11" applyNumberFormat="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0" borderId="12" applyNumberFormat="0" applyFill="0" applyAlignment="0" applyProtection="0"/>
    <xf numFmtId="0" fontId="28" fillId="0" borderId="1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1" fillId="0" borderId="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 fillId="0" borderId="0"/>
    <xf numFmtId="0" fontId="5" fillId="0" borderId="0"/>
    <xf numFmtId="0" fontId="1" fillId="0" borderId="0"/>
    <xf numFmtId="0" fontId="5" fillId="0" borderId="0"/>
    <xf numFmtId="0" fontId="5" fillId="0" borderId="0"/>
  </cellStyleXfs>
  <cellXfs count="158">
    <xf numFmtId="0" fontId="0" fillId="0" borderId="0" xfId="0"/>
    <xf numFmtId="0" fontId="4" fillId="0" borderId="1" xfId="0" applyFont="1" applyBorder="1" applyAlignment="1">
      <alignment horizontal="left" vertical="top" wrapText="1"/>
    </xf>
    <xf numFmtId="0" fontId="5" fillId="0" borderId="0" xfId="3" applyBorder="1"/>
    <xf numFmtId="0" fontId="5" fillId="0" borderId="0" xfId="3" applyBorder="1" applyAlignment="1">
      <alignment horizontal="left" indent="1"/>
    </xf>
    <xf numFmtId="0" fontId="10" fillId="0" borderId="0" xfId="3" applyFont="1" applyAlignment="1">
      <alignment horizontal="center"/>
    </xf>
    <xf numFmtId="0" fontId="11" fillId="0" borderId="0" xfId="3" applyFont="1" applyAlignment="1">
      <alignment horizontal="center"/>
    </xf>
    <xf numFmtId="0" fontId="12" fillId="0" borderId="0" xfId="3" applyFont="1"/>
    <xf numFmtId="0" fontId="5" fillId="0" borderId="0" xfId="3"/>
    <xf numFmtId="0" fontId="3" fillId="0" borderId="0" xfId="3" applyFont="1"/>
    <xf numFmtId="0" fontId="3" fillId="0" borderId="0" xfId="3" applyFont="1" applyAlignment="1">
      <alignment vertical="top" wrapText="1"/>
    </xf>
    <xf numFmtId="0" fontId="3" fillId="0" borderId="0" xfId="3" applyFont="1" applyAlignment="1">
      <alignment vertical="top"/>
    </xf>
    <xf numFmtId="0" fontId="9" fillId="0" borderId="0" xfId="3" applyFont="1"/>
    <xf numFmtId="0" fontId="4" fillId="0" borderId="0" xfId="3" applyFont="1" applyAlignment="1">
      <alignment vertical="top"/>
    </xf>
    <xf numFmtId="0" fontId="4" fillId="3" borderId="1" xfId="3" applyFont="1" applyFill="1" applyBorder="1" applyAlignment="1">
      <alignment vertical="top"/>
    </xf>
    <xf numFmtId="0" fontId="4" fillId="3" borderId="1" xfId="3" applyFont="1" applyFill="1" applyBorder="1" applyAlignment="1">
      <alignment vertical="top" wrapText="1"/>
    </xf>
    <xf numFmtId="0" fontId="3" fillId="0" borderId="1" xfId="3" applyFont="1" applyBorder="1" applyAlignment="1">
      <alignment vertical="top" wrapText="1"/>
    </xf>
    <xf numFmtId="0" fontId="3" fillId="3" borderId="1" xfId="3" applyFont="1" applyFill="1" applyBorder="1" applyAlignment="1">
      <alignment vertical="top" wrapText="1"/>
    </xf>
    <xf numFmtId="164" fontId="5" fillId="0" borderId="0" xfId="3" applyNumberFormat="1"/>
    <xf numFmtId="164" fontId="12" fillId="0" borderId="0" xfId="3" applyNumberFormat="1" applyFont="1"/>
    <xf numFmtId="0" fontId="3" fillId="0" borderId="1" xfId="0" applyFont="1" applyBorder="1" applyAlignment="1">
      <alignment horizontal="left" vertical="top" wrapText="1"/>
    </xf>
    <xf numFmtId="0" fontId="4" fillId="0" borderId="1" xfId="0" applyFont="1" applyFill="1" applyBorder="1" applyAlignment="1">
      <alignment horizontal="left" vertical="top" wrapText="1"/>
    </xf>
    <xf numFmtId="0" fontId="5" fillId="0" borderId="0" xfId="3" applyAlignment="1">
      <alignment vertical="top" wrapText="1"/>
    </xf>
    <xf numFmtId="0" fontId="10" fillId="0" borderId="0" xfId="3" applyFont="1"/>
    <xf numFmtId="0" fontId="4" fillId="28" borderId="14" xfId="3" applyFont="1" applyFill="1" applyBorder="1" applyAlignment="1">
      <alignment horizontal="center" vertical="top" wrapText="1"/>
    </xf>
    <xf numFmtId="0" fontId="10" fillId="0" borderId="0" xfId="3" applyFont="1" applyFill="1"/>
    <xf numFmtId="0" fontId="12" fillId="0" borderId="15" xfId="3" applyFont="1" applyBorder="1" applyAlignment="1">
      <alignment vertical="top" wrapText="1"/>
    </xf>
    <xf numFmtId="14" fontId="12" fillId="0" borderId="15" xfId="3" applyNumberFormat="1" applyFont="1" applyBorder="1" applyAlignment="1">
      <alignment horizontal="center" vertical="top" wrapText="1"/>
    </xf>
    <xf numFmtId="164" fontId="12" fillId="0" borderId="15" xfId="3" applyNumberFormat="1" applyFont="1" applyBorder="1" applyAlignment="1">
      <alignment horizontal="center" vertical="top" wrapText="1"/>
    </xf>
    <xf numFmtId="0" fontId="3" fillId="0" borderId="0" xfId="0" applyFont="1" applyAlignment="1">
      <alignment horizontal="left" vertical="top"/>
    </xf>
    <xf numFmtId="0" fontId="4" fillId="0" borderId="0" xfId="0" applyFont="1" applyAlignment="1">
      <alignment horizontal="left" vertical="top"/>
    </xf>
    <xf numFmtId="0" fontId="4" fillId="2" borderId="1" xfId="0" applyFont="1" applyFill="1" applyBorder="1" applyAlignment="1">
      <alignment horizontal="left" vertical="top"/>
    </xf>
    <xf numFmtId="0" fontId="4" fillId="2"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3" fillId="5" borderId="1" xfId="0" applyFont="1" applyFill="1" applyBorder="1" applyAlignment="1">
      <alignment horizontal="left" vertical="top"/>
    </xf>
    <xf numFmtId="0" fontId="3" fillId="5" borderId="1" xfId="0" applyFont="1" applyFill="1" applyBorder="1" applyAlignment="1">
      <alignment horizontal="left" vertical="top" wrapText="1"/>
    </xf>
    <xf numFmtId="0" fontId="3" fillId="0" borderId="0" xfId="0" applyFont="1" applyFill="1" applyAlignment="1">
      <alignment horizontal="left" vertical="top"/>
    </xf>
    <xf numFmtId="0" fontId="31" fillId="0" borderId="0" xfId="0" applyFont="1" applyFill="1" applyAlignment="1">
      <alignment horizontal="left" vertical="top"/>
    </xf>
    <xf numFmtId="0" fontId="3" fillId="0" borderId="0" xfId="0" applyFont="1" applyAlignment="1">
      <alignment horizontal="left" vertical="top" wrapText="1"/>
    </xf>
    <xf numFmtId="0" fontId="3" fillId="29" borderId="1" xfId="1" applyFont="1" applyFill="1" applyBorder="1" applyAlignment="1">
      <alignment horizontal="left" vertical="top" wrapText="1"/>
    </xf>
    <xf numFmtId="0" fontId="30" fillId="28" borderId="13" xfId="3" applyFont="1" applyFill="1" applyBorder="1" applyAlignment="1">
      <alignment horizontal="left" vertical="top" wrapText="1"/>
    </xf>
    <xf numFmtId="164" fontId="30" fillId="28" borderId="13" xfId="3" applyNumberFormat="1" applyFont="1" applyFill="1" applyBorder="1" applyAlignment="1">
      <alignment horizontal="left" vertical="top" wrapText="1"/>
    </xf>
    <xf numFmtId="14" fontId="12" fillId="0" borderId="3" xfId="3" applyNumberFormat="1" applyFont="1" applyBorder="1" applyAlignment="1">
      <alignment horizontal="left" vertical="top" wrapText="1"/>
    </xf>
    <xf numFmtId="0" fontId="4" fillId="28" borderId="14" xfId="3" applyFont="1" applyFill="1" applyBorder="1" applyAlignment="1">
      <alignment horizontal="left" vertical="top" wrapText="1"/>
    </xf>
    <xf numFmtId="0" fontId="3" fillId="30" borderId="1" xfId="1" applyFont="1" applyFill="1" applyBorder="1" applyAlignment="1">
      <alignment horizontal="left" vertical="top" wrapText="1"/>
    </xf>
    <xf numFmtId="0" fontId="3" fillId="30" borderId="1" xfId="0" applyFont="1" applyFill="1" applyBorder="1" applyAlignment="1">
      <alignment horizontal="left" vertical="top" wrapText="1"/>
    </xf>
    <xf numFmtId="0" fontId="3" fillId="0" borderId="1" xfId="3" applyFont="1" applyBorder="1" applyAlignment="1">
      <alignment vertical="top" wrapText="1"/>
    </xf>
    <xf numFmtId="0" fontId="0" fillId="0" borderId="0" xfId="0"/>
    <xf numFmtId="0" fontId="3" fillId="0" borderId="1" xfId="0" applyFont="1" applyBorder="1" applyAlignment="1">
      <alignment horizontal="left" vertical="top" wrapText="1"/>
    </xf>
    <xf numFmtId="0" fontId="3" fillId="0" borderId="1" xfId="0" applyFont="1" applyFill="1" applyBorder="1" applyAlignment="1">
      <alignment horizontal="left" vertical="top" wrapText="1"/>
    </xf>
    <xf numFmtId="0" fontId="3" fillId="5" borderId="1" xfId="0" applyFont="1" applyFill="1" applyBorder="1" applyAlignment="1">
      <alignment horizontal="left" vertical="top"/>
    </xf>
    <xf numFmtId="0" fontId="3" fillId="5" borderId="1" xfId="0" applyFont="1" applyFill="1" applyBorder="1" applyAlignment="1">
      <alignment horizontal="left" vertical="top" wrapText="1"/>
    </xf>
    <xf numFmtId="0" fontId="3" fillId="0" borderId="0" xfId="0" applyFont="1" applyFill="1" applyAlignment="1">
      <alignment horizontal="left" vertical="top"/>
    </xf>
    <xf numFmtId="0" fontId="3" fillId="4" borderId="1" xfId="1" applyFont="1" applyFill="1" applyBorder="1" applyAlignment="1">
      <alignment horizontal="left" vertical="top" wrapText="1"/>
    </xf>
    <xf numFmtId="0" fontId="3" fillId="0" borderId="1" xfId="0" applyNumberFormat="1" applyFont="1" applyBorder="1" applyAlignment="1">
      <alignment horizontal="left" vertical="top" wrapText="1"/>
    </xf>
    <xf numFmtId="0" fontId="3" fillId="0" borderId="1" xfId="1" applyFont="1" applyBorder="1" applyAlignment="1">
      <alignment horizontal="left" vertical="top" wrapText="1"/>
    </xf>
    <xf numFmtId="0" fontId="3" fillId="0" borderId="1" xfId="1" applyFont="1" applyFill="1" applyBorder="1" applyAlignment="1">
      <alignment horizontal="left" vertical="top" wrapText="1"/>
    </xf>
    <xf numFmtId="49" fontId="12" fillId="0" borderId="3" xfId="3" applyNumberFormat="1" applyFont="1" applyBorder="1" applyAlignment="1">
      <alignment horizontal="center" vertical="top" wrapText="1"/>
    </xf>
    <xf numFmtId="0" fontId="12" fillId="0" borderId="0" xfId="3" quotePrefix="1" applyFont="1" applyFill="1" applyBorder="1" applyAlignment="1">
      <alignment horizontal="center" vertical="top" wrapText="1"/>
    </xf>
    <xf numFmtId="167" fontId="12" fillId="0" borderId="0" xfId="3" applyNumberFormat="1" applyFont="1" applyFill="1" applyBorder="1" applyAlignment="1">
      <alignment horizontal="left" vertical="top" wrapText="1"/>
    </xf>
    <xf numFmtId="164" fontId="12" fillId="0" borderId="0" xfId="3" applyNumberFormat="1" applyFont="1" applyFill="1" applyBorder="1" applyAlignment="1">
      <alignment horizontal="left" vertical="top" wrapText="1"/>
    </xf>
    <xf numFmtId="0" fontId="3" fillId="0" borderId="1" xfId="0" applyFont="1" applyBorder="1" applyAlignment="1">
      <alignment horizontal="left" vertical="center" wrapText="1"/>
    </xf>
    <xf numFmtId="166" fontId="3" fillId="0" borderId="1" xfId="0" applyNumberFormat="1" applyFont="1" applyBorder="1" applyAlignment="1">
      <alignment horizontal="center" vertical="center" wrapText="1"/>
    </xf>
    <xf numFmtId="0" fontId="3" fillId="0" borderId="1" xfId="0" applyFont="1" applyFill="1" applyBorder="1" applyAlignment="1">
      <alignment horizontal="left" vertical="center" wrapText="1"/>
    </xf>
    <xf numFmtId="164" fontId="3" fillId="0" borderId="1" xfId="0" applyNumberFormat="1" applyFont="1" applyFill="1" applyBorder="1" applyAlignment="1">
      <alignment horizontal="center" vertical="center" wrapText="1"/>
    </xf>
    <xf numFmtId="0" fontId="35" fillId="0" borderId="0" xfId="0" applyFont="1"/>
    <xf numFmtId="166" fontId="3" fillId="0" borderId="1" xfId="0" applyNumberFormat="1" applyFont="1" applyBorder="1" applyAlignment="1">
      <alignment horizontal="left" vertical="center" wrapText="1"/>
    </xf>
    <xf numFmtId="166" fontId="3" fillId="0" borderId="1" xfId="0" applyNumberFormat="1" applyFont="1" applyFill="1" applyBorder="1" applyAlignment="1">
      <alignment horizontal="center" vertical="center" wrapText="1"/>
    </xf>
    <xf numFmtId="166" fontId="3" fillId="0" borderId="1" xfId="0" applyNumberFormat="1" applyFont="1" applyFill="1" applyBorder="1" applyAlignment="1">
      <alignment horizontal="left" vertical="center" wrapText="1"/>
    </xf>
    <xf numFmtId="0" fontId="5" fillId="0" borderId="16" xfId="3" applyFill="1" applyBorder="1" applyAlignment="1">
      <alignment vertical="top"/>
    </xf>
    <xf numFmtId="0" fontId="12" fillId="0" borderId="3" xfId="3" applyFont="1" applyFill="1" applyBorder="1" applyAlignment="1">
      <alignment vertical="top" wrapText="1"/>
    </xf>
    <xf numFmtId="14" fontId="12" fillId="0" borderId="3" xfId="3" applyNumberFormat="1" applyFont="1" applyFill="1" applyBorder="1" applyAlignment="1">
      <alignment horizontal="left" vertical="top" wrapText="1"/>
    </xf>
    <xf numFmtId="164" fontId="30" fillId="0" borderId="3" xfId="3" applyNumberFormat="1" applyFont="1" applyFill="1" applyBorder="1" applyAlignment="1">
      <alignment horizontal="left" vertical="top" wrapText="1"/>
    </xf>
    <xf numFmtId="0" fontId="5" fillId="0" borderId="0" xfId="3" applyFill="1"/>
    <xf numFmtId="0" fontId="12" fillId="0" borderId="3" xfId="3" applyFont="1" applyFill="1" applyBorder="1" applyAlignment="1">
      <alignment horizontal="left" vertical="top" wrapText="1"/>
    </xf>
    <xf numFmtId="164" fontId="12" fillId="0" borderId="3" xfId="3" applyNumberFormat="1" applyFont="1" applyFill="1" applyBorder="1" applyAlignment="1">
      <alignment horizontal="left" vertical="top" wrapText="1"/>
    </xf>
    <xf numFmtId="0" fontId="5" fillId="0" borderId="0" xfId="3" applyFont="1" applyFill="1"/>
    <xf numFmtId="164" fontId="32" fillId="0" borderId="3" xfId="3" applyNumberFormat="1" applyFont="1" applyFill="1" applyBorder="1" applyAlignment="1">
      <alignment horizontal="left" vertical="top" wrapText="1"/>
    </xf>
    <xf numFmtId="0" fontId="36" fillId="0" borderId="0" xfId="0" applyFont="1"/>
    <xf numFmtId="0" fontId="0" fillId="0" borderId="0" xfId="0" applyFont="1"/>
    <xf numFmtId="0" fontId="3" fillId="0" borderId="0" xfId="0" applyFont="1" applyAlignment="1">
      <alignment horizontal="center" vertical="top"/>
    </xf>
    <xf numFmtId="0" fontId="3" fillId="0" borderId="1"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0" xfId="0" applyFont="1" applyFill="1" applyBorder="1" applyAlignment="1">
      <alignment horizontal="center" vertical="top"/>
    </xf>
    <xf numFmtId="0" fontId="4" fillId="3" borderId="1" xfId="0" applyFont="1" applyFill="1" applyBorder="1" applyAlignment="1">
      <alignment horizontal="center" vertical="top" wrapText="1"/>
    </xf>
    <xf numFmtId="0" fontId="3" fillId="0" borderId="17" xfId="0" applyFont="1" applyFill="1" applyBorder="1" applyAlignment="1">
      <alignment horizontal="left" vertical="top"/>
    </xf>
    <xf numFmtId="0" fontId="3" fillId="0" borderId="0" xfId="0" applyFont="1" applyFill="1" applyBorder="1" applyAlignment="1">
      <alignment horizontal="left" vertical="top"/>
    </xf>
    <xf numFmtId="0" fontId="0" fillId="0" borderId="1" xfId="0" applyBorder="1"/>
    <xf numFmtId="0" fontId="0" fillId="2" borderId="1" xfId="0" applyFill="1" applyBorder="1"/>
    <xf numFmtId="0" fontId="3" fillId="0" borderId="1" xfId="0" applyFont="1" applyBorder="1" applyAlignment="1">
      <alignment horizontal="left" vertical="top"/>
    </xf>
    <xf numFmtId="0" fontId="3" fillId="0" borderId="1" xfId="0" applyFont="1" applyFill="1" applyBorder="1" applyAlignment="1">
      <alignment horizontal="left" vertical="top"/>
    </xf>
    <xf numFmtId="0" fontId="3" fillId="32" borderId="1" xfId="0" applyFont="1" applyFill="1" applyBorder="1" applyAlignment="1">
      <alignment horizontal="left" vertical="top"/>
    </xf>
    <xf numFmtId="0" fontId="3" fillId="0" borderId="1" xfId="0" applyFont="1" applyBorder="1" applyAlignment="1">
      <alignment vertical="top"/>
    </xf>
    <xf numFmtId="0" fontId="4" fillId="2" borderId="1" xfId="0" applyFont="1" applyFill="1" applyBorder="1" applyAlignment="1">
      <alignment vertical="top"/>
    </xf>
    <xf numFmtId="0" fontId="12" fillId="0" borderId="3" xfId="106" applyFont="1" applyFill="1" applyBorder="1" applyAlignment="1">
      <alignment horizontal="left" vertical="top" wrapText="1"/>
    </xf>
    <xf numFmtId="0" fontId="12" fillId="0" borderId="1" xfId="3" applyFont="1" applyBorder="1" applyAlignment="1">
      <alignment horizontal="left" vertical="top" wrapText="1"/>
    </xf>
    <xf numFmtId="0" fontId="37" fillId="2" borderId="1" xfId="0" applyFont="1" applyFill="1" applyBorder="1"/>
    <xf numFmtId="0" fontId="37" fillId="2" borderId="1" xfId="0" applyFont="1" applyFill="1" applyBorder="1" applyAlignment="1">
      <alignment vertical="top"/>
    </xf>
    <xf numFmtId="0" fontId="0" fillId="33" borderId="1" xfId="0" applyFont="1" applyFill="1" applyBorder="1" applyAlignment="1">
      <alignment vertical="top" wrapText="1"/>
    </xf>
    <xf numFmtId="0" fontId="0" fillId="33" borderId="1" xfId="0" applyFont="1" applyFill="1" applyBorder="1" applyAlignment="1">
      <alignment vertical="top"/>
    </xf>
    <xf numFmtId="168" fontId="0" fillId="0" borderId="1" xfId="0" applyNumberFormat="1" applyFont="1" applyBorder="1" applyAlignment="1">
      <alignment vertical="top" wrapText="1"/>
    </xf>
    <xf numFmtId="0" fontId="3" fillId="0" borderId="0" xfId="0" applyFont="1" applyFill="1" applyAlignment="1">
      <alignment vertical="top"/>
    </xf>
    <xf numFmtId="0" fontId="4" fillId="2" borderId="1" xfId="0" applyFont="1" applyFill="1" applyBorder="1" applyAlignment="1">
      <alignment vertical="top" wrapText="1"/>
    </xf>
    <xf numFmtId="0" fontId="3" fillId="32" borderId="1" xfId="0" applyFont="1" applyFill="1" applyBorder="1" applyAlignment="1">
      <alignment vertical="top"/>
    </xf>
    <xf numFmtId="0" fontId="3" fillId="0" borderId="1" xfId="0" applyFont="1" applyFill="1" applyBorder="1" applyAlignment="1">
      <alignment vertical="top"/>
    </xf>
    <xf numFmtId="49" fontId="12" fillId="0" borderId="0" xfId="3" applyNumberFormat="1" applyFont="1" applyBorder="1" applyAlignment="1">
      <alignment horizontal="center" vertical="top" wrapText="1"/>
    </xf>
    <xf numFmtId="14" fontId="12" fillId="0" borderId="0" xfId="3" applyNumberFormat="1" applyFont="1" applyBorder="1" applyAlignment="1">
      <alignment horizontal="left" vertical="top" wrapText="1"/>
    </xf>
    <xf numFmtId="49" fontId="12" fillId="0" borderId="15" xfId="3" applyNumberFormat="1" applyFont="1" applyBorder="1" applyAlignment="1">
      <alignment horizontal="center" vertical="top" wrapText="1"/>
    </xf>
    <xf numFmtId="14" fontId="12" fillId="0" borderId="15" xfId="3" applyNumberFormat="1" applyFont="1" applyBorder="1" applyAlignment="1">
      <alignment horizontal="left" vertical="top" wrapText="1"/>
    </xf>
    <xf numFmtId="0" fontId="3" fillId="2" borderId="1" xfId="0" applyFont="1" applyFill="1" applyBorder="1" applyAlignment="1">
      <alignment vertical="top" wrapText="1"/>
    </xf>
    <xf numFmtId="2" fontId="3" fillId="2" borderId="1" xfId="0" applyNumberFormat="1" applyFont="1" applyFill="1" applyBorder="1" applyAlignment="1">
      <alignment horizontal="center" vertical="top" wrapText="1"/>
    </xf>
    <xf numFmtId="0" fontId="3" fillId="34" borderId="1" xfId="0" applyFont="1" applyFill="1" applyBorder="1" applyAlignment="1">
      <alignment vertical="top"/>
    </xf>
    <xf numFmtId="0" fontId="4" fillId="2" borderId="1" xfId="0" applyFont="1" applyFill="1" applyBorder="1"/>
    <xf numFmtId="0" fontId="0" fillId="34" borderId="1" xfId="0" applyFill="1" applyBorder="1" applyAlignment="1">
      <alignment horizontal="left" vertical="top"/>
    </xf>
    <xf numFmtId="0" fontId="0" fillId="34" borderId="1" xfId="0" applyFill="1" applyBorder="1" applyAlignment="1">
      <alignment horizontal="center" vertical="top"/>
    </xf>
    <xf numFmtId="0" fontId="3" fillId="5" borderId="1" xfId="0" applyFont="1" applyFill="1" applyBorder="1" applyAlignment="1">
      <alignment horizontal="center" vertical="top"/>
    </xf>
    <xf numFmtId="0" fontId="11" fillId="0" borderId="0" xfId="3" applyFont="1" applyAlignment="1">
      <alignment horizontal="center"/>
    </xf>
    <xf numFmtId="0" fontId="39" fillId="0" borderId="0" xfId="0" applyFont="1" applyFill="1" applyBorder="1" applyAlignment="1">
      <alignment vertical="top"/>
    </xf>
    <xf numFmtId="0" fontId="4" fillId="2" borderId="1" xfId="0" applyFont="1" applyFill="1" applyBorder="1" applyAlignment="1">
      <alignment horizontal="center" vertical="top" wrapText="1"/>
    </xf>
    <xf numFmtId="0" fontId="41" fillId="34" borderId="1" xfId="0" applyFont="1" applyFill="1" applyBorder="1" applyAlignment="1">
      <alignment horizontal="center" vertical="top"/>
    </xf>
    <xf numFmtId="0" fontId="41" fillId="34" borderId="1" xfId="0" applyFont="1" applyFill="1" applyBorder="1" applyAlignment="1">
      <alignment horizontal="left" vertical="top"/>
    </xf>
    <xf numFmtId="0" fontId="11" fillId="0" borderId="0" xfId="3" applyFont="1" applyFill="1" applyAlignment="1">
      <alignment horizontal="center" wrapText="1"/>
    </xf>
    <xf numFmtId="0" fontId="0" fillId="0" borderId="1" xfId="0" applyFont="1" applyFill="1" applyBorder="1" applyAlignment="1">
      <alignment vertical="top" wrapText="1"/>
    </xf>
    <xf numFmtId="0" fontId="40" fillId="0" borderId="0" xfId="0" applyFont="1" applyFill="1" applyBorder="1" applyAlignment="1">
      <alignment vertical="top" wrapText="1"/>
    </xf>
    <xf numFmtId="0" fontId="40" fillId="0" borderId="0" xfId="0" applyFont="1" applyFill="1" applyBorder="1" applyAlignment="1"/>
    <xf numFmtId="0" fontId="40" fillId="34" borderId="1" xfId="0" applyFont="1" applyFill="1" applyBorder="1" applyAlignment="1">
      <alignment vertical="top" wrapText="1"/>
    </xf>
    <xf numFmtId="0" fontId="40" fillId="34" borderId="1" xfId="0" applyFont="1" applyFill="1" applyBorder="1" applyAlignment="1"/>
    <xf numFmtId="0" fontId="0" fillId="0" borderId="0" xfId="0" applyAlignment="1">
      <alignment horizontal="right"/>
    </xf>
    <xf numFmtId="0" fontId="11" fillId="0" borderId="0" xfId="3" applyFont="1" applyAlignment="1">
      <alignment horizontal="center"/>
    </xf>
    <xf numFmtId="0" fontId="7" fillId="0" borderId="0" xfId="3" applyFont="1" applyAlignment="1">
      <alignment horizontal="center"/>
    </xf>
    <xf numFmtId="0" fontId="9" fillId="0" borderId="0" xfId="3" applyFont="1" applyAlignment="1">
      <alignment horizontal="center" vertical="top" wrapText="1"/>
    </xf>
    <xf numFmtId="0" fontId="10" fillId="0" borderId="0" xfId="3" applyFont="1" applyAlignment="1">
      <alignment horizontal="center"/>
    </xf>
    <xf numFmtId="0" fontId="4" fillId="28" borderId="23" xfId="3" applyFont="1" applyFill="1" applyBorder="1" applyAlignment="1">
      <alignment horizontal="left" vertical="top" wrapText="1"/>
    </xf>
    <xf numFmtId="0" fontId="0" fillId="0" borderId="23" xfId="0" applyBorder="1" applyAlignment="1"/>
    <xf numFmtId="164" fontId="12" fillId="0" borderId="24" xfId="3" applyNumberFormat="1" applyFont="1" applyBorder="1" applyAlignment="1">
      <alignment horizontal="left" vertical="top" wrapText="1"/>
    </xf>
    <xf numFmtId="0" fontId="0" fillId="0" borderId="24" xfId="0" applyBorder="1" applyAlignment="1"/>
    <xf numFmtId="164" fontId="12" fillId="0" borderId="3" xfId="3" applyNumberFormat="1" applyFont="1" applyBorder="1" applyAlignment="1">
      <alignment horizontal="left" vertical="top" wrapText="1"/>
    </xf>
    <xf numFmtId="0" fontId="0" fillId="0" borderId="3" xfId="0" applyBorder="1" applyAlignment="1"/>
    <xf numFmtId="164" fontId="12" fillId="0" borderId="15" xfId="3" applyNumberFormat="1" applyFont="1" applyBorder="1" applyAlignment="1">
      <alignment horizontal="left" vertical="top" wrapText="1"/>
    </xf>
    <xf numFmtId="0" fontId="0" fillId="0" borderId="15" xfId="0" applyBorder="1" applyAlignment="1"/>
    <xf numFmtId="0" fontId="42" fillId="34" borderId="0" xfId="0" applyFont="1" applyFill="1" applyAlignment="1">
      <alignment horizontal="center" wrapText="1"/>
    </xf>
    <xf numFmtId="0" fontId="42" fillId="0" borderId="0" xfId="0" applyFont="1" applyAlignment="1">
      <alignment horizontal="center" wrapText="1"/>
    </xf>
    <xf numFmtId="0" fontId="38" fillId="0" borderId="0" xfId="0" applyFont="1" applyAlignment="1">
      <alignment horizontal="center" vertical="top"/>
    </xf>
    <xf numFmtId="0" fontId="0" fillId="0" borderId="2" xfId="0" applyFont="1" applyFill="1" applyBorder="1" applyAlignment="1">
      <alignment vertical="top" wrapText="1"/>
    </xf>
    <xf numFmtId="0" fontId="0" fillId="0" borderId="22" xfId="0" applyBorder="1" applyAlignment="1">
      <alignment vertical="top" wrapTex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0" fillId="0" borderId="22" xfId="0" applyBorder="1" applyAlignment="1">
      <alignment horizontal="left" vertical="top"/>
    </xf>
    <xf numFmtId="0" fontId="3" fillId="34" borderId="2" xfId="0" applyFont="1" applyFill="1" applyBorder="1" applyAlignment="1">
      <alignment horizontal="left" vertical="top" wrapText="1"/>
    </xf>
    <xf numFmtId="0" fontId="0" fillId="0" borderId="3" xfId="0" applyBorder="1" applyAlignment="1">
      <alignment horizontal="left" vertical="top"/>
    </xf>
    <xf numFmtId="0" fontId="3" fillId="34" borderId="22" xfId="0" applyFont="1" applyFill="1" applyBorder="1" applyAlignment="1">
      <alignment horizontal="left" vertical="top" wrapText="1"/>
    </xf>
    <xf numFmtId="0" fontId="33" fillId="31" borderId="18" xfId="0" applyFont="1" applyFill="1" applyBorder="1" applyAlignment="1">
      <alignment horizontal="left" vertical="center" wrapText="1"/>
    </xf>
    <xf numFmtId="0" fontId="33" fillId="31" borderId="19" xfId="0" applyFont="1" applyFill="1" applyBorder="1" applyAlignment="1">
      <alignment horizontal="left" vertical="center" wrapText="1"/>
    </xf>
    <xf numFmtId="0" fontId="34" fillId="31" borderId="20" xfId="0" applyFont="1" applyFill="1" applyBorder="1" applyAlignment="1">
      <alignment horizontal="center" vertical="center" wrapText="1"/>
    </xf>
    <xf numFmtId="0" fontId="34" fillId="31" borderId="21" xfId="0" applyFont="1" applyFill="1" applyBorder="1" applyAlignment="1">
      <alignment horizontal="center" vertical="center" wrapText="1"/>
    </xf>
    <xf numFmtId="165" fontId="34" fillId="31" borderId="20" xfId="0" applyNumberFormat="1" applyFont="1" applyFill="1" applyBorder="1" applyAlignment="1">
      <alignment horizontal="center" vertical="center" wrapText="1"/>
    </xf>
    <xf numFmtId="165" fontId="34" fillId="31" borderId="21" xfId="0" applyNumberFormat="1" applyFont="1" applyFill="1" applyBorder="1" applyAlignment="1">
      <alignment horizontal="center" vertical="center" wrapText="1"/>
    </xf>
    <xf numFmtId="164" fontId="34" fillId="31" borderId="20" xfId="0" applyNumberFormat="1" applyFont="1" applyFill="1" applyBorder="1" applyAlignment="1">
      <alignment horizontal="center" vertical="center" wrapText="1"/>
    </xf>
    <xf numFmtId="164" fontId="34" fillId="31" borderId="21" xfId="0" applyNumberFormat="1" applyFont="1" applyFill="1" applyBorder="1" applyAlignment="1">
      <alignment horizontal="center" vertical="center" wrapText="1"/>
    </xf>
  </cellXfs>
  <cellStyles count="107">
    <cellStyle name="20% - Accent1 2" xfId="6"/>
    <cellStyle name="20% - Accent1 2 2" xfId="90"/>
    <cellStyle name="20% - Accent1 3" xfId="5"/>
    <cellStyle name="20% - Accent2 2" xfId="8"/>
    <cellStyle name="20% - Accent2 2 2" xfId="91"/>
    <cellStyle name="20% - Accent2 3" xfId="7"/>
    <cellStyle name="20% - Accent3 2" xfId="10"/>
    <cellStyle name="20% - Accent3 2 2" xfId="92"/>
    <cellStyle name="20% - Accent3 3" xfId="9"/>
    <cellStyle name="20% - Accent4 2" xfId="12"/>
    <cellStyle name="20% - Accent4 2 2" xfId="93"/>
    <cellStyle name="20% - Accent4 3" xfId="11"/>
    <cellStyle name="20% - Accent5 2" xfId="14"/>
    <cellStyle name="20% - Accent5 2 2" xfId="94"/>
    <cellStyle name="20% - Accent5 3" xfId="13"/>
    <cellStyle name="20% - Accent6 2" xfId="16"/>
    <cellStyle name="20% - Accent6 2 2" xfId="95"/>
    <cellStyle name="20% - Accent6 3" xfId="15"/>
    <cellStyle name="40% - Accent1 2" xfId="18"/>
    <cellStyle name="40% - Accent1 2 2" xfId="96"/>
    <cellStyle name="40% - Accent1 3" xfId="17"/>
    <cellStyle name="40% - Accent2 2" xfId="20"/>
    <cellStyle name="40% - Accent2 2 2" xfId="97"/>
    <cellStyle name="40% - Accent2 3" xfId="19"/>
    <cellStyle name="40% - Accent3 2" xfId="22"/>
    <cellStyle name="40% - Accent3 2 2" xfId="98"/>
    <cellStyle name="40% - Accent3 3" xfId="21"/>
    <cellStyle name="40% - Accent4 2" xfId="24"/>
    <cellStyle name="40% - Accent4 2 2" xfId="99"/>
    <cellStyle name="40% - Accent4 3" xfId="23"/>
    <cellStyle name="40% - Accent5 2" xfId="26"/>
    <cellStyle name="40% - Accent5 2 2" xfId="100"/>
    <cellStyle name="40% - Accent5 3" xfId="25"/>
    <cellStyle name="40% - Accent6 2" xfId="28"/>
    <cellStyle name="40% - Accent6 2 2" xfId="101"/>
    <cellStyle name="40% - Accent6 3" xfId="27"/>
    <cellStyle name="60% - Accent1 2" xfId="30"/>
    <cellStyle name="60% - Accent1 3" xfId="29"/>
    <cellStyle name="60% - Accent2 2" xfId="32"/>
    <cellStyle name="60% - Accent2 3" xfId="31"/>
    <cellStyle name="60% - Accent3 2" xfId="34"/>
    <cellStyle name="60% - Accent3 3" xfId="33"/>
    <cellStyle name="60% - Accent4 2" xfId="36"/>
    <cellStyle name="60% - Accent4 3" xfId="35"/>
    <cellStyle name="60% - Accent5 2" xfId="38"/>
    <cellStyle name="60% - Accent5 3" xfId="37"/>
    <cellStyle name="60% - Accent6 2" xfId="40"/>
    <cellStyle name="60% - Accent6 3" xfId="39"/>
    <cellStyle name="Accent1 2" xfId="42"/>
    <cellStyle name="Accent1 3" xfId="41"/>
    <cellStyle name="Accent2 2" xfId="44"/>
    <cellStyle name="Accent2 3" xfId="43"/>
    <cellStyle name="Accent3 2" xfId="46"/>
    <cellStyle name="Accent3 3" xfId="45"/>
    <cellStyle name="Accent4 2" xfId="48"/>
    <cellStyle name="Accent4 3" xfId="47"/>
    <cellStyle name="Accent5 2" xfId="50"/>
    <cellStyle name="Accent5 3" xfId="49"/>
    <cellStyle name="Accent6 2" xfId="52"/>
    <cellStyle name="Accent6 3" xfId="51"/>
    <cellStyle name="Bad 2" xfId="54"/>
    <cellStyle name="Bad 3" xfId="53"/>
    <cellStyle name="Calculation 2" xfId="56"/>
    <cellStyle name="Calculation 3" xfId="55"/>
    <cellStyle name="Check Cell 2" xfId="58"/>
    <cellStyle name="Check Cell 3" xfId="57"/>
    <cellStyle name="Explanatory Text" xfId="1" builtinId="53"/>
    <cellStyle name="Explanatory Text 2" xfId="60"/>
    <cellStyle name="Explanatory Text 3" xfId="61"/>
    <cellStyle name="Explanatory Text 4" xfId="59"/>
    <cellStyle name="Good 2" xfId="63"/>
    <cellStyle name="Good 3" xfId="62"/>
    <cellStyle name="Heading 1 2" xfId="65"/>
    <cellStyle name="Heading 1 3" xfId="64"/>
    <cellStyle name="Heading 2 2" xfId="67"/>
    <cellStyle name="Heading 2 3" xfId="66"/>
    <cellStyle name="Heading 3 2" xfId="69"/>
    <cellStyle name="Heading 3 3" xfId="68"/>
    <cellStyle name="Heading 4 2" xfId="71"/>
    <cellStyle name="Heading 4 3" xfId="70"/>
    <cellStyle name="Input 2" xfId="73"/>
    <cellStyle name="Input 3" xfId="72"/>
    <cellStyle name="Linked Cell 2" xfId="75"/>
    <cellStyle name="Linked Cell 3" xfId="74"/>
    <cellStyle name="Neutral 2" xfId="77"/>
    <cellStyle name="Neutral 3" xfId="76"/>
    <cellStyle name="Normal" xfId="0" builtinId="0"/>
    <cellStyle name="Normal 2" xfId="3"/>
    <cellStyle name="Normal 3" xfId="2"/>
    <cellStyle name="Normal 3 2" xfId="78"/>
    <cellStyle name="Normal 3 3" xfId="102"/>
    <cellStyle name="Normal 4" xfId="4"/>
    <cellStyle name="Normal 4 2" xfId="103"/>
    <cellStyle name="Normal 4 3" xfId="104"/>
    <cellStyle name="Normal 5" xfId="89"/>
    <cellStyle name="Normal 6" xfId="105"/>
    <cellStyle name="Normal_RV_HI Test CasesUC 010 and UC 015" xfId="106"/>
    <cellStyle name="Note 2" xfId="80"/>
    <cellStyle name="Note 3" xfId="79"/>
    <cellStyle name="Output 2" xfId="82"/>
    <cellStyle name="Output 3" xfId="81"/>
    <cellStyle name="Title 2" xfId="84"/>
    <cellStyle name="Title 3" xfId="83"/>
    <cellStyle name="Total 2" xfId="86"/>
    <cellStyle name="Total 3" xfId="85"/>
    <cellStyle name="Warning Text 2" xfId="88"/>
    <cellStyle name="Warning Text 3" xfId="87"/>
  </cellStyles>
  <dxfs count="126">
    <dxf>
      <font>
        <b/>
        <i val="0"/>
        <color rgb="FF00B050"/>
      </font>
    </dxf>
    <dxf>
      <font>
        <b/>
        <i val="0"/>
        <color rgb="FFFF0000"/>
      </font>
    </dxf>
    <dxf>
      <font>
        <b/>
        <i val="0"/>
        <color rgb="FF0070C0"/>
      </font>
    </dxf>
    <dxf>
      <font>
        <b/>
        <i val="0"/>
        <color rgb="FF00B050"/>
      </font>
    </dxf>
    <dxf>
      <font>
        <b/>
        <i val="0"/>
        <color rgb="FFFF0000"/>
      </font>
    </dxf>
    <dxf>
      <font>
        <b/>
        <i val="0"/>
        <color rgb="FF0070C0"/>
      </font>
    </dxf>
    <dxf>
      <font>
        <b/>
        <i val="0"/>
        <color rgb="FF00B050"/>
      </font>
    </dxf>
    <dxf>
      <font>
        <b/>
        <i val="0"/>
        <color rgb="FFFF0000"/>
      </font>
    </dxf>
    <dxf>
      <font>
        <b/>
        <i val="0"/>
        <color rgb="FF0070C0"/>
      </font>
    </dxf>
    <dxf>
      <font>
        <b/>
        <i val="0"/>
        <color rgb="FF00B050"/>
      </font>
    </dxf>
    <dxf>
      <font>
        <b/>
        <i val="0"/>
        <color rgb="FFFF0000"/>
      </font>
    </dxf>
    <dxf>
      <font>
        <b/>
        <i val="0"/>
        <color rgb="FF0070C0"/>
      </font>
    </dxf>
    <dxf>
      <font>
        <b/>
        <i val="0"/>
        <color rgb="FF00B050"/>
      </font>
    </dxf>
    <dxf>
      <font>
        <b/>
        <i val="0"/>
        <color rgb="FFFF0000"/>
      </font>
    </dxf>
    <dxf>
      <font>
        <b/>
        <i val="0"/>
        <color rgb="FF0070C0"/>
      </font>
    </dxf>
    <dxf>
      <font>
        <b/>
        <i val="0"/>
        <color rgb="FF00B050"/>
      </font>
    </dxf>
    <dxf>
      <font>
        <b/>
        <i val="0"/>
        <color rgb="FFFF0000"/>
      </font>
    </dxf>
    <dxf>
      <font>
        <b/>
        <i val="0"/>
        <color rgb="FF0070C0"/>
      </font>
    </dxf>
    <dxf>
      <font>
        <b/>
        <i val="0"/>
        <color rgb="FF00B050"/>
      </font>
    </dxf>
    <dxf>
      <font>
        <b/>
        <i val="0"/>
        <color rgb="FFFF0000"/>
      </font>
    </dxf>
    <dxf>
      <font>
        <b/>
        <i val="0"/>
        <color rgb="FF0070C0"/>
      </font>
    </dxf>
    <dxf>
      <font>
        <b/>
        <i val="0"/>
        <color rgb="FF00B050"/>
      </font>
    </dxf>
    <dxf>
      <font>
        <b/>
        <i val="0"/>
        <color rgb="FFFF0000"/>
      </font>
    </dxf>
    <dxf>
      <font>
        <b/>
        <i val="0"/>
        <color rgb="FF0070C0"/>
      </font>
    </dxf>
    <dxf>
      <font>
        <b/>
        <i val="0"/>
        <color rgb="FF00B050"/>
      </font>
    </dxf>
    <dxf>
      <font>
        <b/>
        <i val="0"/>
        <color rgb="FFFF0000"/>
      </font>
    </dxf>
    <dxf>
      <font>
        <b/>
        <i val="0"/>
        <color rgb="FF0070C0"/>
      </font>
    </dxf>
    <dxf>
      <font>
        <b/>
        <i val="0"/>
        <color rgb="FF00B050"/>
      </font>
    </dxf>
    <dxf>
      <font>
        <b/>
        <i val="0"/>
        <color rgb="FFFF0000"/>
      </font>
    </dxf>
    <dxf>
      <font>
        <b/>
        <i val="0"/>
        <color rgb="FF0070C0"/>
      </font>
    </dxf>
    <dxf>
      <font>
        <b/>
        <i val="0"/>
        <color rgb="FF00B050"/>
      </font>
    </dxf>
    <dxf>
      <font>
        <b/>
        <i val="0"/>
        <color rgb="FFFF0000"/>
      </font>
    </dxf>
    <dxf>
      <font>
        <b/>
        <i val="0"/>
        <color rgb="FF0070C0"/>
      </font>
    </dxf>
    <dxf>
      <font>
        <b/>
        <i val="0"/>
        <color rgb="FF00B050"/>
      </font>
    </dxf>
    <dxf>
      <font>
        <b/>
        <i val="0"/>
        <color rgb="FFFF0000"/>
      </font>
    </dxf>
    <dxf>
      <font>
        <b/>
        <i val="0"/>
        <color rgb="FF0070C0"/>
      </font>
    </dxf>
    <dxf>
      <font>
        <b/>
        <i val="0"/>
        <color rgb="FF00B050"/>
      </font>
    </dxf>
    <dxf>
      <font>
        <b/>
        <i val="0"/>
        <color rgb="FFFF0000"/>
      </font>
    </dxf>
    <dxf>
      <font>
        <b/>
        <i val="0"/>
        <color rgb="FF0070C0"/>
      </font>
    </dxf>
    <dxf>
      <font>
        <b/>
        <i val="0"/>
        <color rgb="FF00B050"/>
      </font>
    </dxf>
    <dxf>
      <font>
        <b/>
        <i val="0"/>
        <color rgb="FFFF0000"/>
      </font>
    </dxf>
    <dxf>
      <font>
        <b/>
        <i val="0"/>
        <color rgb="FF0070C0"/>
      </font>
    </dxf>
    <dxf>
      <font>
        <b/>
        <i val="0"/>
        <color rgb="FF00B050"/>
      </font>
    </dxf>
    <dxf>
      <font>
        <b/>
        <i val="0"/>
        <color rgb="FFFF0000"/>
      </font>
    </dxf>
    <dxf>
      <font>
        <b/>
        <i val="0"/>
        <color rgb="FF0070C0"/>
      </font>
    </dxf>
    <dxf>
      <font>
        <b/>
        <i val="0"/>
        <color rgb="FF00B050"/>
      </font>
    </dxf>
    <dxf>
      <font>
        <b/>
        <i val="0"/>
        <color rgb="FFFF0000"/>
      </font>
    </dxf>
    <dxf>
      <font>
        <b/>
        <i val="0"/>
        <color rgb="FF0070C0"/>
      </font>
    </dxf>
    <dxf>
      <font>
        <b/>
        <i val="0"/>
        <color rgb="FF00B050"/>
      </font>
    </dxf>
    <dxf>
      <font>
        <b/>
        <i val="0"/>
        <color rgb="FFFF0000"/>
      </font>
    </dxf>
    <dxf>
      <font>
        <b/>
        <i val="0"/>
        <color rgb="FF0070C0"/>
      </font>
    </dxf>
    <dxf>
      <font>
        <b/>
        <i val="0"/>
        <color rgb="FF00B050"/>
      </font>
    </dxf>
    <dxf>
      <font>
        <b/>
        <i val="0"/>
        <color rgb="FFFF0000"/>
      </font>
    </dxf>
    <dxf>
      <font>
        <b/>
        <i val="0"/>
        <color rgb="FF0070C0"/>
      </font>
    </dxf>
    <dxf>
      <font>
        <b/>
        <i val="0"/>
        <color rgb="FF00B050"/>
      </font>
    </dxf>
    <dxf>
      <font>
        <b/>
        <i val="0"/>
        <color rgb="FFFF0000"/>
      </font>
    </dxf>
    <dxf>
      <font>
        <b/>
        <i val="0"/>
        <color rgb="FF0070C0"/>
      </font>
    </dxf>
    <dxf>
      <font>
        <b/>
        <i val="0"/>
        <color rgb="FF00B050"/>
      </font>
    </dxf>
    <dxf>
      <font>
        <b/>
        <i val="0"/>
        <color rgb="FFFF0000"/>
      </font>
    </dxf>
    <dxf>
      <font>
        <b/>
        <i val="0"/>
        <color rgb="FF0070C0"/>
      </font>
    </dxf>
    <dxf>
      <font>
        <b/>
        <i val="0"/>
        <color rgb="FF00B050"/>
      </font>
    </dxf>
    <dxf>
      <font>
        <b/>
        <i val="0"/>
        <color rgb="FFFF0000"/>
      </font>
    </dxf>
    <dxf>
      <font>
        <b/>
        <i val="0"/>
        <color rgb="FF0070C0"/>
      </font>
    </dxf>
    <dxf>
      <font>
        <b/>
        <i val="0"/>
        <color rgb="FF00B050"/>
      </font>
    </dxf>
    <dxf>
      <font>
        <b/>
        <i val="0"/>
        <color rgb="FFFF0000"/>
      </font>
    </dxf>
    <dxf>
      <font>
        <b/>
        <i val="0"/>
        <color rgb="FF0070C0"/>
      </font>
    </dxf>
    <dxf>
      <font>
        <b/>
        <i val="0"/>
        <color rgb="FF00B050"/>
      </font>
    </dxf>
    <dxf>
      <font>
        <b/>
        <i val="0"/>
        <color rgb="FFFF0000"/>
      </font>
    </dxf>
    <dxf>
      <font>
        <b/>
        <i val="0"/>
        <color rgb="FF0070C0"/>
      </font>
    </dxf>
    <dxf>
      <font>
        <b/>
        <i val="0"/>
        <color rgb="FF00B050"/>
      </font>
    </dxf>
    <dxf>
      <font>
        <b/>
        <i val="0"/>
        <color rgb="FFFF0000"/>
      </font>
    </dxf>
    <dxf>
      <font>
        <b/>
        <i val="0"/>
        <color rgb="FF0070C0"/>
      </font>
    </dxf>
    <dxf>
      <font>
        <b/>
        <i val="0"/>
        <color rgb="FF00B050"/>
      </font>
    </dxf>
    <dxf>
      <font>
        <b/>
        <i val="0"/>
        <color rgb="FFFF0000"/>
      </font>
    </dxf>
    <dxf>
      <font>
        <b/>
        <i val="0"/>
        <color rgb="FF0070C0"/>
      </font>
    </dxf>
    <dxf>
      <font>
        <b/>
        <i val="0"/>
        <color rgb="FF00B050"/>
      </font>
    </dxf>
    <dxf>
      <font>
        <b/>
        <i val="0"/>
        <color rgb="FFFF0000"/>
      </font>
    </dxf>
    <dxf>
      <font>
        <b/>
        <i val="0"/>
        <color rgb="FF0070C0"/>
      </font>
    </dxf>
    <dxf>
      <font>
        <b/>
        <i val="0"/>
        <color rgb="FF00B050"/>
      </font>
    </dxf>
    <dxf>
      <font>
        <b/>
        <i val="0"/>
        <color rgb="FFFF0000"/>
      </font>
    </dxf>
    <dxf>
      <font>
        <b/>
        <i val="0"/>
        <color rgb="FF0070C0"/>
      </font>
    </dxf>
    <dxf>
      <font>
        <b/>
        <i val="0"/>
        <color rgb="FF00B050"/>
      </font>
    </dxf>
    <dxf>
      <font>
        <b/>
        <i val="0"/>
        <color rgb="FFFF0000"/>
      </font>
    </dxf>
    <dxf>
      <font>
        <b/>
        <i val="0"/>
        <color rgb="FF0070C0"/>
      </font>
    </dxf>
    <dxf>
      <font>
        <b/>
        <i val="0"/>
        <color rgb="FF00B050"/>
      </font>
    </dxf>
    <dxf>
      <font>
        <b/>
        <i val="0"/>
        <color rgb="FFFF0000"/>
      </font>
    </dxf>
    <dxf>
      <font>
        <b/>
        <i val="0"/>
        <color rgb="FF0070C0"/>
      </font>
    </dxf>
    <dxf>
      <font>
        <b/>
        <i val="0"/>
        <color rgb="FF00B050"/>
      </font>
    </dxf>
    <dxf>
      <font>
        <b/>
        <i val="0"/>
        <color rgb="FFFF0000"/>
      </font>
    </dxf>
    <dxf>
      <font>
        <b/>
        <i val="0"/>
        <color rgb="FF0070C0"/>
      </font>
    </dxf>
    <dxf>
      <font>
        <b/>
        <i val="0"/>
        <color rgb="FF00B050"/>
      </font>
    </dxf>
    <dxf>
      <font>
        <b/>
        <i val="0"/>
        <color rgb="FFFF0000"/>
      </font>
    </dxf>
    <dxf>
      <font>
        <b/>
        <i val="0"/>
        <color rgb="FF0070C0"/>
      </font>
    </dxf>
    <dxf>
      <font>
        <b/>
        <i val="0"/>
        <color rgb="FF00B050"/>
      </font>
    </dxf>
    <dxf>
      <font>
        <b/>
        <i val="0"/>
        <color rgb="FFFF0000"/>
      </font>
    </dxf>
    <dxf>
      <font>
        <b/>
        <i val="0"/>
        <color rgb="FF0070C0"/>
      </font>
    </dxf>
    <dxf>
      <font>
        <b/>
        <i val="0"/>
        <color rgb="FF00B050"/>
      </font>
    </dxf>
    <dxf>
      <font>
        <b/>
        <i val="0"/>
        <color rgb="FFFF0000"/>
      </font>
    </dxf>
    <dxf>
      <font>
        <b/>
        <i val="0"/>
        <color rgb="FF0070C0"/>
      </font>
    </dxf>
    <dxf>
      <font>
        <b/>
        <i val="0"/>
        <color rgb="FF00B050"/>
      </font>
    </dxf>
    <dxf>
      <font>
        <b/>
        <i val="0"/>
        <color rgb="FFFF0000"/>
      </font>
    </dxf>
    <dxf>
      <font>
        <b/>
        <i val="0"/>
        <color rgb="FF0070C0"/>
      </font>
    </dxf>
    <dxf>
      <font>
        <b/>
        <i val="0"/>
        <color rgb="FF00B050"/>
      </font>
    </dxf>
    <dxf>
      <font>
        <b/>
        <i val="0"/>
        <color rgb="FFFF0000"/>
      </font>
    </dxf>
    <dxf>
      <font>
        <b/>
        <i val="0"/>
        <color rgb="FF0070C0"/>
      </font>
    </dxf>
    <dxf>
      <font>
        <b/>
        <i val="0"/>
        <color rgb="FF00B050"/>
      </font>
    </dxf>
    <dxf>
      <font>
        <b/>
        <i val="0"/>
        <color rgb="FFFF0000"/>
      </font>
    </dxf>
    <dxf>
      <font>
        <b/>
        <i val="0"/>
        <color rgb="FF0070C0"/>
      </font>
    </dxf>
    <dxf>
      <font>
        <b/>
        <i val="0"/>
        <color rgb="FF00B050"/>
      </font>
    </dxf>
    <dxf>
      <font>
        <b/>
        <i val="0"/>
        <color rgb="FFFF0000"/>
      </font>
    </dxf>
    <dxf>
      <font>
        <b/>
        <i val="0"/>
        <color rgb="FF0070C0"/>
      </font>
    </dxf>
    <dxf>
      <font>
        <b/>
        <i val="0"/>
        <color rgb="FF00B050"/>
      </font>
    </dxf>
    <dxf>
      <font>
        <b/>
        <i val="0"/>
        <color rgb="FFFF0000"/>
      </font>
    </dxf>
    <dxf>
      <font>
        <b/>
        <i val="0"/>
        <color rgb="FF0070C0"/>
      </font>
    </dxf>
    <dxf>
      <font>
        <b/>
        <i val="0"/>
        <color rgb="FF00B050"/>
      </font>
    </dxf>
    <dxf>
      <font>
        <b/>
        <i val="0"/>
        <color rgb="FFFF0000"/>
      </font>
    </dxf>
    <dxf>
      <font>
        <b/>
        <i val="0"/>
        <color rgb="FF0070C0"/>
      </font>
    </dxf>
    <dxf>
      <font>
        <b/>
        <i val="0"/>
        <color rgb="FF00B050"/>
      </font>
    </dxf>
    <dxf>
      <font>
        <b/>
        <i val="0"/>
        <color rgb="FFFF0000"/>
      </font>
    </dxf>
    <dxf>
      <font>
        <b/>
        <i val="0"/>
        <color rgb="FF0070C0"/>
      </font>
    </dxf>
    <dxf>
      <font>
        <b/>
        <i val="0"/>
        <color rgb="FF00B050"/>
      </font>
    </dxf>
    <dxf>
      <font>
        <b/>
        <i val="0"/>
        <color rgb="FFFF0000"/>
      </font>
    </dxf>
    <dxf>
      <font>
        <b/>
        <i val="0"/>
        <color rgb="FF0070C0"/>
      </font>
    </dxf>
    <dxf>
      <font>
        <b/>
        <i val="0"/>
        <color rgb="FF00B050"/>
      </font>
    </dxf>
    <dxf>
      <font>
        <b/>
        <i val="0"/>
        <color rgb="FFFF0000"/>
      </font>
    </dxf>
    <dxf>
      <font>
        <b/>
        <i val="0"/>
        <color rgb="FF0070C0"/>
      </font>
    </dxf>
  </dxfs>
  <tableStyles count="0" defaultTableStyle="TableStyleMedium2" defaultPivotStyle="PivotStyleLight16"/>
  <colors>
    <mruColors>
      <color rgb="FFFFFF6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therineDamoisy/AppData/Local/Microsoft/Windows/Temporary%20Internet%20Files/Content.Outlook/WQ3BN134/HI%20Conformance%20Test%20Specification%20v1%204%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sheetData sheetId="1">
        <row r="23">
          <cell r="B23" t="str">
            <v>NOT TESTED</v>
          </cell>
        </row>
        <row r="24">
          <cell r="B24" t="str">
            <v>INCOMPLETE</v>
          </cell>
        </row>
        <row r="25">
          <cell r="B25" t="str">
            <v>FAILED</v>
          </cell>
        </row>
        <row r="26">
          <cell r="B26" t="str">
            <v>PASSED</v>
          </cell>
        </row>
        <row r="27">
          <cell r="B27" t="str">
            <v>NOT IMPLEMENTED</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7"/>
  <sheetViews>
    <sheetView showGridLines="0" tabSelected="1" workbookViewId="0">
      <selection activeCell="D8" sqref="D8"/>
    </sheetView>
  </sheetViews>
  <sheetFormatPr defaultRowHeight="12.75" x14ac:dyDescent="0.2"/>
  <cols>
    <col min="1" max="1" width="4.85546875" style="7" customWidth="1"/>
    <col min="2" max="2" width="5.140625" style="7" customWidth="1"/>
    <col min="3" max="3" width="17.42578125" style="7" customWidth="1"/>
    <col min="4" max="4" width="44.7109375" style="7" customWidth="1"/>
    <col min="5" max="5" width="31.5703125" style="7" customWidth="1"/>
    <col min="6" max="6" width="9.140625" style="7"/>
    <col min="7" max="7" width="23.7109375" style="7" customWidth="1"/>
    <col min="8" max="258" width="9.140625" style="7"/>
    <col min="259" max="259" width="31.85546875" style="7" customWidth="1"/>
    <col min="260" max="260" width="23.7109375" style="7" customWidth="1"/>
    <col min="261" max="261" width="35.85546875" style="7" customWidth="1"/>
    <col min="262" max="262" width="9.140625" style="7"/>
    <col min="263" max="263" width="23.7109375" style="7" customWidth="1"/>
    <col min="264" max="514" width="9.140625" style="7"/>
    <col min="515" max="515" width="31.85546875" style="7" customWidth="1"/>
    <col min="516" max="516" width="23.7109375" style="7" customWidth="1"/>
    <col min="517" max="517" width="35.85546875" style="7" customWidth="1"/>
    <col min="518" max="518" width="9.140625" style="7"/>
    <col min="519" max="519" width="23.7109375" style="7" customWidth="1"/>
    <col min="520" max="770" width="9.140625" style="7"/>
    <col min="771" max="771" width="31.85546875" style="7" customWidth="1"/>
    <col min="772" max="772" width="23.7109375" style="7" customWidth="1"/>
    <col min="773" max="773" width="35.85546875" style="7" customWidth="1"/>
    <col min="774" max="774" width="9.140625" style="7"/>
    <col min="775" max="775" width="23.7109375" style="7" customWidth="1"/>
    <col min="776" max="1026" width="9.140625" style="7"/>
    <col min="1027" max="1027" width="31.85546875" style="7" customWidth="1"/>
    <col min="1028" max="1028" width="23.7109375" style="7" customWidth="1"/>
    <col min="1029" max="1029" width="35.85546875" style="7" customWidth="1"/>
    <col min="1030" max="1030" width="9.140625" style="7"/>
    <col min="1031" max="1031" width="23.7109375" style="7" customWidth="1"/>
    <col min="1032" max="1282" width="9.140625" style="7"/>
    <col min="1283" max="1283" width="31.85546875" style="7" customWidth="1"/>
    <col min="1284" max="1284" width="23.7109375" style="7" customWidth="1"/>
    <col min="1285" max="1285" width="35.85546875" style="7" customWidth="1"/>
    <col min="1286" max="1286" width="9.140625" style="7"/>
    <col min="1287" max="1287" width="23.7109375" style="7" customWidth="1"/>
    <col min="1288" max="1538" width="9.140625" style="7"/>
    <col min="1539" max="1539" width="31.85546875" style="7" customWidth="1"/>
    <col min="1540" max="1540" width="23.7109375" style="7" customWidth="1"/>
    <col min="1541" max="1541" width="35.85546875" style="7" customWidth="1"/>
    <col min="1542" max="1542" width="9.140625" style="7"/>
    <col min="1543" max="1543" width="23.7109375" style="7" customWidth="1"/>
    <col min="1544" max="1794" width="9.140625" style="7"/>
    <col min="1795" max="1795" width="31.85546875" style="7" customWidth="1"/>
    <col min="1796" max="1796" width="23.7109375" style="7" customWidth="1"/>
    <col min="1797" max="1797" width="35.85546875" style="7" customWidth="1"/>
    <col min="1798" max="1798" width="9.140625" style="7"/>
    <col min="1799" max="1799" width="23.7109375" style="7" customWidth="1"/>
    <col min="1800" max="2050" width="9.140625" style="7"/>
    <col min="2051" max="2051" width="31.85546875" style="7" customWidth="1"/>
    <col min="2052" max="2052" width="23.7109375" style="7" customWidth="1"/>
    <col min="2053" max="2053" width="35.85546875" style="7" customWidth="1"/>
    <col min="2054" max="2054" width="9.140625" style="7"/>
    <col min="2055" max="2055" width="23.7109375" style="7" customWidth="1"/>
    <col min="2056" max="2306" width="9.140625" style="7"/>
    <col min="2307" max="2307" width="31.85546875" style="7" customWidth="1"/>
    <col min="2308" max="2308" width="23.7109375" style="7" customWidth="1"/>
    <col min="2309" max="2309" width="35.85546875" style="7" customWidth="1"/>
    <col min="2310" max="2310" width="9.140625" style="7"/>
    <col min="2311" max="2311" width="23.7109375" style="7" customWidth="1"/>
    <col min="2312" max="2562" width="9.140625" style="7"/>
    <col min="2563" max="2563" width="31.85546875" style="7" customWidth="1"/>
    <col min="2564" max="2564" width="23.7109375" style="7" customWidth="1"/>
    <col min="2565" max="2565" width="35.85546875" style="7" customWidth="1"/>
    <col min="2566" max="2566" width="9.140625" style="7"/>
    <col min="2567" max="2567" width="23.7109375" style="7" customWidth="1"/>
    <col min="2568" max="2818" width="9.140625" style="7"/>
    <col min="2819" max="2819" width="31.85546875" style="7" customWidth="1"/>
    <col min="2820" max="2820" width="23.7109375" style="7" customWidth="1"/>
    <col min="2821" max="2821" width="35.85546875" style="7" customWidth="1"/>
    <col min="2822" max="2822" width="9.140625" style="7"/>
    <col min="2823" max="2823" width="23.7109375" style="7" customWidth="1"/>
    <col min="2824" max="3074" width="9.140625" style="7"/>
    <col min="3075" max="3075" width="31.85546875" style="7" customWidth="1"/>
    <col min="3076" max="3076" width="23.7109375" style="7" customWidth="1"/>
    <col min="3077" max="3077" width="35.85546875" style="7" customWidth="1"/>
    <col min="3078" max="3078" width="9.140625" style="7"/>
    <col min="3079" max="3079" width="23.7109375" style="7" customWidth="1"/>
    <col min="3080" max="3330" width="9.140625" style="7"/>
    <col min="3331" max="3331" width="31.85546875" style="7" customWidth="1"/>
    <col min="3332" max="3332" width="23.7109375" style="7" customWidth="1"/>
    <col min="3333" max="3333" width="35.85546875" style="7" customWidth="1"/>
    <col min="3334" max="3334" width="9.140625" style="7"/>
    <col min="3335" max="3335" width="23.7109375" style="7" customWidth="1"/>
    <col min="3336" max="3586" width="9.140625" style="7"/>
    <col min="3587" max="3587" width="31.85546875" style="7" customWidth="1"/>
    <col min="3588" max="3588" width="23.7109375" style="7" customWidth="1"/>
    <col min="3589" max="3589" width="35.85546875" style="7" customWidth="1"/>
    <col min="3590" max="3590" width="9.140625" style="7"/>
    <col min="3591" max="3591" width="23.7109375" style="7" customWidth="1"/>
    <col min="3592" max="3842" width="9.140625" style="7"/>
    <col min="3843" max="3843" width="31.85546875" style="7" customWidth="1"/>
    <col min="3844" max="3844" width="23.7109375" style="7" customWidth="1"/>
    <col min="3845" max="3845" width="35.85546875" style="7" customWidth="1"/>
    <col min="3846" max="3846" width="9.140625" style="7"/>
    <col min="3847" max="3847" width="23.7109375" style="7" customWidth="1"/>
    <col min="3848" max="4098" width="9.140625" style="7"/>
    <col min="4099" max="4099" width="31.85546875" style="7" customWidth="1"/>
    <col min="4100" max="4100" width="23.7109375" style="7" customWidth="1"/>
    <col min="4101" max="4101" width="35.85546875" style="7" customWidth="1"/>
    <col min="4102" max="4102" width="9.140625" style="7"/>
    <col min="4103" max="4103" width="23.7109375" style="7" customWidth="1"/>
    <col min="4104" max="4354" width="9.140625" style="7"/>
    <col min="4355" max="4355" width="31.85546875" style="7" customWidth="1"/>
    <col min="4356" max="4356" width="23.7109375" style="7" customWidth="1"/>
    <col min="4357" max="4357" width="35.85546875" style="7" customWidth="1"/>
    <col min="4358" max="4358" width="9.140625" style="7"/>
    <col min="4359" max="4359" width="23.7109375" style="7" customWidth="1"/>
    <col min="4360" max="4610" width="9.140625" style="7"/>
    <col min="4611" max="4611" width="31.85546875" style="7" customWidth="1"/>
    <col min="4612" max="4612" width="23.7109375" style="7" customWidth="1"/>
    <col min="4613" max="4613" width="35.85546875" style="7" customWidth="1"/>
    <col min="4614" max="4614" width="9.140625" style="7"/>
    <col min="4615" max="4615" width="23.7109375" style="7" customWidth="1"/>
    <col min="4616" max="4866" width="9.140625" style="7"/>
    <col min="4867" max="4867" width="31.85546875" style="7" customWidth="1"/>
    <col min="4868" max="4868" width="23.7109375" style="7" customWidth="1"/>
    <col min="4869" max="4869" width="35.85546875" style="7" customWidth="1"/>
    <col min="4870" max="4870" width="9.140625" style="7"/>
    <col min="4871" max="4871" width="23.7109375" style="7" customWidth="1"/>
    <col min="4872" max="5122" width="9.140625" style="7"/>
    <col min="5123" max="5123" width="31.85546875" style="7" customWidth="1"/>
    <col min="5124" max="5124" width="23.7109375" style="7" customWidth="1"/>
    <col min="5125" max="5125" width="35.85546875" style="7" customWidth="1"/>
    <col min="5126" max="5126" width="9.140625" style="7"/>
    <col min="5127" max="5127" width="23.7109375" style="7" customWidth="1"/>
    <col min="5128" max="5378" width="9.140625" style="7"/>
    <col min="5379" max="5379" width="31.85546875" style="7" customWidth="1"/>
    <col min="5380" max="5380" width="23.7109375" style="7" customWidth="1"/>
    <col min="5381" max="5381" width="35.85546875" style="7" customWidth="1"/>
    <col min="5382" max="5382" width="9.140625" style="7"/>
    <col min="5383" max="5383" width="23.7109375" style="7" customWidth="1"/>
    <col min="5384" max="5634" width="9.140625" style="7"/>
    <col min="5635" max="5635" width="31.85546875" style="7" customWidth="1"/>
    <col min="5636" max="5636" width="23.7109375" style="7" customWidth="1"/>
    <col min="5637" max="5637" width="35.85546875" style="7" customWidth="1"/>
    <col min="5638" max="5638" width="9.140625" style="7"/>
    <col min="5639" max="5639" width="23.7109375" style="7" customWidth="1"/>
    <col min="5640" max="5890" width="9.140625" style="7"/>
    <col min="5891" max="5891" width="31.85546875" style="7" customWidth="1"/>
    <col min="5892" max="5892" width="23.7109375" style="7" customWidth="1"/>
    <col min="5893" max="5893" width="35.85546875" style="7" customWidth="1"/>
    <col min="5894" max="5894" width="9.140625" style="7"/>
    <col min="5895" max="5895" width="23.7109375" style="7" customWidth="1"/>
    <col min="5896" max="6146" width="9.140625" style="7"/>
    <col min="6147" max="6147" width="31.85546875" style="7" customWidth="1"/>
    <col min="6148" max="6148" width="23.7109375" style="7" customWidth="1"/>
    <col min="6149" max="6149" width="35.85546875" style="7" customWidth="1"/>
    <col min="6150" max="6150" width="9.140625" style="7"/>
    <col min="6151" max="6151" width="23.7109375" style="7" customWidth="1"/>
    <col min="6152" max="6402" width="9.140625" style="7"/>
    <col min="6403" max="6403" width="31.85546875" style="7" customWidth="1"/>
    <col min="6404" max="6404" width="23.7109375" style="7" customWidth="1"/>
    <col min="6405" max="6405" width="35.85546875" style="7" customWidth="1"/>
    <col min="6406" max="6406" width="9.140625" style="7"/>
    <col min="6407" max="6407" width="23.7109375" style="7" customWidth="1"/>
    <col min="6408" max="6658" width="9.140625" style="7"/>
    <col min="6659" max="6659" width="31.85546875" style="7" customWidth="1"/>
    <col min="6660" max="6660" width="23.7109375" style="7" customWidth="1"/>
    <col min="6661" max="6661" width="35.85546875" style="7" customWidth="1"/>
    <col min="6662" max="6662" width="9.140625" style="7"/>
    <col min="6663" max="6663" width="23.7109375" style="7" customWidth="1"/>
    <col min="6664" max="6914" width="9.140625" style="7"/>
    <col min="6915" max="6915" width="31.85546875" style="7" customWidth="1"/>
    <col min="6916" max="6916" width="23.7109375" style="7" customWidth="1"/>
    <col min="6917" max="6917" width="35.85546875" style="7" customWidth="1"/>
    <col min="6918" max="6918" width="9.140625" style="7"/>
    <col min="6919" max="6919" width="23.7109375" style="7" customWidth="1"/>
    <col min="6920" max="7170" width="9.140625" style="7"/>
    <col min="7171" max="7171" width="31.85546875" style="7" customWidth="1"/>
    <col min="7172" max="7172" width="23.7109375" style="7" customWidth="1"/>
    <col min="7173" max="7173" width="35.85546875" style="7" customWidth="1"/>
    <col min="7174" max="7174" width="9.140625" style="7"/>
    <col min="7175" max="7175" width="23.7109375" style="7" customWidth="1"/>
    <col min="7176" max="7426" width="9.140625" style="7"/>
    <col min="7427" max="7427" width="31.85546875" style="7" customWidth="1"/>
    <col min="7428" max="7428" width="23.7109375" style="7" customWidth="1"/>
    <col min="7429" max="7429" width="35.85546875" style="7" customWidth="1"/>
    <col min="7430" max="7430" width="9.140625" style="7"/>
    <col min="7431" max="7431" width="23.7109375" style="7" customWidth="1"/>
    <col min="7432" max="7682" width="9.140625" style="7"/>
    <col min="7683" max="7683" width="31.85546875" style="7" customWidth="1"/>
    <col min="7684" max="7684" width="23.7109375" style="7" customWidth="1"/>
    <col min="7685" max="7685" width="35.85546875" style="7" customWidth="1"/>
    <col min="7686" max="7686" width="9.140625" style="7"/>
    <col min="7687" max="7687" width="23.7109375" style="7" customWidth="1"/>
    <col min="7688" max="7938" width="9.140625" style="7"/>
    <col min="7939" max="7939" width="31.85546875" style="7" customWidth="1"/>
    <col min="7940" max="7940" width="23.7109375" style="7" customWidth="1"/>
    <col min="7941" max="7941" width="35.85546875" style="7" customWidth="1"/>
    <col min="7942" max="7942" width="9.140625" style="7"/>
    <col min="7943" max="7943" width="23.7109375" style="7" customWidth="1"/>
    <col min="7944" max="8194" width="9.140625" style="7"/>
    <col min="8195" max="8195" width="31.85546875" style="7" customWidth="1"/>
    <col min="8196" max="8196" width="23.7109375" style="7" customWidth="1"/>
    <col min="8197" max="8197" width="35.85546875" style="7" customWidth="1"/>
    <col min="8198" max="8198" width="9.140625" style="7"/>
    <col min="8199" max="8199" width="23.7109375" style="7" customWidth="1"/>
    <col min="8200" max="8450" width="9.140625" style="7"/>
    <col min="8451" max="8451" width="31.85546875" style="7" customWidth="1"/>
    <col min="8452" max="8452" width="23.7109375" style="7" customWidth="1"/>
    <col min="8453" max="8453" width="35.85546875" style="7" customWidth="1"/>
    <col min="8454" max="8454" width="9.140625" style="7"/>
    <col min="8455" max="8455" width="23.7109375" style="7" customWidth="1"/>
    <col min="8456" max="8706" width="9.140625" style="7"/>
    <col min="8707" max="8707" width="31.85546875" style="7" customWidth="1"/>
    <col min="8708" max="8708" width="23.7109375" style="7" customWidth="1"/>
    <col min="8709" max="8709" width="35.85546875" style="7" customWidth="1"/>
    <col min="8710" max="8710" width="9.140625" style="7"/>
    <col min="8711" max="8711" width="23.7109375" style="7" customWidth="1"/>
    <col min="8712" max="8962" width="9.140625" style="7"/>
    <col min="8963" max="8963" width="31.85546875" style="7" customWidth="1"/>
    <col min="8964" max="8964" width="23.7109375" style="7" customWidth="1"/>
    <col min="8965" max="8965" width="35.85546875" style="7" customWidth="1"/>
    <col min="8966" max="8966" width="9.140625" style="7"/>
    <col min="8967" max="8967" width="23.7109375" style="7" customWidth="1"/>
    <col min="8968" max="9218" width="9.140625" style="7"/>
    <col min="9219" max="9219" width="31.85546875" style="7" customWidth="1"/>
    <col min="9220" max="9220" width="23.7109375" style="7" customWidth="1"/>
    <col min="9221" max="9221" width="35.85546875" style="7" customWidth="1"/>
    <col min="9222" max="9222" width="9.140625" style="7"/>
    <col min="9223" max="9223" width="23.7109375" style="7" customWidth="1"/>
    <col min="9224" max="9474" width="9.140625" style="7"/>
    <col min="9475" max="9475" width="31.85546875" style="7" customWidth="1"/>
    <col min="9476" max="9476" width="23.7109375" style="7" customWidth="1"/>
    <col min="9477" max="9477" width="35.85546875" style="7" customWidth="1"/>
    <col min="9478" max="9478" width="9.140625" style="7"/>
    <col min="9479" max="9479" width="23.7109375" style="7" customWidth="1"/>
    <col min="9480" max="9730" width="9.140625" style="7"/>
    <col min="9731" max="9731" width="31.85546875" style="7" customWidth="1"/>
    <col min="9732" max="9732" width="23.7109375" style="7" customWidth="1"/>
    <col min="9733" max="9733" width="35.85546875" style="7" customWidth="1"/>
    <col min="9734" max="9734" width="9.140625" style="7"/>
    <col min="9735" max="9735" width="23.7109375" style="7" customWidth="1"/>
    <col min="9736" max="9986" width="9.140625" style="7"/>
    <col min="9987" max="9987" width="31.85546875" style="7" customWidth="1"/>
    <col min="9988" max="9988" width="23.7109375" style="7" customWidth="1"/>
    <col min="9989" max="9989" width="35.85546875" style="7" customWidth="1"/>
    <col min="9990" max="9990" width="9.140625" style="7"/>
    <col min="9991" max="9991" width="23.7109375" style="7" customWidth="1"/>
    <col min="9992" max="10242" width="9.140625" style="7"/>
    <col min="10243" max="10243" width="31.85546875" style="7" customWidth="1"/>
    <col min="10244" max="10244" width="23.7109375" style="7" customWidth="1"/>
    <col min="10245" max="10245" width="35.85546875" style="7" customWidth="1"/>
    <col min="10246" max="10246" width="9.140625" style="7"/>
    <col min="10247" max="10247" width="23.7109375" style="7" customWidth="1"/>
    <col min="10248" max="10498" width="9.140625" style="7"/>
    <col min="10499" max="10499" width="31.85546875" style="7" customWidth="1"/>
    <col min="10500" max="10500" width="23.7109375" style="7" customWidth="1"/>
    <col min="10501" max="10501" width="35.85546875" style="7" customWidth="1"/>
    <col min="10502" max="10502" width="9.140625" style="7"/>
    <col min="10503" max="10503" width="23.7109375" style="7" customWidth="1"/>
    <col min="10504" max="10754" width="9.140625" style="7"/>
    <col min="10755" max="10755" width="31.85546875" style="7" customWidth="1"/>
    <col min="10756" max="10756" width="23.7109375" style="7" customWidth="1"/>
    <col min="10757" max="10757" width="35.85546875" style="7" customWidth="1"/>
    <col min="10758" max="10758" width="9.140625" style="7"/>
    <col min="10759" max="10759" width="23.7109375" style="7" customWidth="1"/>
    <col min="10760" max="11010" width="9.140625" style="7"/>
    <col min="11011" max="11011" width="31.85546875" style="7" customWidth="1"/>
    <col min="11012" max="11012" width="23.7109375" style="7" customWidth="1"/>
    <col min="11013" max="11013" width="35.85546875" style="7" customWidth="1"/>
    <col min="11014" max="11014" width="9.140625" style="7"/>
    <col min="11015" max="11015" width="23.7109375" style="7" customWidth="1"/>
    <col min="11016" max="11266" width="9.140625" style="7"/>
    <col min="11267" max="11267" width="31.85546875" style="7" customWidth="1"/>
    <col min="11268" max="11268" width="23.7109375" style="7" customWidth="1"/>
    <col min="11269" max="11269" width="35.85546875" style="7" customWidth="1"/>
    <col min="11270" max="11270" width="9.140625" style="7"/>
    <col min="11271" max="11271" width="23.7109375" style="7" customWidth="1"/>
    <col min="11272" max="11522" width="9.140625" style="7"/>
    <col min="11523" max="11523" width="31.85546875" style="7" customWidth="1"/>
    <col min="11524" max="11524" width="23.7109375" style="7" customWidth="1"/>
    <col min="11525" max="11525" width="35.85546875" style="7" customWidth="1"/>
    <col min="11526" max="11526" width="9.140625" style="7"/>
    <col min="11527" max="11527" width="23.7109375" style="7" customWidth="1"/>
    <col min="11528" max="11778" width="9.140625" style="7"/>
    <col min="11779" max="11779" width="31.85546875" style="7" customWidth="1"/>
    <col min="11780" max="11780" width="23.7109375" style="7" customWidth="1"/>
    <col min="11781" max="11781" width="35.85546875" style="7" customWidth="1"/>
    <col min="11782" max="11782" width="9.140625" style="7"/>
    <col min="11783" max="11783" width="23.7109375" style="7" customWidth="1"/>
    <col min="11784" max="12034" width="9.140625" style="7"/>
    <col min="12035" max="12035" width="31.85546875" style="7" customWidth="1"/>
    <col min="12036" max="12036" width="23.7109375" style="7" customWidth="1"/>
    <col min="12037" max="12037" width="35.85546875" style="7" customWidth="1"/>
    <col min="12038" max="12038" width="9.140625" style="7"/>
    <col min="12039" max="12039" width="23.7109375" style="7" customWidth="1"/>
    <col min="12040" max="12290" width="9.140625" style="7"/>
    <col min="12291" max="12291" width="31.85546875" style="7" customWidth="1"/>
    <col min="12292" max="12292" width="23.7109375" style="7" customWidth="1"/>
    <col min="12293" max="12293" width="35.85546875" style="7" customWidth="1"/>
    <col min="12294" max="12294" width="9.140625" style="7"/>
    <col min="12295" max="12295" width="23.7109375" style="7" customWidth="1"/>
    <col min="12296" max="12546" width="9.140625" style="7"/>
    <col min="12547" max="12547" width="31.85546875" style="7" customWidth="1"/>
    <col min="12548" max="12548" width="23.7109375" style="7" customWidth="1"/>
    <col min="12549" max="12549" width="35.85546875" style="7" customWidth="1"/>
    <col min="12550" max="12550" width="9.140625" style="7"/>
    <col min="12551" max="12551" width="23.7109375" style="7" customWidth="1"/>
    <col min="12552" max="12802" width="9.140625" style="7"/>
    <col min="12803" max="12803" width="31.85546875" style="7" customWidth="1"/>
    <col min="12804" max="12804" width="23.7109375" style="7" customWidth="1"/>
    <col min="12805" max="12805" width="35.85546875" style="7" customWidth="1"/>
    <col min="12806" max="12806" width="9.140625" style="7"/>
    <col min="12807" max="12807" width="23.7109375" style="7" customWidth="1"/>
    <col min="12808" max="13058" width="9.140625" style="7"/>
    <col min="13059" max="13059" width="31.85546875" style="7" customWidth="1"/>
    <col min="13060" max="13060" width="23.7109375" style="7" customWidth="1"/>
    <col min="13061" max="13061" width="35.85546875" style="7" customWidth="1"/>
    <col min="13062" max="13062" width="9.140625" style="7"/>
    <col min="13063" max="13063" width="23.7109375" style="7" customWidth="1"/>
    <col min="13064" max="13314" width="9.140625" style="7"/>
    <col min="13315" max="13315" width="31.85546875" style="7" customWidth="1"/>
    <col min="13316" max="13316" width="23.7109375" style="7" customWidth="1"/>
    <col min="13317" max="13317" width="35.85546875" style="7" customWidth="1"/>
    <col min="13318" max="13318" width="9.140625" style="7"/>
    <col min="13319" max="13319" width="23.7109375" style="7" customWidth="1"/>
    <col min="13320" max="13570" width="9.140625" style="7"/>
    <col min="13571" max="13571" width="31.85546875" style="7" customWidth="1"/>
    <col min="13572" max="13572" width="23.7109375" style="7" customWidth="1"/>
    <col min="13573" max="13573" width="35.85546875" style="7" customWidth="1"/>
    <col min="13574" max="13574" width="9.140625" style="7"/>
    <col min="13575" max="13575" width="23.7109375" style="7" customWidth="1"/>
    <col min="13576" max="13826" width="9.140625" style="7"/>
    <col min="13827" max="13827" width="31.85546875" style="7" customWidth="1"/>
    <col min="13828" max="13828" width="23.7109375" style="7" customWidth="1"/>
    <col min="13829" max="13829" width="35.85546875" style="7" customWidth="1"/>
    <col min="13830" max="13830" width="9.140625" style="7"/>
    <col min="13831" max="13831" width="23.7109375" style="7" customWidth="1"/>
    <col min="13832" max="14082" width="9.140625" style="7"/>
    <col min="14083" max="14083" width="31.85546875" style="7" customWidth="1"/>
    <col min="14084" max="14084" width="23.7109375" style="7" customWidth="1"/>
    <col min="14085" max="14085" width="35.85546875" style="7" customWidth="1"/>
    <col min="14086" max="14086" width="9.140625" style="7"/>
    <col min="14087" max="14087" width="23.7109375" style="7" customWidth="1"/>
    <col min="14088" max="14338" width="9.140625" style="7"/>
    <col min="14339" max="14339" width="31.85546875" style="7" customWidth="1"/>
    <col min="14340" max="14340" width="23.7109375" style="7" customWidth="1"/>
    <col min="14341" max="14341" width="35.85546875" style="7" customWidth="1"/>
    <col min="14342" max="14342" width="9.140625" style="7"/>
    <col min="14343" max="14343" width="23.7109375" style="7" customWidth="1"/>
    <col min="14344" max="14594" width="9.140625" style="7"/>
    <col min="14595" max="14595" width="31.85546875" style="7" customWidth="1"/>
    <col min="14596" max="14596" width="23.7109375" style="7" customWidth="1"/>
    <col min="14597" max="14597" width="35.85546875" style="7" customWidth="1"/>
    <col min="14598" max="14598" width="9.140625" style="7"/>
    <col min="14599" max="14599" width="23.7109375" style="7" customWidth="1"/>
    <col min="14600" max="14850" width="9.140625" style="7"/>
    <col min="14851" max="14851" width="31.85546875" style="7" customWidth="1"/>
    <col min="14852" max="14852" width="23.7109375" style="7" customWidth="1"/>
    <col min="14853" max="14853" width="35.85546875" style="7" customWidth="1"/>
    <col min="14854" max="14854" width="9.140625" style="7"/>
    <col min="14855" max="14855" width="23.7109375" style="7" customWidth="1"/>
    <col min="14856" max="15106" width="9.140625" style="7"/>
    <col min="15107" max="15107" width="31.85546875" style="7" customWidth="1"/>
    <col min="15108" max="15108" width="23.7109375" style="7" customWidth="1"/>
    <col min="15109" max="15109" width="35.85546875" style="7" customWidth="1"/>
    <col min="15110" max="15110" width="9.140625" style="7"/>
    <col min="15111" max="15111" width="23.7109375" style="7" customWidth="1"/>
    <col min="15112" max="15362" width="9.140625" style="7"/>
    <col min="15363" max="15363" width="31.85546875" style="7" customWidth="1"/>
    <col min="15364" max="15364" width="23.7109375" style="7" customWidth="1"/>
    <col min="15365" max="15365" width="35.85546875" style="7" customWidth="1"/>
    <col min="15366" max="15366" width="9.140625" style="7"/>
    <col min="15367" max="15367" width="23.7109375" style="7" customWidth="1"/>
    <col min="15368" max="15618" width="9.140625" style="7"/>
    <col min="15619" max="15619" width="31.85546875" style="7" customWidth="1"/>
    <col min="15620" max="15620" width="23.7109375" style="7" customWidth="1"/>
    <col min="15621" max="15621" width="35.85546875" style="7" customWidth="1"/>
    <col min="15622" max="15622" width="9.140625" style="7"/>
    <col min="15623" max="15623" width="23.7109375" style="7" customWidth="1"/>
    <col min="15624" max="15874" width="9.140625" style="7"/>
    <col min="15875" max="15875" width="31.85546875" style="7" customWidth="1"/>
    <col min="15876" max="15876" width="23.7109375" style="7" customWidth="1"/>
    <col min="15877" max="15877" width="35.85546875" style="7" customWidth="1"/>
    <col min="15878" max="15878" width="9.140625" style="7"/>
    <col min="15879" max="15879" width="23.7109375" style="7" customWidth="1"/>
    <col min="15880" max="16130" width="9.140625" style="7"/>
    <col min="16131" max="16131" width="31.85546875" style="7" customWidth="1"/>
    <col min="16132" max="16132" width="23.7109375" style="7" customWidth="1"/>
    <col min="16133" max="16133" width="35.85546875" style="7" customWidth="1"/>
    <col min="16134" max="16134" width="9.140625" style="7"/>
    <col min="16135" max="16135" width="23.7109375" style="7" customWidth="1"/>
    <col min="16136" max="16384" width="9.140625" style="7"/>
  </cols>
  <sheetData>
    <row r="1" spans="2:6" x14ac:dyDescent="0.2">
      <c r="C1" s="2"/>
      <c r="D1" s="2"/>
    </row>
    <row r="3" spans="2:6" ht="87.75" x14ac:dyDescent="1.05">
      <c r="C3" s="128" t="s">
        <v>10</v>
      </c>
      <c r="D3" s="128"/>
      <c r="E3" s="128"/>
      <c r="F3" s="128"/>
    </row>
    <row r="4" spans="2:6" s="21" customFormat="1" ht="22.5" customHeight="1" x14ac:dyDescent="0.25">
      <c r="C4" s="129" t="s">
        <v>11</v>
      </c>
      <c r="D4" s="129"/>
      <c r="E4" s="129"/>
      <c r="F4" s="129"/>
    </row>
    <row r="5" spans="2:6" ht="18" x14ac:dyDescent="0.25">
      <c r="D5" s="4"/>
    </row>
    <row r="6" spans="2:6" ht="15" customHeight="1" x14ac:dyDescent="0.25">
      <c r="C6" s="130" t="s">
        <v>361</v>
      </c>
      <c r="D6" s="130"/>
      <c r="E6" s="130"/>
      <c r="F6" s="130"/>
    </row>
    <row r="7" spans="2:6" x14ac:dyDescent="0.2">
      <c r="C7" s="3"/>
      <c r="D7" s="2"/>
    </row>
    <row r="8" spans="2:6" x14ac:dyDescent="0.2">
      <c r="C8" s="3"/>
      <c r="D8" s="2"/>
    </row>
    <row r="9" spans="2:6" ht="15" x14ac:dyDescent="0.2">
      <c r="C9" s="127" t="s">
        <v>210</v>
      </c>
      <c r="D9" s="127"/>
      <c r="E9" s="127"/>
      <c r="F9" s="127"/>
    </row>
    <row r="10" spans="2:6" ht="15" x14ac:dyDescent="0.2">
      <c r="C10" s="3"/>
      <c r="D10" s="5"/>
    </row>
    <row r="11" spans="2:6" ht="15" x14ac:dyDescent="0.2">
      <c r="C11" s="127" t="s">
        <v>94</v>
      </c>
      <c r="D11" s="127"/>
      <c r="E11" s="127"/>
      <c r="F11" s="127"/>
    </row>
    <row r="12" spans="2:6" ht="15" x14ac:dyDescent="0.2">
      <c r="C12" s="115"/>
      <c r="D12" s="115"/>
      <c r="E12" s="115"/>
      <c r="F12" s="115"/>
    </row>
    <row r="13" spans="2:6" ht="47.25" customHeight="1" x14ac:dyDescent="0.25">
      <c r="B13" s="120"/>
      <c r="C13" s="139" t="s">
        <v>365</v>
      </c>
      <c r="D13" s="140"/>
      <c r="E13" s="140"/>
      <c r="F13" s="140"/>
    </row>
    <row r="14" spans="2:6" ht="15" x14ac:dyDescent="0.2">
      <c r="C14" s="115"/>
      <c r="D14" s="115"/>
      <c r="E14" s="115"/>
      <c r="F14" s="115"/>
    </row>
    <row r="16" spans="2:6" ht="18.75" thickBot="1" x14ac:dyDescent="0.3">
      <c r="C16" s="22" t="s">
        <v>32</v>
      </c>
      <c r="D16" s="6"/>
      <c r="E16" s="6"/>
    </row>
    <row r="17" spans="3:9" ht="16.5" thickTop="1" thickBot="1" x14ac:dyDescent="0.3">
      <c r="C17" s="23" t="s">
        <v>12</v>
      </c>
      <c r="D17" s="42" t="s">
        <v>33</v>
      </c>
      <c r="E17" s="131" t="s">
        <v>34</v>
      </c>
      <c r="F17" s="132"/>
    </row>
    <row r="18" spans="3:9" ht="15" x14ac:dyDescent="0.25">
      <c r="C18" s="56" t="s">
        <v>96</v>
      </c>
      <c r="D18" s="41">
        <v>41095</v>
      </c>
      <c r="E18" s="133" t="s">
        <v>95</v>
      </c>
      <c r="F18" s="134"/>
    </row>
    <row r="19" spans="3:9" ht="15" x14ac:dyDescent="0.25">
      <c r="C19" s="104" t="s">
        <v>105</v>
      </c>
      <c r="D19" s="105">
        <v>41131</v>
      </c>
      <c r="E19" s="135" t="s">
        <v>106</v>
      </c>
      <c r="F19" s="136"/>
    </row>
    <row r="20" spans="3:9" ht="15.75" thickBot="1" x14ac:dyDescent="0.3">
      <c r="C20" s="106" t="s">
        <v>211</v>
      </c>
      <c r="D20" s="107">
        <v>41164</v>
      </c>
      <c r="E20" s="137" t="s">
        <v>212</v>
      </c>
      <c r="F20" s="138"/>
    </row>
    <row r="23" spans="3:9" ht="18" x14ac:dyDescent="0.25">
      <c r="C23" s="24" t="s">
        <v>13</v>
      </c>
      <c r="E23" s="17"/>
    </row>
    <row r="24" spans="3:9" ht="13.5" thickBot="1" x14ac:dyDescent="0.25">
      <c r="C24" s="6" t="s">
        <v>14</v>
      </c>
      <c r="D24" s="6"/>
      <c r="E24" s="18"/>
    </row>
    <row r="25" spans="3:9" ht="18.75" customHeight="1" thickTop="1" x14ac:dyDescent="0.2">
      <c r="C25" s="39" t="s">
        <v>37</v>
      </c>
      <c r="D25" s="39" t="s">
        <v>15</v>
      </c>
      <c r="E25" s="39" t="s">
        <v>16</v>
      </c>
      <c r="F25" s="40" t="s">
        <v>12</v>
      </c>
    </row>
    <row r="26" spans="3:9" s="72" customFormat="1" ht="25.5" x14ac:dyDescent="0.2">
      <c r="C26" s="68" t="s">
        <v>93</v>
      </c>
      <c r="D26" s="69" t="s">
        <v>91</v>
      </c>
      <c r="E26" s="70">
        <v>40242</v>
      </c>
      <c r="F26" s="71"/>
      <c r="G26" s="57"/>
      <c r="H26" s="58"/>
      <c r="I26" s="59"/>
    </row>
    <row r="27" spans="3:9" s="75" customFormat="1" ht="18.75" customHeight="1" x14ac:dyDescent="0.2">
      <c r="C27" s="73" t="s">
        <v>223</v>
      </c>
      <c r="D27" s="73" t="s">
        <v>92</v>
      </c>
      <c r="E27" s="70">
        <v>40877</v>
      </c>
      <c r="F27" s="74">
        <v>1</v>
      </c>
    </row>
    <row r="28" spans="3:9" s="75" customFormat="1" ht="25.5" x14ac:dyDescent="0.2">
      <c r="C28" s="73" t="s">
        <v>232</v>
      </c>
      <c r="D28" s="73" t="s">
        <v>130</v>
      </c>
      <c r="E28" s="70">
        <v>41099</v>
      </c>
      <c r="F28" s="74">
        <v>1.2</v>
      </c>
    </row>
    <row r="29" spans="3:9" s="75" customFormat="1" ht="25.5" x14ac:dyDescent="0.2">
      <c r="C29" s="73" t="s">
        <v>236</v>
      </c>
      <c r="D29" s="73" t="s">
        <v>131</v>
      </c>
      <c r="E29" s="70">
        <v>41012</v>
      </c>
      <c r="F29" s="74">
        <v>1.2</v>
      </c>
    </row>
    <row r="30" spans="3:9" s="72" customFormat="1" ht="25.5" x14ac:dyDescent="0.2">
      <c r="C30" s="73" t="s">
        <v>38</v>
      </c>
      <c r="D30" s="73" t="s">
        <v>36</v>
      </c>
      <c r="E30" s="70">
        <v>41046</v>
      </c>
      <c r="F30" s="74">
        <v>1.3</v>
      </c>
    </row>
    <row r="31" spans="3:9" s="72" customFormat="1" ht="25.5" x14ac:dyDescent="0.2">
      <c r="C31" s="73" t="s">
        <v>39</v>
      </c>
      <c r="D31" s="73" t="s">
        <v>35</v>
      </c>
      <c r="E31" s="70">
        <v>41046</v>
      </c>
      <c r="F31" s="76">
        <v>1.1000000000000001</v>
      </c>
    </row>
    <row r="32" spans="3:9" s="72" customFormat="1" ht="25.5" x14ac:dyDescent="0.2">
      <c r="C32" s="73" t="s">
        <v>245</v>
      </c>
      <c r="D32" s="73" t="s">
        <v>26</v>
      </c>
      <c r="E32" s="70">
        <v>41120</v>
      </c>
      <c r="F32" s="74">
        <v>1.4</v>
      </c>
    </row>
    <row r="33" spans="3:6" s="72" customFormat="1" ht="25.5" x14ac:dyDescent="0.2">
      <c r="C33" s="73" t="s">
        <v>247</v>
      </c>
      <c r="D33" s="73" t="s">
        <v>27</v>
      </c>
      <c r="E33" s="70">
        <v>41046</v>
      </c>
      <c r="F33" s="74">
        <v>1.3</v>
      </c>
    </row>
    <row r="34" spans="3:6" s="72" customFormat="1" ht="25.5" x14ac:dyDescent="0.2">
      <c r="C34" s="73" t="s">
        <v>249</v>
      </c>
      <c r="D34" s="73" t="s">
        <v>28</v>
      </c>
      <c r="E34" s="70">
        <v>41100</v>
      </c>
      <c r="F34" s="74">
        <v>1.2</v>
      </c>
    </row>
    <row r="35" spans="3:6" s="72" customFormat="1" ht="25.5" x14ac:dyDescent="0.2">
      <c r="C35" s="73" t="s">
        <v>251</v>
      </c>
      <c r="D35" s="73" t="s">
        <v>29</v>
      </c>
      <c r="E35" s="70">
        <v>41124</v>
      </c>
      <c r="F35" s="74">
        <v>1.4</v>
      </c>
    </row>
    <row r="36" spans="3:6" s="72" customFormat="1" ht="25.5" x14ac:dyDescent="0.2">
      <c r="C36" s="73" t="s">
        <v>256</v>
      </c>
      <c r="D36" s="73" t="s">
        <v>30</v>
      </c>
      <c r="E36" s="70">
        <v>41046</v>
      </c>
      <c r="F36" s="74">
        <v>1.3</v>
      </c>
    </row>
    <row r="37" spans="3:6" ht="13.5" thickBot="1" x14ac:dyDescent="0.25">
      <c r="C37" s="27"/>
      <c r="D37" s="25"/>
      <c r="E37" s="26"/>
      <c r="F37" s="27"/>
    </row>
  </sheetData>
  <sheetProtection selectLockedCells="1" selectUnlockedCells="1"/>
  <sortState ref="D26:F46">
    <sortCondition ref="D26:D46"/>
  </sortState>
  <customSheetViews>
    <customSheetView guid="{AA267803-3D15-473C-9E2D-9DBCE3939576}" showGridLines="0" fitToPage="1">
      <pageMargins left="0.74791666666666667" right="0.74791666666666667" top="0.98402777777777772" bottom="0.98402777777777772" header="0.51180555555555551" footer="0.51180555555555551"/>
      <pageSetup scale="70" firstPageNumber="0" fitToHeight="0" orientation="portrait" r:id="rId1"/>
      <headerFooter alignWithMargins="0"/>
    </customSheetView>
  </customSheetViews>
  <mergeCells count="10">
    <mergeCell ref="E17:F17"/>
    <mergeCell ref="E18:F18"/>
    <mergeCell ref="E19:F19"/>
    <mergeCell ref="E20:F20"/>
    <mergeCell ref="C13:F13"/>
    <mergeCell ref="C9:F9"/>
    <mergeCell ref="C3:F3"/>
    <mergeCell ref="C4:F4"/>
    <mergeCell ref="C6:F6"/>
    <mergeCell ref="C11:F11"/>
  </mergeCells>
  <pageMargins left="0.74791666666666667" right="0.74791666666666667" top="0.98402777777777772" bottom="0.98402777777777772" header="0.51180555555555551" footer="0.51180555555555551"/>
  <pageSetup scale="70" firstPageNumber="0" fitToHeight="0" orientation="portrait" r:id="rId2"/>
  <headerFooter alignWithMargins="0"/>
  <ignoredErrors>
    <ignoredError sqref="C18:C20"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1"/>
  <sheetViews>
    <sheetView topLeftCell="B10" zoomScaleNormal="100" workbookViewId="0">
      <selection activeCell="G11" sqref="G11"/>
    </sheetView>
  </sheetViews>
  <sheetFormatPr defaultRowHeight="15" x14ac:dyDescent="0.25"/>
  <cols>
    <col min="1" max="1" width="6" style="28" customWidth="1"/>
    <col min="2" max="2" width="23.28515625" style="28" customWidth="1"/>
    <col min="3" max="3" width="60.7109375" style="37" customWidth="1"/>
    <col min="4" max="4" width="17.140625" style="28" bestFit="1" customWidth="1"/>
    <col min="5" max="5" width="15.140625" style="28" customWidth="1"/>
    <col min="6" max="6" width="37.85546875" style="28" customWidth="1"/>
    <col min="7" max="7" width="64.28515625" style="28" customWidth="1"/>
    <col min="8" max="8" width="18.42578125" style="79" bestFit="1" customWidth="1"/>
    <col min="9" max="9" width="29.85546875" style="28" customWidth="1"/>
    <col min="10" max="10" width="11.7109375" style="46" hidden="1" customWidth="1"/>
    <col min="11" max="16384" width="9.140625" style="28"/>
  </cols>
  <sheetData>
    <row r="1" spans="1:10" ht="11.25" x14ac:dyDescent="0.15">
      <c r="B1" s="1" t="s">
        <v>0</v>
      </c>
      <c r="C1" s="47" t="s">
        <v>132</v>
      </c>
      <c r="H1" s="95" t="s">
        <v>185</v>
      </c>
      <c r="I1" s="91" t="str">
        <f>IF('Test Summary Report'!D7="","",'Test Summary Report'!D7)</f>
        <v/>
      </c>
      <c r="J1" s="100"/>
    </row>
    <row r="2" spans="1:10" ht="11.25" x14ac:dyDescent="0.15">
      <c r="B2" s="1" t="s">
        <v>1</v>
      </c>
      <c r="C2" s="47" t="s">
        <v>133</v>
      </c>
      <c r="H2" s="95" t="s">
        <v>186</v>
      </c>
      <c r="I2" s="91" t="str">
        <f>IF('Test Summary Report'!D8="","",'Test Summary Report'!D8)</f>
        <v/>
      </c>
      <c r="J2" s="100"/>
    </row>
    <row r="3" spans="1:10" ht="11.25" x14ac:dyDescent="0.15">
      <c r="B3" s="1" t="s">
        <v>2</v>
      </c>
      <c r="C3" s="47" t="s">
        <v>31</v>
      </c>
      <c r="H3" s="95" t="s">
        <v>187</v>
      </c>
      <c r="I3" s="91" t="str">
        <f>IF('Test Summary Report'!D6="","",'Test Summary Report'!D6)</f>
        <v/>
      </c>
      <c r="J3" s="100"/>
    </row>
    <row r="4" spans="1:10" ht="11.25" x14ac:dyDescent="0.25">
      <c r="B4" s="1" t="s">
        <v>3</v>
      </c>
      <c r="C4" s="47" t="s">
        <v>134</v>
      </c>
      <c r="H4" s="92" t="s">
        <v>188</v>
      </c>
      <c r="I4" s="91" t="str">
        <f>IF('Test Summary Report'!D12="","",'Test Summary Report'!D12)</f>
        <v/>
      </c>
      <c r="J4" s="100"/>
    </row>
    <row r="5" spans="1:10" ht="101.25" x14ac:dyDescent="0.25">
      <c r="B5" s="1" t="s">
        <v>4</v>
      </c>
      <c r="C5" s="1" t="s">
        <v>277</v>
      </c>
      <c r="D5" s="144" t="s">
        <v>135</v>
      </c>
      <c r="E5" s="145"/>
      <c r="F5" s="146"/>
      <c r="H5" s="96" t="s">
        <v>189</v>
      </c>
      <c r="I5" s="91" t="str">
        <f>IF('Test Summary Report'!D11="","",'Test Summary Report'!D11)</f>
        <v/>
      </c>
      <c r="J5" s="100"/>
    </row>
    <row r="6" spans="1:10" ht="11.25" x14ac:dyDescent="0.25">
      <c r="A6" s="29"/>
      <c r="B6" s="30" t="s">
        <v>5</v>
      </c>
      <c r="C6" s="31" t="s">
        <v>177</v>
      </c>
      <c r="D6" s="30" t="s">
        <v>179</v>
      </c>
      <c r="E6" s="32" t="s">
        <v>6</v>
      </c>
      <c r="F6" s="32" t="s">
        <v>7</v>
      </c>
      <c r="G6" s="32" t="s">
        <v>8</v>
      </c>
      <c r="H6" s="83" t="s">
        <v>172</v>
      </c>
      <c r="I6" s="30" t="s">
        <v>22</v>
      </c>
      <c r="J6" s="101" t="s">
        <v>208</v>
      </c>
    </row>
    <row r="7" spans="1:10" ht="11.25" x14ac:dyDescent="0.25">
      <c r="B7" s="49" t="s">
        <v>24</v>
      </c>
      <c r="C7" s="50"/>
      <c r="D7" s="49"/>
      <c r="E7" s="49"/>
      <c r="F7" s="49"/>
      <c r="G7" s="49"/>
      <c r="H7" s="49"/>
      <c r="I7" s="90"/>
      <c r="J7" s="102"/>
    </row>
    <row r="8" spans="1:10" s="51" customFormat="1" ht="174.75" customHeight="1" x14ac:dyDescent="0.25">
      <c r="A8" s="36"/>
      <c r="B8" s="52" t="s">
        <v>301</v>
      </c>
      <c r="C8" s="48" t="s">
        <v>218</v>
      </c>
      <c r="D8" s="54" t="s">
        <v>240</v>
      </c>
      <c r="E8" s="47" t="s">
        <v>9</v>
      </c>
      <c r="F8" s="147" t="s">
        <v>302</v>
      </c>
      <c r="G8" s="148"/>
      <c r="H8" s="118"/>
      <c r="I8" s="112"/>
      <c r="J8" s="110">
        <f>IF(H8="TBD",1,IF(H8="Fail",1,IF(H8="",1,0)))</f>
        <v>1</v>
      </c>
    </row>
    <row r="9" spans="1:10" s="51" customFormat="1" ht="147" customHeight="1" x14ac:dyDescent="0.25">
      <c r="A9" s="36"/>
      <c r="B9" s="52" t="s">
        <v>136</v>
      </c>
      <c r="C9" s="48" t="s">
        <v>286</v>
      </c>
      <c r="D9" s="54" t="s">
        <v>293</v>
      </c>
      <c r="E9" s="47" t="s">
        <v>9</v>
      </c>
      <c r="F9" s="47" t="s">
        <v>287</v>
      </c>
      <c r="G9" s="20" t="s">
        <v>288</v>
      </c>
      <c r="H9" s="80"/>
      <c r="I9" s="89"/>
      <c r="J9" s="103">
        <f>IF(H9="TBD",1,IF(H9="Fail",1,IF(H9="",1,0)))</f>
        <v>1</v>
      </c>
    </row>
    <row r="10" spans="1:10" s="51" customFormat="1" ht="173.25" customHeight="1" x14ac:dyDescent="0.25">
      <c r="A10" s="36"/>
      <c r="B10" s="52" t="s">
        <v>285</v>
      </c>
      <c r="C10" s="48" t="s">
        <v>220</v>
      </c>
      <c r="D10" s="54" t="s">
        <v>241</v>
      </c>
      <c r="E10" s="47" t="s">
        <v>9</v>
      </c>
      <c r="F10" s="47" t="s">
        <v>221</v>
      </c>
      <c r="G10" s="48" t="s">
        <v>324</v>
      </c>
      <c r="H10" s="80"/>
      <c r="I10" s="89"/>
      <c r="J10" s="103">
        <f t="shared" ref="J10" si="0">IF(H10="TBD",1,IF(H10="Fail",1,IF(H10="",1,0)))</f>
        <v>1</v>
      </c>
    </row>
    <row r="11" spans="1:10" s="51" customFormat="1" ht="168.75" x14ac:dyDescent="0.25">
      <c r="A11" s="36"/>
      <c r="B11" s="38" t="s">
        <v>137</v>
      </c>
      <c r="C11" s="48" t="s">
        <v>182</v>
      </c>
      <c r="D11" s="54" t="s">
        <v>233</v>
      </c>
      <c r="E11" s="47" t="s">
        <v>9</v>
      </c>
      <c r="F11" s="48" t="s">
        <v>229</v>
      </c>
      <c r="G11" s="48" t="s">
        <v>341</v>
      </c>
      <c r="H11" s="80"/>
      <c r="I11" s="89"/>
      <c r="J11" s="103">
        <f t="shared" ref="J11" si="1">IF(H11="TBD",1,IF(H11="Fail",1,IF(H11="",1,0)))</f>
        <v>1</v>
      </c>
    </row>
    <row r="12" spans="1:10" ht="11.25" x14ac:dyDescent="0.25">
      <c r="B12" s="49" t="s">
        <v>25</v>
      </c>
      <c r="C12" s="50"/>
      <c r="D12" s="49"/>
      <c r="E12" s="49"/>
      <c r="F12" s="49"/>
      <c r="G12" s="49"/>
      <c r="H12" s="49"/>
      <c r="I12" s="90"/>
      <c r="J12" s="90"/>
    </row>
    <row r="13" spans="1:10" x14ac:dyDescent="0.25">
      <c r="H13" s="84"/>
      <c r="J13" s="46">
        <f>SUM(J9:J11)</f>
        <v>3</v>
      </c>
    </row>
    <row r="14" spans="1:10" x14ac:dyDescent="0.25">
      <c r="H14" s="81"/>
      <c r="J14" s="46">
        <v>3</v>
      </c>
    </row>
    <row r="15" spans="1:10" x14ac:dyDescent="0.25">
      <c r="H15" s="85"/>
    </row>
    <row r="16" spans="1:10" x14ac:dyDescent="0.25">
      <c r="H16" s="81"/>
    </row>
    <row r="17" spans="8:8" x14ac:dyDescent="0.25">
      <c r="H17" s="81"/>
    </row>
    <row r="18" spans="8:8" x14ac:dyDescent="0.25">
      <c r="H18" s="81"/>
    </row>
    <row r="19" spans="8:8" x14ac:dyDescent="0.25">
      <c r="H19" s="82"/>
    </row>
    <row r="20" spans="8:8" x14ac:dyDescent="0.25">
      <c r="H20" s="82"/>
    </row>
    <row r="21" spans="8:8" x14ac:dyDescent="0.25">
      <c r="H21" s="81"/>
    </row>
    <row r="22" spans="8:8" x14ac:dyDescent="0.25">
      <c r="H22" s="82"/>
    </row>
    <row r="23" spans="8:8" x14ac:dyDescent="0.25">
      <c r="H23" s="82"/>
    </row>
    <row r="24" spans="8:8" x14ac:dyDescent="0.25">
      <c r="H24" s="81"/>
    </row>
    <row r="25" spans="8:8" x14ac:dyDescent="0.25">
      <c r="H25" s="81"/>
    </row>
    <row r="26" spans="8:8" x14ac:dyDescent="0.25">
      <c r="H26" s="81"/>
    </row>
    <row r="27" spans="8:8" x14ac:dyDescent="0.25">
      <c r="H27" s="81"/>
    </row>
    <row r="28" spans="8:8" x14ac:dyDescent="0.25">
      <c r="H28" s="81"/>
    </row>
    <row r="29" spans="8:8" x14ac:dyDescent="0.25">
      <c r="H29" s="81"/>
    </row>
    <row r="30" spans="8:8" x14ac:dyDescent="0.25">
      <c r="H30" s="81"/>
    </row>
    <row r="31" spans="8:8" x14ac:dyDescent="0.25">
      <c r="H31" s="81"/>
    </row>
    <row r="32" spans="8:8" x14ac:dyDescent="0.25">
      <c r="H32" s="81"/>
    </row>
    <row r="33" spans="8:8" x14ac:dyDescent="0.25">
      <c r="H33" s="82"/>
    </row>
    <row r="34" spans="8:8" x14ac:dyDescent="0.25">
      <c r="H34" s="82"/>
    </row>
    <row r="35" spans="8:8" x14ac:dyDescent="0.25">
      <c r="H35" s="81"/>
    </row>
    <row r="36" spans="8:8" x14ac:dyDescent="0.25">
      <c r="H36" s="82"/>
    </row>
    <row r="37" spans="8:8" x14ac:dyDescent="0.25">
      <c r="H37" s="82"/>
    </row>
    <row r="38" spans="8:8" x14ac:dyDescent="0.25">
      <c r="H38" s="81"/>
    </row>
    <row r="39" spans="8:8" x14ac:dyDescent="0.25">
      <c r="H39" s="82"/>
    </row>
    <row r="40" spans="8:8" x14ac:dyDescent="0.25">
      <c r="H40" s="82"/>
    </row>
    <row r="41" spans="8:8" x14ac:dyDescent="0.25">
      <c r="H41" s="81"/>
    </row>
    <row r="42" spans="8:8" x14ac:dyDescent="0.25">
      <c r="H42" s="82"/>
    </row>
    <row r="43" spans="8:8" x14ac:dyDescent="0.25">
      <c r="H43" s="82"/>
    </row>
    <row r="44" spans="8:8" x14ac:dyDescent="0.25">
      <c r="H44" s="81"/>
    </row>
    <row r="45" spans="8:8" x14ac:dyDescent="0.25">
      <c r="H45" s="82"/>
    </row>
    <row r="46" spans="8:8" x14ac:dyDescent="0.25">
      <c r="H46" s="82"/>
    </row>
    <row r="47" spans="8:8" x14ac:dyDescent="0.25">
      <c r="H47" s="81"/>
    </row>
    <row r="48" spans="8:8" x14ac:dyDescent="0.25">
      <c r="H48" s="82"/>
    </row>
    <row r="49" spans="8:8" x14ac:dyDescent="0.25">
      <c r="H49" s="82"/>
    </row>
    <row r="50" spans="8:8" x14ac:dyDescent="0.25">
      <c r="H50" s="81"/>
    </row>
    <row r="51" spans="8:8" x14ac:dyDescent="0.25">
      <c r="H51" s="81"/>
    </row>
    <row r="52" spans="8:8" x14ac:dyDescent="0.25">
      <c r="H52" s="81"/>
    </row>
    <row r="53" spans="8:8" x14ac:dyDescent="0.25">
      <c r="H53" s="81"/>
    </row>
    <row r="54" spans="8:8" x14ac:dyDescent="0.25">
      <c r="H54" s="81"/>
    </row>
    <row r="55" spans="8:8" x14ac:dyDescent="0.25">
      <c r="H55" s="81"/>
    </row>
    <row r="56" spans="8:8" x14ac:dyDescent="0.25">
      <c r="H56" s="81"/>
    </row>
    <row r="57" spans="8:8" x14ac:dyDescent="0.25">
      <c r="H57" s="81"/>
    </row>
    <row r="58" spans="8:8" x14ac:dyDescent="0.25">
      <c r="H58" s="81"/>
    </row>
    <row r="59" spans="8:8" x14ac:dyDescent="0.25">
      <c r="H59" s="81"/>
    </row>
    <row r="60" spans="8:8" x14ac:dyDescent="0.25">
      <c r="H60" s="81"/>
    </row>
    <row r="61" spans="8:8" x14ac:dyDescent="0.25">
      <c r="H61" s="81"/>
    </row>
    <row r="62" spans="8:8" x14ac:dyDescent="0.25">
      <c r="H62" s="81"/>
    </row>
    <row r="63" spans="8:8" x14ac:dyDescent="0.25">
      <c r="H63" s="81"/>
    </row>
    <row r="64" spans="8:8" x14ac:dyDescent="0.25">
      <c r="H64" s="81"/>
    </row>
    <row r="65" spans="8:8" x14ac:dyDescent="0.25">
      <c r="H65" s="81"/>
    </row>
    <row r="66" spans="8:8" x14ac:dyDescent="0.25">
      <c r="H66" s="81"/>
    </row>
    <row r="67" spans="8:8" x14ac:dyDescent="0.25">
      <c r="H67" s="81"/>
    </row>
    <row r="68" spans="8:8" x14ac:dyDescent="0.25">
      <c r="H68" s="81"/>
    </row>
    <row r="69" spans="8:8" x14ac:dyDescent="0.25">
      <c r="H69" s="81"/>
    </row>
    <row r="70" spans="8:8" x14ac:dyDescent="0.25">
      <c r="H70" s="81"/>
    </row>
    <row r="71" spans="8:8" x14ac:dyDescent="0.25">
      <c r="H71" s="81"/>
    </row>
    <row r="72" spans="8:8" x14ac:dyDescent="0.25">
      <c r="H72" s="82"/>
    </row>
    <row r="73" spans="8:8" x14ac:dyDescent="0.25">
      <c r="H73" s="82"/>
    </row>
    <row r="74" spans="8:8" x14ac:dyDescent="0.25">
      <c r="H74" s="81"/>
    </row>
    <row r="75" spans="8:8" x14ac:dyDescent="0.25">
      <c r="H75" s="81"/>
    </row>
    <row r="76" spans="8:8" x14ac:dyDescent="0.25">
      <c r="H76" s="81"/>
    </row>
    <row r="77" spans="8:8" x14ac:dyDescent="0.25">
      <c r="H77" s="81"/>
    </row>
    <row r="78" spans="8:8" x14ac:dyDescent="0.25">
      <c r="H78" s="81"/>
    </row>
    <row r="79" spans="8:8" x14ac:dyDescent="0.25">
      <c r="H79" s="81"/>
    </row>
    <row r="80" spans="8:8" x14ac:dyDescent="0.25">
      <c r="H80" s="81"/>
    </row>
    <row r="81" spans="8:8" x14ac:dyDescent="0.25">
      <c r="H81" s="81"/>
    </row>
    <row r="82" spans="8:8" x14ac:dyDescent="0.25">
      <c r="H82" s="81"/>
    </row>
    <row r="83" spans="8:8" x14ac:dyDescent="0.25">
      <c r="H83" s="81"/>
    </row>
    <row r="84" spans="8:8" x14ac:dyDescent="0.25">
      <c r="H84" s="82"/>
    </row>
    <row r="85" spans="8:8" x14ac:dyDescent="0.25">
      <c r="H85" s="82"/>
    </row>
    <row r="86" spans="8:8" x14ac:dyDescent="0.25">
      <c r="H86" s="81"/>
    </row>
    <row r="87" spans="8:8" x14ac:dyDescent="0.25">
      <c r="H87" s="81"/>
    </row>
    <row r="88" spans="8:8" x14ac:dyDescent="0.25">
      <c r="H88" s="81"/>
    </row>
    <row r="89" spans="8:8" x14ac:dyDescent="0.25">
      <c r="H89" s="81"/>
    </row>
    <row r="90" spans="8:8" x14ac:dyDescent="0.25">
      <c r="H90" s="82"/>
    </row>
    <row r="91" spans="8:8" x14ac:dyDescent="0.25">
      <c r="H91" s="82"/>
    </row>
  </sheetData>
  <mergeCells count="2">
    <mergeCell ref="D5:F5"/>
    <mergeCell ref="F8:G8"/>
  </mergeCells>
  <conditionalFormatting sqref="H21 H24:H32 H35 H38 H41 H44 H47 H50:H71 H74:H83 H86:H89 H18 H16">
    <cfRule type="cellIs" dxfId="71" priority="31" operator="equal">
      <formula>"n/a"</formula>
    </cfRule>
    <cfRule type="cellIs" dxfId="70" priority="32" operator="equal">
      <formula>"Fail"</formula>
    </cfRule>
    <cfRule type="cellIs" dxfId="69" priority="33" operator="equal">
      <formula>"Pass"</formula>
    </cfRule>
    <cfRule type="cellIs" dxfId="68" priority="34" operator="equal">
      <formula>$I$534</formula>
    </cfRule>
    <cfRule type="cellIs" dxfId="67" priority="35" operator="equal">
      <formula>$I$533</formula>
    </cfRule>
    <cfRule type="cellIs" dxfId="66" priority="36" operator="equal">
      <formula>$I$532</formula>
    </cfRule>
  </conditionalFormatting>
  <conditionalFormatting sqref="H17">
    <cfRule type="cellIs" dxfId="65" priority="25" operator="equal">
      <formula>"n/a"</formula>
    </cfRule>
    <cfRule type="cellIs" dxfId="64" priority="26" operator="equal">
      <formula>"Fail"</formula>
    </cfRule>
    <cfRule type="cellIs" dxfId="63" priority="27" operator="equal">
      <formula>"Pass"</formula>
    </cfRule>
    <cfRule type="cellIs" dxfId="62" priority="28" operator="equal">
      <formula>$I$534</formula>
    </cfRule>
    <cfRule type="cellIs" dxfId="61" priority="29" operator="equal">
      <formula>$I$533</formula>
    </cfRule>
    <cfRule type="cellIs" dxfId="60" priority="30" operator="equal">
      <formula>$I$532</formula>
    </cfRule>
  </conditionalFormatting>
  <conditionalFormatting sqref="H14">
    <cfRule type="cellIs" dxfId="59" priority="19" operator="equal">
      <formula>"n/a"</formula>
    </cfRule>
    <cfRule type="cellIs" dxfId="58" priority="20" operator="equal">
      <formula>"Fail"</formula>
    </cfRule>
    <cfRule type="cellIs" dxfId="57" priority="21" operator="equal">
      <formula>"Pass"</formula>
    </cfRule>
    <cfRule type="cellIs" dxfId="56" priority="22" operator="equal">
      <formula>$I$534</formula>
    </cfRule>
    <cfRule type="cellIs" dxfId="55" priority="23" operator="equal">
      <formula>$I$533</formula>
    </cfRule>
    <cfRule type="cellIs" dxfId="54" priority="24" operator="equal">
      <formula>$I$532</formula>
    </cfRule>
  </conditionalFormatting>
  <dataValidations count="2">
    <dataValidation type="list" showInputMessage="1" showErrorMessage="1" sqref="H14 H9:H11">
      <formula1>TestResults</formula1>
    </dataValidation>
    <dataValidation type="list" allowBlank="1" showInputMessage="1" showErrorMessage="1" sqref="H21 H74:H83 H86:H89 H24:H32 H35 H38 H41 H44 H47 H50:H71 H16:H18">
      <formula1>#REF!</formula1>
    </dataValidation>
  </dataValidations>
  <pageMargins left="0.23622047244094491" right="0.23622047244094491" top="0.74803149606299213" bottom="0.74803149606299213" header="0.31496062992125984" footer="0.31496062992125984"/>
  <pageSetup paperSize="8" scale="35" fitToHeight="0" orientation="landscape" cellComments="asDisplayed"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1"/>
  <sheetViews>
    <sheetView topLeftCell="C10" zoomScaleNormal="100" workbookViewId="0">
      <selection activeCell="G12" sqref="G12"/>
    </sheetView>
  </sheetViews>
  <sheetFormatPr defaultRowHeight="15" x14ac:dyDescent="0.25"/>
  <cols>
    <col min="1" max="1" width="6" style="28" customWidth="1"/>
    <col min="2" max="2" width="23.28515625" style="28" customWidth="1"/>
    <col min="3" max="3" width="60.7109375" style="37" customWidth="1"/>
    <col min="4" max="4" width="17.140625" style="28" bestFit="1" customWidth="1"/>
    <col min="5" max="5" width="18.140625" style="28" customWidth="1"/>
    <col min="6" max="6" width="37.85546875" style="28" customWidth="1"/>
    <col min="7" max="7" width="63.42578125" style="28" bestFit="1" customWidth="1"/>
    <col min="8" max="8" width="18.42578125" style="79" bestFit="1" customWidth="1"/>
    <col min="9" max="9" width="27.85546875" style="28" customWidth="1"/>
    <col min="10" max="10" width="13.28515625" style="46" hidden="1" customWidth="1"/>
    <col min="11" max="16384" width="9.140625" style="28"/>
  </cols>
  <sheetData>
    <row r="1" spans="1:10" ht="11.25" x14ac:dyDescent="0.15">
      <c r="B1" s="1" t="s">
        <v>0</v>
      </c>
      <c r="C1" s="47" t="s">
        <v>138</v>
      </c>
      <c r="H1" s="95" t="s">
        <v>185</v>
      </c>
      <c r="I1" s="91" t="str">
        <f>IF('Test Summary Report'!D7="","",'Test Summary Report'!D7)</f>
        <v/>
      </c>
      <c r="J1" s="100"/>
    </row>
    <row r="2" spans="1:10" ht="11.25" x14ac:dyDescent="0.15">
      <c r="B2" s="1" t="s">
        <v>1</v>
      </c>
      <c r="C2" s="47" t="s">
        <v>139</v>
      </c>
      <c r="H2" s="95" t="s">
        <v>186</v>
      </c>
      <c r="I2" s="91" t="str">
        <f>IF('Test Summary Report'!D8="","",'Test Summary Report'!D8)</f>
        <v/>
      </c>
      <c r="J2" s="100"/>
    </row>
    <row r="3" spans="1:10" ht="11.25" x14ac:dyDescent="0.15">
      <c r="B3" s="1" t="s">
        <v>2</v>
      </c>
      <c r="C3" s="47" t="s">
        <v>31</v>
      </c>
      <c r="H3" s="95" t="s">
        <v>187</v>
      </c>
      <c r="I3" s="91" t="str">
        <f>IF('Test Summary Report'!D6="","",'Test Summary Report'!D6)</f>
        <v/>
      </c>
      <c r="J3" s="100"/>
    </row>
    <row r="4" spans="1:10" ht="11.25" x14ac:dyDescent="0.25">
      <c r="B4" s="1" t="s">
        <v>3</v>
      </c>
      <c r="C4" s="47" t="s">
        <v>140</v>
      </c>
      <c r="H4" s="92" t="s">
        <v>188</v>
      </c>
      <c r="I4" s="91" t="str">
        <f>IF('Test Summary Report'!D12="","",'Test Summary Report'!D12)</f>
        <v/>
      </c>
      <c r="J4" s="100"/>
    </row>
    <row r="5" spans="1:10" ht="123.75" x14ac:dyDescent="0.25">
      <c r="B5" s="1" t="s">
        <v>4</v>
      </c>
      <c r="C5" s="1" t="s">
        <v>266</v>
      </c>
      <c r="D5" s="144" t="s">
        <v>141</v>
      </c>
      <c r="E5" s="145"/>
      <c r="F5" s="146"/>
      <c r="H5" s="96" t="s">
        <v>189</v>
      </c>
      <c r="I5" s="91" t="str">
        <f>IF('Test Summary Report'!D11="","",'Test Summary Report'!D11)</f>
        <v/>
      </c>
      <c r="J5" s="100"/>
    </row>
    <row r="6" spans="1:10" ht="11.25" x14ac:dyDescent="0.25">
      <c r="A6" s="29"/>
      <c r="B6" s="30" t="s">
        <v>5</v>
      </c>
      <c r="C6" s="31" t="s">
        <v>177</v>
      </c>
      <c r="D6" s="30" t="s">
        <v>179</v>
      </c>
      <c r="E6" s="32" t="s">
        <v>6</v>
      </c>
      <c r="F6" s="32" t="s">
        <v>7</v>
      </c>
      <c r="G6" s="32" t="s">
        <v>8</v>
      </c>
      <c r="H6" s="83" t="s">
        <v>172</v>
      </c>
      <c r="I6" s="30" t="s">
        <v>22</v>
      </c>
      <c r="J6" s="101" t="s">
        <v>208</v>
      </c>
    </row>
    <row r="7" spans="1:10" ht="11.25" x14ac:dyDescent="0.25">
      <c r="B7" s="49" t="s">
        <v>24</v>
      </c>
      <c r="C7" s="50"/>
      <c r="D7" s="49"/>
      <c r="E7" s="49"/>
      <c r="F7" s="49"/>
      <c r="G7" s="49"/>
      <c r="H7" s="49"/>
      <c r="I7" s="90"/>
      <c r="J7" s="102"/>
    </row>
    <row r="8" spans="1:10" s="51" customFormat="1" ht="174.75" customHeight="1" x14ac:dyDescent="0.25">
      <c r="A8" s="36"/>
      <c r="B8" s="52" t="s">
        <v>303</v>
      </c>
      <c r="C8" s="48" t="s">
        <v>218</v>
      </c>
      <c r="D8" s="54" t="s">
        <v>240</v>
      </c>
      <c r="E8" s="47" t="s">
        <v>9</v>
      </c>
      <c r="F8" s="147" t="s">
        <v>305</v>
      </c>
      <c r="G8" s="148"/>
      <c r="H8" s="118"/>
      <c r="I8" s="112"/>
      <c r="J8" s="110"/>
    </row>
    <row r="9" spans="1:10" s="51" customFormat="1" ht="147" customHeight="1" x14ac:dyDescent="0.25">
      <c r="A9" s="36"/>
      <c r="B9" s="52" t="s">
        <v>142</v>
      </c>
      <c r="C9" s="48" t="s">
        <v>292</v>
      </c>
      <c r="D9" s="54" t="s">
        <v>279</v>
      </c>
      <c r="E9" s="47" t="s">
        <v>9</v>
      </c>
      <c r="F9" s="47" t="s">
        <v>294</v>
      </c>
      <c r="G9" s="20" t="s">
        <v>295</v>
      </c>
      <c r="H9" s="80"/>
      <c r="I9" s="89"/>
      <c r="J9" s="103">
        <f>IF(H9="TBD",1,IF(H9="Fail",1,IF(H9="",1,0)))</f>
        <v>1</v>
      </c>
    </row>
    <row r="10" spans="1:10" s="51" customFormat="1" ht="186" customHeight="1" x14ac:dyDescent="0.25">
      <c r="A10" s="36"/>
      <c r="B10" s="52" t="s">
        <v>291</v>
      </c>
      <c r="C10" s="48" t="s">
        <v>220</v>
      </c>
      <c r="D10" s="54" t="s">
        <v>241</v>
      </c>
      <c r="E10" s="47" t="s">
        <v>9</v>
      </c>
      <c r="F10" s="47" t="s">
        <v>221</v>
      </c>
      <c r="G10" s="48" t="s">
        <v>325</v>
      </c>
      <c r="H10" s="80"/>
      <c r="I10" s="89"/>
      <c r="J10" s="103">
        <f t="shared" ref="J10" si="0">IF(H10="TBD",1,IF(H10="Fail",1,IF(H10="",1,0)))</f>
        <v>1</v>
      </c>
    </row>
    <row r="11" spans="1:10" s="51" customFormat="1" ht="168.75" x14ac:dyDescent="0.25">
      <c r="A11" s="36"/>
      <c r="B11" s="38" t="s">
        <v>143</v>
      </c>
      <c r="C11" s="48" t="s">
        <v>183</v>
      </c>
      <c r="D11" s="54" t="s">
        <v>234</v>
      </c>
      <c r="E11" s="47" t="s">
        <v>9</v>
      </c>
      <c r="F11" s="48" t="s">
        <v>230</v>
      </c>
      <c r="G11" s="20" t="s">
        <v>342</v>
      </c>
      <c r="H11" s="80"/>
      <c r="I11" s="89"/>
      <c r="J11" s="103">
        <f t="shared" ref="J11" si="1">IF(H11="TBD",1,IF(H11="Fail",1,IF(H11="",1,0)))</f>
        <v>1</v>
      </c>
    </row>
    <row r="12" spans="1:10" ht="11.25" x14ac:dyDescent="0.25">
      <c r="B12" s="49" t="s">
        <v>25</v>
      </c>
      <c r="C12" s="50"/>
      <c r="D12" s="49"/>
      <c r="E12" s="49"/>
      <c r="F12" s="49"/>
      <c r="G12" s="49"/>
      <c r="H12" s="49"/>
      <c r="I12" s="90"/>
      <c r="J12" s="90"/>
    </row>
    <row r="13" spans="1:10" x14ac:dyDescent="0.25">
      <c r="H13" s="84"/>
      <c r="J13" s="46">
        <f>SUM(J9:J11)</f>
        <v>3</v>
      </c>
    </row>
    <row r="14" spans="1:10" x14ac:dyDescent="0.25">
      <c r="H14" s="81"/>
      <c r="J14" s="46">
        <v>3</v>
      </c>
    </row>
    <row r="15" spans="1:10" x14ac:dyDescent="0.25">
      <c r="H15" s="85"/>
    </row>
    <row r="16" spans="1:10" x14ac:dyDescent="0.25">
      <c r="H16" s="81"/>
    </row>
    <row r="17" spans="8:8" x14ac:dyDescent="0.25">
      <c r="H17" s="81"/>
    </row>
    <row r="18" spans="8:8" x14ac:dyDescent="0.25">
      <c r="H18" s="81"/>
    </row>
    <row r="19" spans="8:8" x14ac:dyDescent="0.25">
      <c r="H19" s="82"/>
    </row>
    <row r="20" spans="8:8" x14ac:dyDescent="0.25">
      <c r="H20" s="82"/>
    </row>
    <row r="21" spans="8:8" x14ac:dyDescent="0.25">
      <c r="H21" s="81"/>
    </row>
    <row r="22" spans="8:8" x14ac:dyDescent="0.25">
      <c r="H22" s="82"/>
    </row>
    <row r="23" spans="8:8" x14ac:dyDescent="0.25">
      <c r="H23" s="82"/>
    </row>
    <row r="24" spans="8:8" x14ac:dyDescent="0.25">
      <c r="H24" s="81"/>
    </row>
    <row r="25" spans="8:8" x14ac:dyDescent="0.25">
      <c r="H25" s="81"/>
    </row>
    <row r="26" spans="8:8" x14ac:dyDescent="0.25">
      <c r="H26" s="81"/>
    </row>
    <row r="27" spans="8:8" x14ac:dyDescent="0.25">
      <c r="H27" s="81"/>
    </row>
    <row r="28" spans="8:8" x14ac:dyDescent="0.25">
      <c r="H28" s="81"/>
    </row>
    <row r="29" spans="8:8" x14ac:dyDescent="0.25">
      <c r="H29" s="81"/>
    </row>
    <row r="30" spans="8:8" x14ac:dyDescent="0.25">
      <c r="H30" s="81"/>
    </row>
    <row r="31" spans="8:8" x14ac:dyDescent="0.25">
      <c r="H31" s="81"/>
    </row>
    <row r="32" spans="8:8" x14ac:dyDescent="0.25">
      <c r="H32" s="81"/>
    </row>
    <row r="33" spans="8:8" x14ac:dyDescent="0.25">
      <c r="H33" s="82"/>
    </row>
    <row r="34" spans="8:8" x14ac:dyDescent="0.25">
      <c r="H34" s="82"/>
    </row>
    <row r="35" spans="8:8" x14ac:dyDescent="0.25">
      <c r="H35" s="81"/>
    </row>
    <row r="36" spans="8:8" x14ac:dyDescent="0.25">
      <c r="H36" s="82"/>
    </row>
    <row r="37" spans="8:8" x14ac:dyDescent="0.25">
      <c r="H37" s="82"/>
    </row>
    <row r="38" spans="8:8" x14ac:dyDescent="0.25">
      <c r="H38" s="81"/>
    </row>
    <row r="39" spans="8:8" x14ac:dyDescent="0.25">
      <c r="H39" s="82"/>
    </row>
    <row r="40" spans="8:8" x14ac:dyDescent="0.25">
      <c r="H40" s="82"/>
    </row>
    <row r="41" spans="8:8" x14ac:dyDescent="0.25">
      <c r="H41" s="81"/>
    </row>
    <row r="42" spans="8:8" x14ac:dyDescent="0.25">
      <c r="H42" s="82"/>
    </row>
    <row r="43" spans="8:8" x14ac:dyDescent="0.25">
      <c r="H43" s="82"/>
    </row>
    <row r="44" spans="8:8" x14ac:dyDescent="0.25">
      <c r="H44" s="81"/>
    </row>
    <row r="45" spans="8:8" x14ac:dyDescent="0.25">
      <c r="H45" s="82"/>
    </row>
    <row r="46" spans="8:8" x14ac:dyDescent="0.25">
      <c r="H46" s="82"/>
    </row>
    <row r="47" spans="8:8" x14ac:dyDescent="0.25">
      <c r="H47" s="81"/>
    </row>
    <row r="48" spans="8:8" x14ac:dyDescent="0.25">
      <c r="H48" s="82"/>
    </row>
    <row r="49" spans="8:8" x14ac:dyDescent="0.25">
      <c r="H49" s="82"/>
    </row>
    <row r="50" spans="8:8" x14ac:dyDescent="0.25">
      <c r="H50" s="81"/>
    </row>
    <row r="51" spans="8:8" x14ac:dyDescent="0.25">
      <c r="H51" s="81"/>
    </row>
    <row r="52" spans="8:8" x14ac:dyDescent="0.25">
      <c r="H52" s="81"/>
    </row>
    <row r="53" spans="8:8" x14ac:dyDescent="0.25">
      <c r="H53" s="81"/>
    </row>
    <row r="54" spans="8:8" x14ac:dyDescent="0.25">
      <c r="H54" s="81"/>
    </row>
    <row r="55" spans="8:8" x14ac:dyDescent="0.25">
      <c r="H55" s="81"/>
    </row>
    <row r="56" spans="8:8" x14ac:dyDescent="0.25">
      <c r="H56" s="81"/>
    </row>
    <row r="57" spans="8:8" x14ac:dyDescent="0.25">
      <c r="H57" s="81"/>
    </row>
    <row r="58" spans="8:8" x14ac:dyDescent="0.25">
      <c r="H58" s="81"/>
    </row>
    <row r="59" spans="8:8" x14ac:dyDescent="0.25">
      <c r="H59" s="81"/>
    </row>
    <row r="60" spans="8:8" x14ac:dyDescent="0.25">
      <c r="H60" s="81"/>
    </row>
    <row r="61" spans="8:8" x14ac:dyDescent="0.25">
      <c r="H61" s="81"/>
    </row>
    <row r="62" spans="8:8" x14ac:dyDescent="0.25">
      <c r="H62" s="81"/>
    </row>
    <row r="63" spans="8:8" x14ac:dyDescent="0.25">
      <c r="H63" s="81"/>
    </row>
    <row r="64" spans="8:8" x14ac:dyDescent="0.25">
      <c r="H64" s="81"/>
    </row>
    <row r="65" spans="8:8" x14ac:dyDescent="0.25">
      <c r="H65" s="81"/>
    </row>
    <row r="66" spans="8:8" x14ac:dyDescent="0.25">
      <c r="H66" s="81"/>
    </row>
    <row r="67" spans="8:8" x14ac:dyDescent="0.25">
      <c r="H67" s="81"/>
    </row>
    <row r="68" spans="8:8" x14ac:dyDescent="0.25">
      <c r="H68" s="81"/>
    </row>
    <row r="69" spans="8:8" x14ac:dyDescent="0.25">
      <c r="H69" s="81"/>
    </row>
    <row r="70" spans="8:8" x14ac:dyDescent="0.25">
      <c r="H70" s="81"/>
    </row>
    <row r="71" spans="8:8" x14ac:dyDescent="0.25">
      <c r="H71" s="81"/>
    </row>
    <row r="72" spans="8:8" x14ac:dyDescent="0.25">
      <c r="H72" s="82"/>
    </row>
    <row r="73" spans="8:8" x14ac:dyDescent="0.25">
      <c r="H73" s="82"/>
    </row>
    <row r="74" spans="8:8" x14ac:dyDescent="0.25">
      <c r="H74" s="81"/>
    </row>
    <row r="75" spans="8:8" x14ac:dyDescent="0.25">
      <c r="H75" s="81"/>
    </row>
    <row r="76" spans="8:8" x14ac:dyDescent="0.25">
      <c r="H76" s="81"/>
    </row>
    <row r="77" spans="8:8" x14ac:dyDescent="0.25">
      <c r="H77" s="81"/>
    </row>
    <row r="78" spans="8:8" x14ac:dyDescent="0.25">
      <c r="H78" s="81"/>
    </row>
    <row r="79" spans="8:8" x14ac:dyDescent="0.25">
      <c r="H79" s="81"/>
    </row>
    <row r="80" spans="8:8" x14ac:dyDescent="0.25">
      <c r="H80" s="81"/>
    </row>
    <row r="81" spans="8:8" x14ac:dyDescent="0.25">
      <c r="H81" s="81"/>
    </row>
    <row r="82" spans="8:8" x14ac:dyDescent="0.25">
      <c r="H82" s="81"/>
    </row>
    <row r="83" spans="8:8" x14ac:dyDescent="0.25">
      <c r="H83" s="81"/>
    </row>
    <row r="84" spans="8:8" x14ac:dyDescent="0.25">
      <c r="H84" s="82"/>
    </row>
    <row r="85" spans="8:8" x14ac:dyDescent="0.25">
      <c r="H85" s="82"/>
    </row>
    <row r="86" spans="8:8" x14ac:dyDescent="0.25">
      <c r="H86" s="81"/>
    </row>
    <row r="87" spans="8:8" x14ac:dyDescent="0.25">
      <c r="H87" s="81"/>
    </row>
    <row r="88" spans="8:8" x14ac:dyDescent="0.25">
      <c r="H88" s="81"/>
    </row>
    <row r="89" spans="8:8" x14ac:dyDescent="0.25">
      <c r="H89" s="81"/>
    </row>
    <row r="90" spans="8:8" x14ac:dyDescent="0.25">
      <c r="H90" s="82"/>
    </row>
    <row r="91" spans="8:8" x14ac:dyDescent="0.25">
      <c r="H91" s="82"/>
    </row>
  </sheetData>
  <mergeCells count="2">
    <mergeCell ref="D5:F5"/>
    <mergeCell ref="F8:G8"/>
  </mergeCells>
  <conditionalFormatting sqref="H21 H24:H32 H35 H38 H41 H44 H47 H50:H71 H74:H83 H86:H89 H18 H16">
    <cfRule type="cellIs" dxfId="53" priority="31" operator="equal">
      <formula>"n/a"</formula>
    </cfRule>
    <cfRule type="cellIs" dxfId="52" priority="32" operator="equal">
      <formula>"Fail"</formula>
    </cfRule>
    <cfRule type="cellIs" dxfId="51" priority="33" operator="equal">
      <formula>"Pass"</formula>
    </cfRule>
    <cfRule type="cellIs" dxfId="50" priority="34" operator="equal">
      <formula>$I$534</formula>
    </cfRule>
    <cfRule type="cellIs" dxfId="49" priority="35" operator="equal">
      <formula>$I$533</formula>
    </cfRule>
    <cfRule type="cellIs" dxfId="48" priority="36" operator="equal">
      <formula>$I$532</formula>
    </cfRule>
  </conditionalFormatting>
  <conditionalFormatting sqref="H17">
    <cfRule type="cellIs" dxfId="47" priority="25" operator="equal">
      <formula>"n/a"</formula>
    </cfRule>
    <cfRule type="cellIs" dxfId="46" priority="26" operator="equal">
      <formula>"Fail"</formula>
    </cfRule>
    <cfRule type="cellIs" dxfId="45" priority="27" operator="equal">
      <formula>"Pass"</formula>
    </cfRule>
    <cfRule type="cellIs" dxfId="44" priority="28" operator="equal">
      <formula>$I$534</formula>
    </cfRule>
    <cfRule type="cellIs" dxfId="43" priority="29" operator="equal">
      <formula>$I$533</formula>
    </cfRule>
    <cfRule type="cellIs" dxfId="42" priority="30" operator="equal">
      <formula>$I$532</formula>
    </cfRule>
  </conditionalFormatting>
  <conditionalFormatting sqref="H14">
    <cfRule type="cellIs" dxfId="41" priority="19" operator="equal">
      <formula>"n/a"</formula>
    </cfRule>
    <cfRule type="cellIs" dxfId="40" priority="20" operator="equal">
      <formula>"Fail"</formula>
    </cfRule>
    <cfRule type="cellIs" dxfId="39" priority="21" operator="equal">
      <formula>"Pass"</formula>
    </cfRule>
    <cfRule type="cellIs" dxfId="38" priority="22" operator="equal">
      <formula>$I$534</formula>
    </cfRule>
    <cfRule type="cellIs" dxfId="37" priority="23" operator="equal">
      <formula>$I$533</formula>
    </cfRule>
    <cfRule type="cellIs" dxfId="36" priority="24" operator="equal">
      <formula>$I$532</formula>
    </cfRule>
  </conditionalFormatting>
  <dataValidations count="2">
    <dataValidation type="list" showInputMessage="1" showErrorMessage="1" sqref="H14 H9:H11">
      <formula1>TestResults</formula1>
    </dataValidation>
    <dataValidation type="list" allowBlank="1" showInputMessage="1" showErrorMessage="1" sqref="H21 H74:H83 H86:H89 H24:H32 H35 H38 H41 H44 H47 H50:H71 H16:H18">
      <formula1>#REF!</formula1>
    </dataValidation>
  </dataValidations>
  <pageMargins left="0.23622047244094491" right="0.23622047244094491" top="0.74803149606299213" bottom="0.74803149606299213" header="0.31496062992125984" footer="0.31496062992125984"/>
  <pageSetup paperSize="8" scale="35" fitToHeight="0" orientation="landscape" cellComments="asDisplayed"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1"/>
  <sheetViews>
    <sheetView topLeftCell="C10" zoomScaleNormal="100" workbookViewId="0">
      <selection activeCell="G11" sqref="G11"/>
    </sheetView>
  </sheetViews>
  <sheetFormatPr defaultRowHeight="15" x14ac:dyDescent="0.25"/>
  <cols>
    <col min="1" max="1" width="6" style="28" customWidth="1"/>
    <col min="2" max="2" width="23.28515625" style="28" customWidth="1"/>
    <col min="3" max="3" width="60.7109375" style="37" customWidth="1"/>
    <col min="4" max="4" width="17.140625" style="28" bestFit="1" customWidth="1"/>
    <col min="5" max="5" width="18.28515625" style="28" customWidth="1"/>
    <col min="6" max="6" width="37.85546875" style="28" customWidth="1"/>
    <col min="7" max="7" width="63.42578125" style="28" bestFit="1" customWidth="1"/>
    <col min="8" max="8" width="18.42578125" style="79" bestFit="1" customWidth="1"/>
    <col min="9" max="9" width="38.28515625" style="28" customWidth="1"/>
    <col min="10" max="10" width="14.140625" style="46" hidden="1" customWidth="1"/>
    <col min="11" max="16384" width="9.140625" style="28"/>
  </cols>
  <sheetData>
    <row r="1" spans="1:10" ht="11.25" x14ac:dyDescent="0.15">
      <c r="B1" s="1" t="s">
        <v>0</v>
      </c>
      <c r="C1" s="47" t="s">
        <v>144</v>
      </c>
      <c r="H1" s="95" t="s">
        <v>185</v>
      </c>
      <c r="I1" s="91" t="str">
        <f>IF('Test Summary Report'!D7="","",'Test Summary Report'!D7)</f>
        <v/>
      </c>
      <c r="J1" s="100"/>
    </row>
    <row r="2" spans="1:10" ht="11.25" x14ac:dyDescent="0.15">
      <c r="B2" s="1" t="s">
        <v>1</v>
      </c>
      <c r="C2" s="47" t="s">
        <v>145</v>
      </c>
      <c r="H2" s="95" t="s">
        <v>186</v>
      </c>
      <c r="I2" s="91" t="str">
        <f>IF('Test Summary Report'!D8="","",'Test Summary Report'!D8)</f>
        <v/>
      </c>
      <c r="J2" s="100"/>
    </row>
    <row r="3" spans="1:10" ht="11.25" x14ac:dyDescent="0.15">
      <c r="B3" s="1" t="s">
        <v>2</v>
      </c>
      <c r="C3" s="47" t="s">
        <v>31</v>
      </c>
      <c r="H3" s="95" t="s">
        <v>187</v>
      </c>
      <c r="I3" s="91" t="str">
        <f>IF('Test Summary Report'!D6="","",'Test Summary Report'!D6)</f>
        <v/>
      </c>
      <c r="J3" s="100"/>
    </row>
    <row r="4" spans="1:10" ht="11.25" x14ac:dyDescent="0.25">
      <c r="B4" s="1" t="s">
        <v>3</v>
      </c>
      <c r="C4" s="47" t="s">
        <v>146</v>
      </c>
      <c r="H4" s="92" t="s">
        <v>188</v>
      </c>
      <c r="I4" s="91" t="str">
        <f>IF('Test Summary Report'!D12="","",'Test Summary Report'!D12)</f>
        <v/>
      </c>
      <c r="J4" s="100"/>
    </row>
    <row r="5" spans="1:10" ht="123.75" x14ac:dyDescent="0.25">
      <c r="B5" s="1" t="s">
        <v>4</v>
      </c>
      <c r="C5" s="1" t="s">
        <v>278</v>
      </c>
      <c r="D5" s="144" t="s">
        <v>147</v>
      </c>
      <c r="E5" s="145"/>
      <c r="F5" s="146"/>
      <c r="H5" s="96" t="s">
        <v>189</v>
      </c>
      <c r="I5" s="91" t="str">
        <f>IF('Test Summary Report'!D11="","",'Test Summary Report'!D11)</f>
        <v/>
      </c>
      <c r="J5" s="100"/>
    </row>
    <row r="6" spans="1:10" ht="11.25" x14ac:dyDescent="0.25">
      <c r="A6" s="29"/>
      <c r="B6" s="30" t="s">
        <v>5</v>
      </c>
      <c r="C6" s="31" t="s">
        <v>177</v>
      </c>
      <c r="D6" s="30" t="s">
        <v>179</v>
      </c>
      <c r="E6" s="32" t="s">
        <v>6</v>
      </c>
      <c r="F6" s="32" t="s">
        <v>7</v>
      </c>
      <c r="G6" s="32" t="s">
        <v>8</v>
      </c>
      <c r="H6" s="83" t="s">
        <v>172</v>
      </c>
      <c r="I6" s="30" t="s">
        <v>22</v>
      </c>
      <c r="J6" s="101" t="s">
        <v>208</v>
      </c>
    </row>
    <row r="7" spans="1:10" ht="11.25" x14ac:dyDescent="0.25">
      <c r="B7" s="49" t="s">
        <v>24</v>
      </c>
      <c r="C7" s="50"/>
      <c r="D7" s="49"/>
      <c r="E7" s="49"/>
      <c r="F7" s="49"/>
      <c r="G7" s="49"/>
      <c r="H7" s="49"/>
      <c r="I7" s="90"/>
      <c r="J7" s="102"/>
    </row>
    <row r="8" spans="1:10" s="51" customFormat="1" ht="174.75" customHeight="1" x14ac:dyDescent="0.25">
      <c r="A8" s="36"/>
      <c r="B8" s="52" t="s">
        <v>304</v>
      </c>
      <c r="C8" s="48" t="s">
        <v>218</v>
      </c>
      <c r="D8" s="54" t="s">
        <v>240</v>
      </c>
      <c r="E8" s="47" t="s">
        <v>9</v>
      </c>
      <c r="F8" s="147" t="s">
        <v>306</v>
      </c>
      <c r="G8" s="148"/>
      <c r="H8" s="118"/>
      <c r="I8" s="119"/>
      <c r="J8" s="110"/>
    </row>
    <row r="9" spans="1:10" s="51" customFormat="1" ht="147" customHeight="1" x14ac:dyDescent="0.25">
      <c r="A9" s="36"/>
      <c r="B9" s="52" t="s">
        <v>148</v>
      </c>
      <c r="C9" s="48" t="s">
        <v>292</v>
      </c>
      <c r="D9" s="54" t="s">
        <v>280</v>
      </c>
      <c r="E9" s="47" t="s">
        <v>9</v>
      </c>
      <c r="F9" s="47" t="s">
        <v>281</v>
      </c>
      <c r="G9" s="20" t="s">
        <v>297</v>
      </c>
      <c r="H9" s="80"/>
      <c r="I9" s="89"/>
      <c r="J9" s="103">
        <f>IF(H9="TBD",1,IF(H9="Fail",1,IF(H9="",1,0)))</f>
        <v>1</v>
      </c>
    </row>
    <row r="10" spans="1:10" s="51" customFormat="1" ht="168" customHeight="1" x14ac:dyDescent="0.25">
      <c r="A10" s="36"/>
      <c r="B10" s="52" t="s">
        <v>296</v>
      </c>
      <c r="C10" s="48" t="s">
        <v>220</v>
      </c>
      <c r="D10" s="54" t="s">
        <v>241</v>
      </c>
      <c r="E10" s="47" t="s">
        <v>9</v>
      </c>
      <c r="F10" s="47" t="s">
        <v>221</v>
      </c>
      <c r="G10" s="48" t="s">
        <v>326</v>
      </c>
      <c r="H10" s="80"/>
      <c r="I10" s="89"/>
      <c r="J10" s="103">
        <f t="shared" ref="J10" si="0">IF(H10="TBD",1,IF(H10="Fail",1,IF(H10="",1,0)))</f>
        <v>1</v>
      </c>
    </row>
    <row r="11" spans="1:10" s="51" customFormat="1" ht="168.75" x14ac:dyDescent="0.25">
      <c r="A11" s="36"/>
      <c r="B11" s="38" t="s">
        <v>149</v>
      </c>
      <c r="C11" s="48" t="s">
        <v>184</v>
      </c>
      <c r="D11" s="54" t="s">
        <v>235</v>
      </c>
      <c r="E11" s="47" t="s">
        <v>9</v>
      </c>
      <c r="F11" s="48" t="s">
        <v>231</v>
      </c>
      <c r="G11" s="20" t="s">
        <v>343</v>
      </c>
      <c r="H11" s="80"/>
      <c r="I11" s="89"/>
      <c r="J11" s="103">
        <f t="shared" ref="J11" si="1">IF(H11="TBD",1,IF(H11="Fail",1,IF(H11="",1,0)))</f>
        <v>1</v>
      </c>
    </row>
    <row r="12" spans="1:10" ht="11.25" x14ac:dyDescent="0.25">
      <c r="B12" s="49" t="s">
        <v>25</v>
      </c>
      <c r="C12" s="50"/>
      <c r="D12" s="49"/>
      <c r="E12" s="49"/>
      <c r="F12" s="49"/>
      <c r="G12" s="49"/>
      <c r="H12" s="49"/>
      <c r="I12" s="90"/>
      <c r="J12" s="90"/>
    </row>
    <row r="13" spans="1:10" x14ac:dyDescent="0.25">
      <c r="H13" s="84"/>
      <c r="J13" s="46">
        <f>SUM(J9:J11)</f>
        <v>3</v>
      </c>
    </row>
    <row r="14" spans="1:10" x14ac:dyDescent="0.25">
      <c r="H14" s="81"/>
      <c r="J14" s="46">
        <v>3</v>
      </c>
    </row>
    <row r="15" spans="1:10" x14ac:dyDescent="0.25">
      <c r="H15" s="85"/>
    </row>
    <row r="16" spans="1:10" x14ac:dyDescent="0.25">
      <c r="H16" s="81"/>
    </row>
    <row r="17" spans="8:8" x14ac:dyDescent="0.25">
      <c r="H17" s="81"/>
    </row>
    <row r="18" spans="8:8" x14ac:dyDescent="0.25">
      <c r="H18" s="81"/>
    </row>
    <row r="19" spans="8:8" x14ac:dyDescent="0.25">
      <c r="H19" s="82"/>
    </row>
    <row r="20" spans="8:8" x14ac:dyDescent="0.25">
      <c r="H20" s="82"/>
    </row>
    <row r="21" spans="8:8" x14ac:dyDescent="0.25">
      <c r="H21" s="81"/>
    </row>
    <row r="22" spans="8:8" x14ac:dyDescent="0.25">
      <c r="H22" s="82"/>
    </row>
    <row r="23" spans="8:8" x14ac:dyDescent="0.25">
      <c r="H23" s="82"/>
    </row>
    <row r="24" spans="8:8" x14ac:dyDescent="0.25">
      <c r="H24" s="81"/>
    </row>
    <row r="25" spans="8:8" x14ac:dyDescent="0.25">
      <c r="H25" s="81"/>
    </row>
    <row r="26" spans="8:8" x14ac:dyDescent="0.25">
      <c r="H26" s="81"/>
    </row>
    <row r="27" spans="8:8" x14ac:dyDescent="0.25">
      <c r="H27" s="81"/>
    </row>
    <row r="28" spans="8:8" x14ac:dyDescent="0.25">
      <c r="H28" s="81"/>
    </row>
    <row r="29" spans="8:8" x14ac:dyDescent="0.25">
      <c r="H29" s="81"/>
    </row>
    <row r="30" spans="8:8" x14ac:dyDescent="0.25">
      <c r="H30" s="81"/>
    </row>
    <row r="31" spans="8:8" x14ac:dyDescent="0.25">
      <c r="H31" s="81"/>
    </row>
    <row r="32" spans="8:8" x14ac:dyDescent="0.25">
      <c r="H32" s="81"/>
    </row>
    <row r="33" spans="8:8" x14ac:dyDescent="0.25">
      <c r="H33" s="82"/>
    </row>
    <row r="34" spans="8:8" x14ac:dyDescent="0.25">
      <c r="H34" s="82"/>
    </row>
    <row r="35" spans="8:8" x14ac:dyDescent="0.25">
      <c r="H35" s="81"/>
    </row>
    <row r="36" spans="8:8" x14ac:dyDescent="0.25">
      <c r="H36" s="82"/>
    </row>
    <row r="37" spans="8:8" x14ac:dyDescent="0.25">
      <c r="H37" s="82"/>
    </row>
    <row r="38" spans="8:8" x14ac:dyDescent="0.25">
      <c r="H38" s="81"/>
    </row>
    <row r="39" spans="8:8" x14ac:dyDescent="0.25">
      <c r="H39" s="82"/>
    </row>
    <row r="40" spans="8:8" x14ac:dyDescent="0.25">
      <c r="H40" s="82"/>
    </row>
    <row r="41" spans="8:8" x14ac:dyDescent="0.25">
      <c r="H41" s="81"/>
    </row>
    <row r="42" spans="8:8" x14ac:dyDescent="0.25">
      <c r="H42" s="82"/>
    </row>
    <row r="43" spans="8:8" x14ac:dyDescent="0.25">
      <c r="H43" s="82"/>
    </row>
    <row r="44" spans="8:8" x14ac:dyDescent="0.25">
      <c r="H44" s="81"/>
    </row>
    <row r="45" spans="8:8" x14ac:dyDescent="0.25">
      <c r="H45" s="82"/>
    </row>
    <row r="46" spans="8:8" x14ac:dyDescent="0.25">
      <c r="H46" s="82"/>
    </row>
    <row r="47" spans="8:8" x14ac:dyDescent="0.25">
      <c r="H47" s="81"/>
    </row>
    <row r="48" spans="8:8" x14ac:dyDescent="0.25">
      <c r="H48" s="82"/>
    </row>
    <row r="49" spans="8:8" x14ac:dyDescent="0.25">
      <c r="H49" s="82"/>
    </row>
    <row r="50" spans="8:8" x14ac:dyDescent="0.25">
      <c r="H50" s="81"/>
    </row>
    <row r="51" spans="8:8" x14ac:dyDescent="0.25">
      <c r="H51" s="81"/>
    </row>
    <row r="52" spans="8:8" x14ac:dyDescent="0.25">
      <c r="H52" s="81"/>
    </row>
    <row r="53" spans="8:8" x14ac:dyDescent="0.25">
      <c r="H53" s="81"/>
    </row>
    <row r="54" spans="8:8" x14ac:dyDescent="0.25">
      <c r="H54" s="81"/>
    </row>
    <row r="55" spans="8:8" x14ac:dyDescent="0.25">
      <c r="H55" s="81"/>
    </row>
    <row r="56" spans="8:8" x14ac:dyDescent="0.25">
      <c r="H56" s="81"/>
    </row>
    <row r="57" spans="8:8" x14ac:dyDescent="0.25">
      <c r="H57" s="81"/>
    </row>
    <row r="58" spans="8:8" x14ac:dyDescent="0.25">
      <c r="H58" s="81"/>
    </row>
    <row r="59" spans="8:8" x14ac:dyDescent="0.25">
      <c r="H59" s="81"/>
    </row>
    <row r="60" spans="8:8" x14ac:dyDescent="0.25">
      <c r="H60" s="81"/>
    </row>
    <row r="61" spans="8:8" x14ac:dyDescent="0.25">
      <c r="H61" s="81"/>
    </row>
    <row r="62" spans="8:8" x14ac:dyDescent="0.25">
      <c r="H62" s="81"/>
    </row>
    <row r="63" spans="8:8" x14ac:dyDescent="0.25">
      <c r="H63" s="81"/>
    </row>
    <row r="64" spans="8:8" x14ac:dyDescent="0.25">
      <c r="H64" s="81"/>
    </row>
    <row r="65" spans="8:8" x14ac:dyDescent="0.25">
      <c r="H65" s="81"/>
    </row>
    <row r="66" spans="8:8" x14ac:dyDescent="0.25">
      <c r="H66" s="81"/>
    </row>
    <row r="67" spans="8:8" x14ac:dyDescent="0.25">
      <c r="H67" s="81"/>
    </row>
    <row r="68" spans="8:8" x14ac:dyDescent="0.25">
      <c r="H68" s="81"/>
    </row>
    <row r="69" spans="8:8" x14ac:dyDescent="0.25">
      <c r="H69" s="81"/>
    </row>
    <row r="70" spans="8:8" x14ac:dyDescent="0.25">
      <c r="H70" s="81"/>
    </row>
    <row r="71" spans="8:8" x14ac:dyDescent="0.25">
      <c r="H71" s="81"/>
    </row>
    <row r="72" spans="8:8" x14ac:dyDescent="0.25">
      <c r="H72" s="82"/>
    </row>
    <row r="73" spans="8:8" x14ac:dyDescent="0.25">
      <c r="H73" s="82"/>
    </row>
    <row r="74" spans="8:8" x14ac:dyDescent="0.25">
      <c r="H74" s="81"/>
    </row>
    <row r="75" spans="8:8" x14ac:dyDescent="0.25">
      <c r="H75" s="81"/>
    </row>
    <row r="76" spans="8:8" x14ac:dyDescent="0.25">
      <c r="H76" s="81"/>
    </row>
    <row r="77" spans="8:8" x14ac:dyDescent="0.25">
      <c r="H77" s="81"/>
    </row>
    <row r="78" spans="8:8" x14ac:dyDescent="0.25">
      <c r="H78" s="81"/>
    </row>
    <row r="79" spans="8:8" x14ac:dyDescent="0.25">
      <c r="H79" s="81"/>
    </row>
    <row r="80" spans="8:8" x14ac:dyDescent="0.25">
      <c r="H80" s="81"/>
    </row>
    <row r="81" spans="8:8" x14ac:dyDescent="0.25">
      <c r="H81" s="81"/>
    </row>
    <row r="82" spans="8:8" x14ac:dyDescent="0.25">
      <c r="H82" s="81"/>
    </row>
    <row r="83" spans="8:8" x14ac:dyDescent="0.25">
      <c r="H83" s="81"/>
    </row>
    <row r="84" spans="8:8" x14ac:dyDescent="0.25">
      <c r="H84" s="82"/>
    </row>
    <row r="85" spans="8:8" x14ac:dyDescent="0.25">
      <c r="H85" s="82"/>
    </row>
    <row r="86" spans="8:8" x14ac:dyDescent="0.25">
      <c r="H86" s="81"/>
    </row>
    <row r="87" spans="8:8" x14ac:dyDescent="0.25">
      <c r="H87" s="81"/>
    </row>
    <row r="88" spans="8:8" x14ac:dyDescent="0.25">
      <c r="H88" s="81"/>
    </row>
    <row r="89" spans="8:8" x14ac:dyDescent="0.25">
      <c r="H89" s="81"/>
    </row>
    <row r="90" spans="8:8" x14ac:dyDescent="0.25">
      <c r="H90" s="82"/>
    </row>
    <row r="91" spans="8:8" x14ac:dyDescent="0.25">
      <c r="H91" s="82"/>
    </row>
  </sheetData>
  <mergeCells count="2">
    <mergeCell ref="D5:F5"/>
    <mergeCell ref="F8:G8"/>
  </mergeCells>
  <conditionalFormatting sqref="H21 H24:H32 H35 H38 H41 H44 H47 H50:H71 H74:H83 H86:H89 H18 H16">
    <cfRule type="cellIs" dxfId="35" priority="31" operator="equal">
      <formula>"n/a"</formula>
    </cfRule>
    <cfRule type="cellIs" dxfId="34" priority="32" operator="equal">
      <formula>"Fail"</formula>
    </cfRule>
    <cfRule type="cellIs" dxfId="33" priority="33" operator="equal">
      <formula>"Pass"</formula>
    </cfRule>
    <cfRule type="cellIs" dxfId="32" priority="34" operator="equal">
      <formula>$I$534</formula>
    </cfRule>
    <cfRule type="cellIs" dxfId="31" priority="35" operator="equal">
      <formula>$I$533</formula>
    </cfRule>
    <cfRule type="cellIs" dxfId="30" priority="36" operator="equal">
      <formula>$I$532</formula>
    </cfRule>
  </conditionalFormatting>
  <conditionalFormatting sqref="H17">
    <cfRule type="cellIs" dxfId="29" priority="25" operator="equal">
      <formula>"n/a"</formula>
    </cfRule>
    <cfRule type="cellIs" dxfId="28" priority="26" operator="equal">
      <formula>"Fail"</formula>
    </cfRule>
    <cfRule type="cellIs" dxfId="27" priority="27" operator="equal">
      <formula>"Pass"</formula>
    </cfRule>
    <cfRule type="cellIs" dxfId="26" priority="28" operator="equal">
      <formula>$I$534</formula>
    </cfRule>
    <cfRule type="cellIs" dxfId="25" priority="29" operator="equal">
      <formula>$I$533</formula>
    </cfRule>
    <cfRule type="cellIs" dxfId="24" priority="30" operator="equal">
      <formula>$I$532</formula>
    </cfRule>
  </conditionalFormatting>
  <conditionalFormatting sqref="H14">
    <cfRule type="cellIs" dxfId="23" priority="19" operator="equal">
      <formula>"n/a"</formula>
    </cfRule>
    <cfRule type="cellIs" dxfId="22" priority="20" operator="equal">
      <formula>"Fail"</formula>
    </cfRule>
    <cfRule type="cellIs" dxfId="21" priority="21" operator="equal">
      <formula>"Pass"</formula>
    </cfRule>
    <cfRule type="cellIs" dxfId="20" priority="22" operator="equal">
      <formula>$I$534</formula>
    </cfRule>
    <cfRule type="cellIs" dxfId="19" priority="23" operator="equal">
      <formula>$I$533</formula>
    </cfRule>
    <cfRule type="cellIs" dxfId="18" priority="24" operator="equal">
      <formula>$I$532</formula>
    </cfRule>
  </conditionalFormatting>
  <dataValidations count="2">
    <dataValidation type="list" showInputMessage="1" showErrorMessage="1" sqref="H14 H9:H11">
      <formula1>TestResults</formula1>
    </dataValidation>
    <dataValidation type="list" allowBlank="1" showInputMessage="1" showErrorMessage="1" sqref="H21 H74:H83 H86:H89 H24:H32 H35 H38 H41 H44 H47 H50:H71 H16:H18">
      <formula1>#REF!</formula1>
    </dataValidation>
  </dataValidations>
  <pageMargins left="0.23622047244094491" right="0.23622047244094491" top="0.74803149606299213" bottom="0.74803149606299213" header="0.31496062992125984" footer="0.31496062992125984"/>
  <pageSetup paperSize="8" scale="35" fitToHeight="0" orientation="landscape" cellComments="asDisplayed"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8"/>
  <sheetViews>
    <sheetView topLeftCell="A3" zoomScaleNormal="100" workbookViewId="0">
      <selection activeCell="A8" sqref="A8"/>
    </sheetView>
  </sheetViews>
  <sheetFormatPr defaultRowHeight="15" x14ac:dyDescent="0.25"/>
  <cols>
    <col min="1" max="1" width="6" style="28" customWidth="1"/>
    <col min="2" max="2" width="23.28515625" style="28" customWidth="1"/>
    <col min="3" max="3" width="60.7109375" style="37" customWidth="1"/>
    <col min="4" max="4" width="17.140625" style="28" bestFit="1" customWidth="1"/>
    <col min="5" max="5" width="11" style="28" customWidth="1"/>
    <col min="6" max="6" width="47.5703125" style="28" customWidth="1"/>
    <col min="7" max="7" width="63.42578125" style="28" bestFit="1" customWidth="1"/>
    <col min="8" max="8" width="18.42578125" style="79" bestFit="1" customWidth="1"/>
    <col min="9" max="9" width="40.85546875" style="28" customWidth="1"/>
    <col min="10" max="10" width="14.7109375" style="46" hidden="1" customWidth="1"/>
    <col min="11" max="16384" width="9.140625" style="28"/>
  </cols>
  <sheetData>
    <row r="1" spans="1:10" ht="11.25" x14ac:dyDescent="0.15">
      <c r="B1" s="1" t="s">
        <v>0</v>
      </c>
      <c r="C1" s="47" t="s">
        <v>89</v>
      </c>
      <c r="H1" s="95" t="s">
        <v>185</v>
      </c>
      <c r="I1" s="91" t="str">
        <f>IF('Test Summary Report'!D7="","",'Test Summary Report'!D7)</f>
        <v/>
      </c>
      <c r="J1" s="100"/>
    </row>
    <row r="2" spans="1:10" ht="11.25" x14ac:dyDescent="0.15">
      <c r="B2" s="1" t="s">
        <v>1</v>
      </c>
      <c r="C2" s="47" t="s">
        <v>53</v>
      </c>
      <c r="H2" s="95" t="s">
        <v>186</v>
      </c>
      <c r="I2" s="91" t="str">
        <f>IF('Test Summary Report'!D8="","",'Test Summary Report'!D8)</f>
        <v/>
      </c>
      <c r="J2" s="100"/>
    </row>
    <row r="3" spans="1:10" ht="11.25" x14ac:dyDescent="0.15">
      <c r="B3" s="1" t="s">
        <v>2</v>
      </c>
      <c r="C3" s="47" t="s">
        <v>31</v>
      </c>
      <c r="H3" s="95" t="s">
        <v>187</v>
      </c>
      <c r="I3" s="91" t="str">
        <f>IF('Test Summary Report'!D6="","",'Test Summary Report'!D6)</f>
        <v/>
      </c>
      <c r="J3" s="100"/>
    </row>
    <row r="4" spans="1:10" ht="11.25" x14ac:dyDescent="0.25">
      <c r="B4" s="1" t="s">
        <v>3</v>
      </c>
      <c r="C4" s="47" t="s">
        <v>83</v>
      </c>
      <c r="H4" s="92" t="s">
        <v>188</v>
      </c>
      <c r="I4" s="91" t="str">
        <f>IF('Test Summary Report'!D12="","",'Test Summary Report'!D12)</f>
        <v/>
      </c>
      <c r="J4" s="100"/>
    </row>
    <row r="5" spans="1:10" ht="112.5" x14ac:dyDescent="0.25">
      <c r="B5" s="1" t="s">
        <v>4</v>
      </c>
      <c r="C5" s="1" t="s">
        <v>55</v>
      </c>
      <c r="D5" s="144" t="s">
        <v>54</v>
      </c>
      <c r="E5" s="145"/>
      <c r="F5" s="146"/>
      <c r="H5" s="96" t="s">
        <v>189</v>
      </c>
      <c r="I5" s="91" t="str">
        <f>IF('Test Summary Report'!D11="","",'Test Summary Report'!D11)</f>
        <v/>
      </c>
      <c r="J5" s="100"/>
    </row>
    <row r="6" spans="1:10" ht="11.25" x14ac:dyDescent="0.25">
      <c r="A6" s="29"/>
      <c r="B6" s="30" t="s">
        <v>5</v>
      </c>
      <c r="C6" s="31" t="s">
        <v>177</v>
      </c>
      <c r="D6" s="30" t="s">
        <v>179</v>
      </c>
      <c r="E6" s="32" t="s">
        <v>6</v>
      </c>
      <c r="F6" s="32" t="s">
        <v>7</v>
      </c>
      <c r="G6" s="32" t="s">
        <v>8</v>
      </c>
      <c r="H6" s="83" t="s">
        <v>172</v>
      </c>
      <c r="I6" s="30" t="s">
        <v>22</v>
      </c>
      <c r="J6" s="101" t="s">
        <v>208</v>
      </c>
    </row>
    <row r="7" spans="1:10" ht="11.25" x14ac:dyDescent="0.25">
      <c r="B7" s="49" t="s">
        <v>57</v>
      </c>
      <c r="C7" s="50"/>
      <c r="D7" s="49"/>
      <c r="E7" s="49"/>
      <c r="F7" s="49"/>
      <c r="G7" s="49"/>
      <c r="H7" s="49"/>
      <c r="I7" s="90"/>
      <c r="J7" s="102"/>
    </row>
    <row r="8" spans="1:10" s="51" customFormat="1" ht="138.75" customHeight="1" x14ac:dyDescent="0.25">
      <c r="A8" s="36"/>
      <c r="B8" s="38" t="s">
        <v>88</v>
      </c>
      <c r="C8" s="47" t="s">
        <v>56</v>
      </c>
      <c r="D8" s="55" t="s">
        <v>242</v>
      </c>
      <c r="E8" s="47" t="s">
        <v>9</v>
      </c>
      <c r="F8" s="47" t="s">
        <v>59</v>
      </c>
      <c r="G8" s="47" t="s">
        <v>244</v>
      </c>
      <c r="H8" s="80"/>
      <c r="I8" s="89"/>
      <c r="J8" s="103">
        <f t="shared" ref="J8" si="0">IF(H8="TBD",1,IF(H8="Fail",1,IF(H8="",1,0)))</f>
        <v>1</v>
      </c>
    </row>
    <row r="9" spans="1:10" ht="11.25" x14ac:dyDescent="0.25">
      <c r="B9" s="49" t="s">
        <v>58</v>
      </c>
      <c r="C9" s="50"/>
      <c r="D9" s="49"/>
      <c r="E9" s="49"/>
      <c r="F9" s="49"/>
      <c r="G9" s="49"/>
      <c r="H9" s="49"/>
      <c r="I9" s="90"/>
      <c r="J9" s="90"/>
    </row>
    <row r="10" spans="1:10" x14ac:dyDescent="0.25">
      <c r="H10" s="85"/>
      <c r="J10" s="46">
        <f>J8</f>
        <v>1</v>
      </c>
    </row>
    <row r="11" spans="1:10" x14ac:dyDescent="0.25">
      <c r="H11" s="81"/>
      <c r="J11" s="46">
        <v>1</v>
      </c>
    </row>
    <row r="12" spans="1:10" x14ac:dyDescent="0.25">
      <c r="H12" s="85"/>
    </row>
    <row r="13" spans="1:10" x14ac:dyDescent="0.25">
      <c r="H13" s="81"/>
    </row>
    <row r="14" spans="1:10" x14ac:dyDescent="0.25">
      <c r="H14" s="81"/>
    </row>
    <row r="15" spans="1:10" x14ac:dyDescent="0.25">
      <c r="H15" s="81"/>
    </row>
    <row r="16" spans="1:10" x14ac:dyDescent="0.25">
      <c r="H16" s="82"/>
    </row>
    <row r="17" spans="8:8" x14ac:dyDescent="0.25">
      <c r="H17" s="82"/>
    </row>
    <row r="18" spans="8:8" x14ac:dyDescent="0.25">
      <c r="H18" s="81"/>
    </row>
    <row r="19" spans="8:8" x14ac:dyDescent="0.25">
      <c r="H19" s="82"/>
    </row>
    <row r="20" spans="8:8" x14ac:dyDescent="0.25">
      <c r="H20" s="82"/>
    </row>
    <row r="21" spans="8:8" x14ac:dyDescent="0.25">
      <c r="H21" s="81"/>
    </row>
    <row r="22" spans="8:8" x14ac:dyDescent="0.25">
      <c r="H22" s="81"/>
    </row>
    <row r="23" spans="8:8" x14ac:dyDescent="0.25">
      <c r="H23" s="81"/>
    </row>
    <row r="24" spans="8:8" x14ac:dyDescent="0.25">
      <c r="H24" s="81"/>
    </row>
    <row r="25" spans="8:8" x14ac:dyDescent="0.25">
      <c r="H25" s="81"/>
    </row>
    <row r="26" spans="8:8" x14ac:dyDescent="0.25">
      <c r="H26" s="81"/>
    </row>
    <row r="27" spans="8:8" x14ac:dyDescent="0.25">
      <c r="H27" s="81"/>
    </row>
    <row r="28" spans="8:8" x14ac:dyDescent="0.25">
      <c r="H28" s="81"/>
    </row>
    <row r="29" spans="8:8" x14ac:dyDescent="0.25">
      <c r="H29" s="81"/>
    </row>
    <row r="30" spans="8:8" x14ac:dyDescent="0.25">
      <c r="H30" s="82"/>
    </row>
    <row r="31" spans="8:8" x14ac:dyDescent="0.25">
      <c r="H31" s="82"/>
    </row>
    <row r="32" spans="8:8" x14ac:dyDescent="0.25">
      <c r="H32" s="81"/>
    </row>
    <row r="33" spans="8:8" x14ac:dyDescent="0.25">
      <c r="H33" s="82"/>
    </row>
    <row r="34" spans="8:8" x14ac:dyDescent="0.25">
      <c r="H34" s="82"/>
    </row>
    <row r="35" spans="8:8" x14ac:dyDescent="0.25">
      <c r="H35" s="81"/>
    </row>
    <row r="36" spans="8:8" x14ac:dyDescent="0.25">
      <c r="H36" s="82"/>
    </row>
    <row r="37" spans="8:8" x14ac:dyDescent="0.25">
      <c r="H37" s="82"/>
    </row>
    <row r="38" spans="8:8" x14ac:dyDescent="0.25">
      <c r="H38" s="81"/>
    </row>
    <row r="39" spans="8:8" x14ac:dyDescent="0.25">
      <c r="H39" s="82"/>
    </row>
    <row r="40" spans="8:8" x14ac:dyDescent="0.25">
      <c r="H40" s="82"/>
    </row>
    <row r="41" spans="8:8" x14ac:dyDescent="0.25">
      <c r="H41" s="81"/>
    </row>
    <row r="42" spans="8:8" x14ac:dyDescent="0.25">
      <c r="H42" s="82"/>
    </row>
    <row r="43" spans="8:8" x14ac:dyDescent="0.25">
      <c r="H43" s="82"/>
    </row>
    <row r="44" spans="8:8" x14ac:dyDescent="0.25">
      <c r="H44" s="81"/>
    </row>
    <row r="45" spans="8:8" x14ac:dyDescent="0.25">
      <c r="H45" s="82"/>
    </row>
    <row r="46" spans="8:8" x14ac:dyDescent="0.25">
      <c r="H46" s="82"/>
    </row>
    <row r="47" spans="8:8" x14ac:dyDescent="0.25">
      <c r="H47" s="81"/>
    </row>
    <row r="48" spans="8:8" x14ac:dyDescent="0.25">
      <c r="H48" s="81"/>
    </row>
    <row r="49" spans="8:8" x14ac:dyDescent="0.25">
      <c r="H49" s="81"/>
    </row>
    <row r="50" spans="8:8" x14ac:dyDescent="0.25">
      <c r="H50" s="81"/>
    </row>
    <row r="51" spans="8:8" x14ac:dyDescent="0.25">
      <c r="H51" s="81"/>
    </row>
    <row r="52" spans="8:8" x14ac:dyDescent="0.25">
      <c r="H52" s="81"/>
    </row>
    <row r="53" spans="8:8" x14ac:dyDescent="0.25">
      <c r="H53" s="81"/>
    </row>
    <row r="54" spans="8:8" x14ac:dyDescent="0.25">
      <c r="H54" s="81"/>
    </row>
    <row r="55" spans="8:8" x14ac:dyDescent="0.25">
      <c r="H55" s="81"/>
    </row>
    <row r="56" spans="8:8" x14ac:dyDescent="0.25">
      <c r="H56" s="81"/>
    </row>
    <row r="57" spans="8:8" x14ac:dyDescent="0.25">
      <c r="H57" s="81"/>
    </row>
    <row r="58" spans="8:8" x14ac:dyDescent="0.25">
      <c r="H58" s="81"/>
    </row>
    <row r="59" spans="8:8" x14ac:dyDescent="0.25">
      <c r="H59" s="81"/>
    </row>
    <row r="60" spans="8:8" x14ac:dyDescent="0.25">
      <c r="H60" s="81"/>
    </row>
    <row r="61" spans="8:8" x14ac:dyDescent="0.25">
      <c r="H61" s="81"/>
    </row>
    <row r="62" spans="8:8" x14ac:dyDescent="0.25">
      <c r="H62" s="81"/>
    </row>
    <row r="63" spans="8:8" x14ac:dyDescent="0.25">
      <c r="H63" s="81"/>
    </row>
    <row r="64" spans="8:8" x14ac:dyDescent="0.25">
      <c r="H64" s="81"/>
    </row>
    <row r="65" spans="8:8" x14ac:dyDescent="0.25">
      <c r="H65" s="81"/>
    </row>
    <row r="66" spans="8:8" x14ac:dyDescent="0.25">
      <c r="H66" s="81"/>
    </row>
    <row r="67" spans="8:8" x14ac:dyDescent="0.25">
      <c r="H67" s="81"/>
    </row>
    <row r="68" spans="8:8" x14ac:dyDescent="0.25">
      <c r="H68" s="81"/>
    </row>
    <row r="69" spans="8:8" x14ac:dyDescent="0.25">
      <c r="H69" s="82"/>
    </row>
    <row r="70" spans="8:8" x14ac:dyDescent="0.25">
      <c r="H70" s="82"/>
    </row>
    <row r="71" spans="8:8" x14ac:dyDescent="0.25">
      <c r="H71" s="81"/>
    </row>
    <row r="72" spans="8:8" x14ac:dyDescent="0.25">
      <c r="H72" s="81"/>
    </row>
    <row r="73" spans="8:8" x14ac:dyDescent="0.25">
      <c r="H73" s="81"/>
    </row>
    <row r="74" spans="8:8" x14ac:dyDescent="0.25">
      <c r="H74" s="81"/>
    </row>
    <row r="75" spans="8:8" x14ac:dyDescent="0.25">
      <c r="H75" s="81"/>
    </row>
    <row r="76" spans="8:8" x14ac:dyDescent="0.25">
      <c r="H76" s="81"/>
    </row>
    <row r="77" spans="8:8" x14ac:dyDescent="0.25">
      <c r="H77" s="81"/>
    </row>
    <row r="78" spans="8:8" x14ac:dyDescent="0.25">
      <c r="H78" s="81"/>
    </row>
    <row r="79" spans="8:8" x14ac:dyDescent="0.25">
      <c r="H79" s="81"/>
    </row>
    <row r="80" spans="8:8" x14ac:dyDescent="0.25">
      <c r="H80" s="81"/>
    </row>
    <row r="81" spans="8:8" x14ac:dyDescent="0.25">
      <c r="H81" s="82"/>
    </row>
    <row r="82" spans="8:8" x14ac:dyDescent="0.25">
      <c r="H82" s="82"/>
    </row>
    <row r="83" spans="8:8" x14ac:dyDescent="0.25">
      <c r="H83" s="81"/>
    </row>
    <row r="84" spans="8:8" x14ac:dyDescent="0.25">
      <c r="H84" s="81"/>
    </row>
    <row r="85" spans="8:8" x14ac:dyDescent="0.25">
      <c r="H85" s="81"/>
    </row>
    <row r="86" spans="8:8" x14ac:dyDescent="0.25">
      <c r="H86" s="81"/>
    </row>
    <row r="87" spans="8:8" x14ac:dyDescent="0.25">
      <c r="H87" s="82"/>
    </row>
    <row r="88" spans="8:8" x14ac:dyDescent="0.25">
      <c r="H88" s="82"/>
    </row>
  </sheetData>
  <mergeCells count="1">
    <mergeCell ref="D5:F5"/>
  </mergeCells>
  <conditionalFormatting sqref="H18 H21:H29 H32 H35 H38 H41 H44 H47:H68 H71:H80 H83:H86 H15 H13">
    <cfRule type="cellIs" dxfId="17" priority="13" operator="equal">
      <formula>"n/a"</formula>
    </cfRule>
    <cfRule type="cellIs" dxfId="16" priority="14" operator="equal">
      <formula>"Fail"</formula>
    </cfRule>
    <cfRule type="cellIs" dxfId="15" priority="15" operator="equal">
      <formula>"Pass"</formula>
    </cfRule>
    <cfRule type="cellIs" dxfId="14" priority="16" operator="equal">
      <formula>$I$531</formula>
    </cfRule>
    <cfRule type="cellIs" dxfId="13" priority="17" operator="equal">
      <formula>$I$530</formula>
    </cfRule>
    <cfRule type="cellIs" dxfId="12" priority="18" operator="equal">
      <formula>$I$529</formula>
    </cfRule>
  </conditionalFormatting>
  <conditionalFormatting sqref="H14">
    <cfRule type="cellIs" dxfId="11" priority="7" operator="equal">
      <formula>"n/a"</formula>
    </cfRule>
    <cfRule type="cellIs" dxfId="10" priority="8" operator="equal">
      <formula>"Fail"</formula>
    </cfRule>
    <cfRule type="cellIs" dxfId="9" priority="9" operator="equal">
      <formula>"Pass"</formula>
    </cfRule>
    <cfRule type="cellIs" dxfId="8" priority="10" operator="equal">
      <formula>$I$531</formula>
    </cfRule>
    <cfRule type="cellIs" dxfId="7" priority="11" operator="equal">
      <formula>$I$530</formula>
    </cfRule>
    <cfRule type="cellIs" dxfId="6" priority="12" operator="equal">
      <formula>$I$529</formula>
    </cfRule>
  </conditionalFormatting>
  <conditionalFormatting sqref="H11">
    <cfRule type="cellIs" dxfId="5" priority="1" operator="equal">
      <formula>"n/a"</formula>
    </cfRule>
    <cfRule type="cellIs" dxfId="4" priority="2" operator="equal">
      <formula>"Fail"</formula>
    </cfRule>
    <cfRule type="cellIs" dxfId="3" priority="3" operator="equal">
      <formula>"Pass"</formula>
    </cfRule>
    <cfRule type="cellIs" dxfId="2" priority="4" operator="equal">
      <formula>$I$531</formula>
    </cfRule>
    <cfRule type="cellIs" dxfId="1" priority="5" operator="equal">
      <formula>$I$530</formula>
    </cfRule>
    <cfRule type="cellIs" dxfId="0" priority="6" operator="equal">
      <formula>$I$529</formula>
    </cfRule>
  </conditionalFormatting>
  <dataValidations count="2">
    <dataValidation type="list" showInputMessage="1" showErrorMessage="1" sqref="H11 H8">
      <formula1>TestResults</formula1>
    </dataValidation>
    <dataValidation type="list" allowBlank="1" showInputMessage="1" showErrorMessage="1" sqref="H18 H71:H80 H83:H86 H21:H29 H32 H35 H38 H41 H44 H47:H68 H13:H15">
      <formula1>#REF!</formula1>
    </dataValidation>
  </dataValidations>
  <pageMargins left="0.23622047244094491" right="0.23622047244094491" top="0.74803149606299213" bottom="0.74803149606299213" header="0.31496062992125984" footer="0.31496062992125984"/>
  <pageSetup paperSize="8" scale="35" fitToHeight="0" orientation="landscape" cellComments="asDisplayed"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opLeftCell="A22" workbookViewId="0">
      <selection activeCell="F26" sqref="F26"/>
    </sheetView>
  </sheetViews>
  <sheetFormatPr defaultRowHeight="15" x14ac:dyDescent="0.25"/>
  <cols>
    <col min="1" max="1" width="27" customWidth="1"/>
    <col min="2" max="2" width="21.28515625" customWidth="1"/>
    <col min="3" max="3" width="25.85546875" customWidth="1"/>
    <col min="4" max="4" width="20.85546875" bestFit="1" customWidth="1"/>
    <col min="5" max="5" width="36" customWidth="1"/>
    <col min="6" max="6" width="16.42578125" customWidth="1"/>
    <col min="7" max="7" width="22.7109375" customWidth="1"/>
    <col min="8" max="8" width="12.5703125" customWidth="1"/>
  </cols>
  <sheetData>
    <row r="1" spans="1:8" ht="19.5" x14ac:dyDescent="0.25">
      <c r="A1" s="150" t="s">
        <v>103</v>
      </c>
      <c r="B1" s="151"/>
      <c r="C1" s="151"/>
      <c r="D1" s="151"/>
      <c r="E1" s="151"/>
      <c r="F1" s="151"/>
      <c r="G1" s="151"/>
      <c r="H1" s="151"/>
    </row>
    <row r="2" spans="1:8" x14ac:dyDescent="0.25">
      <c r="A2" s="152" t="s">
        <v>104</v>
      </c>
      <c r="B2" s="152" t="s">
        <v>5</v>
      </c>
      <c r="C2" s="152" t="s">
        <v>97</v>
      </c>
      <c r="D2" s="152" t="s">
        <v>98</v>
      </c>
      <c r="E2" s="152" t="s">
        <v>99</v>
      </c>
      <c r="F2" s="154" t="s">
        <v>100</v>
      </c>
      <c r="G2" s="152" t="s">
        <v>101</v>
      </c>
      <c r="H2" s="156" t="s">
        <v>102</v>
      </c>
    </row>
    <row r="3" spans="1:8" x14ac:dyDescent="0.25">
      <c r="A3" s="153"/>
      <c r="B3" s="153"/>
      <c r="C3" s="153"/>
      <c r="D3" s="153"/>
      <c r="E3" s="153"/>
      <c r="F3" s="155"/>
      <c r="G3" s="153"/>
      <c r="H3" s="157"/>
    </row>
    <row r="4" spans="1:8" s="64" customFormat="1" ht="22.5" x14ac:dyDescent="0.2">
      <c r="A4" s="60" t="s">
        <v>162</v>
      </c>
      <c r="B4" s="60"/>
      <c r="C4" s="60" t="s">
        <v>114</v>
      </c>
      <c r="D4" s="60"/>
      <c r="E4" s="60" t="s">
        <v>115</v>
      </c>
      <c r="F4" s="61">
        <v>41131</v>
      </c>
      <c r="G4" s="62" t="s">
        <v>116</v>
      </c>
      <c r="H4" s="63">
        <v>1.1000000000000001</v>
      </c>
    </row>
    <row r="5" spans="1:8" s="64" customFormat="1" ht="33.75" x14ac:dyDescent="0.2">
      <c r="A5" s="60" t="s">
        <v>169</v>
      </c>
      <c r="B5" s="60"/>
      <c r="C5" s="60" t="s">
        <v>170</v>
      </c>
      <c r="D5" s="60"/>
      <c r="E5" s="60" t="s">
        <v>171</v>
      </c>
      <c r="F5" s="61">
        <v>41131</v>
      </c>
      <c r="G5" s="62" t="s">
        <v>116</v>
      </c>
      <c r="H5" s="63">
        <v>1.1000000000000001</v>
      </c>
    </row>
    <row r="6" spans="1:8" s="64" customFormat="1" ht="56.25" x14ac:dyDescent="0.2">
      <c r="A6" s="60" t="s">
        <v>17</v>
      </c>
      <c r="B6" s="60"/>
      <c r="C6" s="60" t="s">
        <v>163</v>
      </c>
      <c r="D6" s="60"/>
      <c r="E6" s="60" t="s">
        <v>164</v>
      </c>
      <c r="F6" s="61">
        <v>41131</v>
      </c>
      <c r="G6" s="62" t="s">
        <v>116</v>
      </c>
      <c r="H6" s="63">
        <v>1.1000000000000001</v>
      </c>
    </row>
    <row r="7" spans="1:8" s="64" customFormat="1" ht="33.75" x14ac:dyDescent="0.2">
      <c r="A7" s="60" t="s">
        <v>90</v>
      </c>
      <c r="B7" s="60" t="s">
        <v>107</v>
      </c>
      <c r="C7" s="60" t="s">
        <v>117</v>
      </c>
      <c r="D7" s="60"/>
      <c r="E7" s="60" t="s">
        <v>118</v>
      </c>
      <c r="F7" s="61">
        <v>41131</v>
      </c>
      <c r="G7" s="62" t="s">
        <v>116</v>
      </c>
      <c r="H7" s="63">
        <v>1.1000000000000001</v>
      </c>
    </row>
    <row r="8" spans="1:8" s="64" customFormat="1" ht="33.75" x14ac:dyDescent="0.2">
      <c r="A8" s="60" t="s">
        <v>90</v>
      </c>
      <c r="B8" s="60" t="s">
        <v>108</v>
      </c>
      <c r="C8" s="60" t="s">
        <v>117</v>
      </c>
      <c r="D8" s="60"/>
      <c r="E8" s="60" t="s">
        <v>118</v>
      </c>
      <c r="F8" s="61">
        <v>41131</v>
      </c>
      <c r="G8" s="62" t="s">
        <v>116</v>
      </c>
      <c r="H8" s="63">
        <v>1.1000000000000001</v>
      </c>
    </row>
    <row r="9" spans="1:8" s="64" customFormat="1" ht="33.75" x14ac:dyDescent="0.2">
      <c r="A9" s="60" t="s">
        <v>90</v>
      </c>
      <c r="B9" s="60" t="s">
        <v>109</v>
      </c>
      <c r="C9" s="60" t="s">
        <v>117</v>
      </c>
      <c r="D9" s="60"/>
      <c r="E9" s="60" t="s">
        <v>118</v>
      </c>
      <c r="F9" s="61">
        <v>41131</v>
      </c>
      <c r="G9" s="62" t="s">
        <v>116</v>
      </c>
      <c r="H9" s="63">
        <v>1.1000000000000001</v>
      </c>
    </row>
    <row r="10" spans="1:8" s="64" customFormat="1" ht="67.5" x14ac:dyDescent="0.2">
      <c r="A10" s="60" t="s">
        <v>62</v>
      </c>
      <c r="B10" s="60" t="s">
        <v>119</v>
      </c>
      <c r="C10" s="60" t="s">
        <v>120</v>
      </c>
      <c r="D10" s="60"/>
      <c r="E10" s="60" t="s">
        <v>121</v>
      </c>
      <c r="F10" s="61">
        <v>41131</v>
      </c>
      <c r="G10" s="62" t="s">
        <v>123</v>
      </c>
      <c r="H10" s="63">
        <v>1.1000000000000001</v>
      </c>
    </row>
    <row r="11" spans="1:8" s="64" customFormat="1" ht="67.5" x14ac:dyDescent="0.2">
      <c r="A11" s="60" t="s">
        <v>74</v>
      </c>
      <c r="B11" s="60" t="s">
        <v>49</v>
      </c>
      <c r="C11" s="60" t="s">
        <v>127</v>
      </c>
      <c r="D11" s="60"/>
      <c r="E11" s="60" t="s">
        <v>128</v>
      </c>
      <c r="F11" s="61">
        <v>41131</v>
      </c>
      <c r="G11" s="62" t="s">
        <v>129</v>
      </c>
      <c r="H11" s="63">
        <v>1.1000000000000001</v>
      </c>
    </row>
    <row r="12" spans="1:8" s="64" customFormat="1" ht="56.25" x14ac:dyDescent="0.2">
      <c r="A12" s="60" t="s">
        <v>74</v>
      </c>
      <c r="B12" s="60" t="s">
        <v>50</v>
      </c>
      <c r="C12" s="60" t="s">
        <v>120</v>
      </c>
      <c r="D12" s="60"/>
      <c r="E12" s="60" t="s">
        <v>122</v>
      </c>
      <c r="F12" s="61">
        <v>41131</v>
      </c>
      <c r="G12" s="62" t="s">
        <v>123</v>
      </c>
      <c r="H12" s="63">
        <v>1.1000000000000001</v>
      </c>
    </row>
    <row r="13" spans="1:8" s="64" customFormat="1" ht="56.25" x14ac:dyDescent="0.2">
      <c r="A13" s="60" t="s">
        <v>111</v>
      </c>
      <c r="B13" s="60" t="s">
        <v>46</v>
      </c>
      <c r="C13" s="60" t="s">
        <v>120</v>
      </c>
      <c r="D13" s="60"/>
      <c r="E13" s="60" t="s">
        <v>124</v>
      </c>
      <c r="F13" s="61">
        <v>41131</v>
      </c>
      <c r="G13" s="62" t="s">
        <v>123</v>
      </c>
      <c r="H13" s="63">
        <v>1.1000000000000001</v>
      </c>
    </row>
    <row r="14" spans="1:8" s="64" customFormat="1" ht="56.25" x14ac:dyDescent="0.2">
      <c r="A14" s="60" t="s">
        <v>112</v>
      </c>
      <c r="B14" s="60" t="s">
        <v>48</v>
      </c>
      <c r="C14" s="60" t="s">
        <v>120</v>
      </c>
      <c r="D14" s="60"/>
      <c r="E14" s="60" t="s">
        <v>125</v>
      </c>
      <c r="F14" s="61">
        <v>41131</v>
      </c>
      <c r="G14" s="62" t="s">
        <v>123</v>
      </c>
      <c r="H14" s="63">
        <v>1.1000000000000001</v>
      </c>
    </row>
    <row r="15" spans="1:8" s="64" customFormat="1" ht="56.25" x14ac:dyDescent="0.2">
      <c r="A15" s="60" t="s">
        <v>113</v>
      </c>
      <c r="B15" s="60" t="s">
        <v>52</v>
      </c>
      <c r="C15" s="60" t="s">
        <v>120</v>
      </c>
      <c r="D15" s="60"/>
      <c r="E15" s="60" t="s">
        <v>126</v>
      </c>
      <c r="F15" s="61">
        <v>41131</v>
      </c>
      <c r="G15" s="62" t="s">
        <v>123</v>
      </c>
      <c r="H15" s="63">
        <v>1.1000000000000001</v>
      </c>
    </row>
    <row r="16" spans="1:8" s="64" customFormat="1" ht="33.75" x14ac:dyDescent="0.2">
      <c r="A16" s="60" t="s">
        <v>132</v>
      </c>
      <c r="B16" s="60" t="s">
        <v>150</v>
      </c>
      <c r="C16" s="60" t="s">
        <v>151</v>
      </c>
      <c r="D16" s="60"/>
      <c r="E16" s="60" t="s">
        <v>152</v>
      </c>
      <c r="F16" s="61">
        <v>41131</v>
      </c>
      <c r="G16" s="62" t="s">
        <v>153</v>
      </c>
      <c r="H16" s="63">
        <v>1.1000000000000001</v>
      </c>
    </row>
    <row r="17" spans="1:8" s="64" customFormat="1" ht="33.75" x14ac:dyDescent="0.2">
      <c r="A17" s="60" t="s">
        <v>138</v>
      </c>
      <c r="B17" s="60" t="s">
        <v>150</v>
      </c>
      <c r="C17" s="60" t="s">
        <v>151</v>
      </c>
      <c r="D17" s="60"/>
      <c r="E17" s="60" t="s">
        <v>152</v>
      </c>
      <c r="F17" s="61">
        <v>41131</v>
      </c>
      <c r="G17" s="62" t="s">
        <v>153</v>
      </c>
      <c r="H17" s="63">
        <v>1.1000000000000001</v>
      </c>
    </row>
    <row r="18" spans="1:8" s="64" customFormat="1" ht="33.75" x14ac:dyDescent="0.2">
      <c r="A18" s="60" t="s">
        <v>144</v>
      </c>
      <c r="B18" s="60" t="s">
        <v>150</v>
      </c>
      <c r="C18" s="60" t="s">
        <v>151</v>
      </c>
      <c r="D18" s="60"/>
      <c r="E18" s="60" t="s">
        <v>152</v>
      </c>
      <c r="F18" s="61">
        <v>41131</v>
      </c>
      <c r="G18" s="62" t="s">
        <v>153</v>
      </c>
      <c r="H18" s="63">
        <v>1.1000000000000001</v>
      </c>
    </row>
    <row r="19" spans="1:8" s="64" customFormat="1" ht="33.75" x14ac:dyDescent="0.2">
      <c r="A19" s="62" t="s">
        <v>90</v>
      </c>
      <c r="B19" s="62" t="s">
        <v>109</v>
      </c>
      <c r="C19" s="62" t="s">
        <v>175</v>
      </c>
      <c r="D19" s="62"/>
      <c r="E19" s="62" t="s">
        <v>176</v>
      </c>
      <c r="F19" s="61">
        <v>41131</v>
      </c>
      <c r="G19" s="67" t="s">
        <v>123</v>
      </c>
      <c r="H19" s="63">
        <v>1.1000000000000001</v>
      </c>
    </row>
    <row r="20" spans="1:8" s="64" customFormat="1" ht="33.75" x14ac:dyDescent="0.2">
      <c r="A20" s="62" t="s">
        <v>90</v>
      </c>
      <c r="B20" s="62" t="s">
        <v>108</v>
      </c>
      <c r="C20" s="62" t="s">
        <v>175</v>
      </c>
      <c r="D20" s="62"/>
      <c r="E20" s="62" t="s">
        <v>176</v>
      </c>
      <c r="F20" s="61">
        <v>41131</v>
      </c>
      <c r="G20" s="67" t="s">
        <v>123</v>
      </c>
      <c r="H20" s="63">
        <v>1.1000000000000001</v>
      </c>
    </row>
    <row r="21" spans="1:8" s="64" customFormat="1" ht="76.5" x14ac:dyDescent="0.2">
      <c r="A21" s="62" t="s">
        <v>169</v>
      </c>
      <c r="B21" s="62"/>
      <c r="C21" s="93" t="s">
        <v>190</v>
      </c>
      <c r="D21" s="62"/>
      <c r="E21" s="94" t="s">
        <v>192</v>
      </c>
      <c r="F21" s="61">
        <v>41131</v>
      </c>
      <c r="G21" s="67" t="s">
        <v>191</v>
      </c>
      <c r="H21" s="63">
        <v>1.1000000000000001</v>
      </c>
    </row>
    <row r="22" spans="1:8" s="64" customFormat="1" ht="12" x14ac:dyDescent="0.2">
      <c r="A22" s="62"/>
      <c r="B22" s="62"/>
      <c r="C22" s="62"/>
      <c r="D22" s="62"/>
      <c r="E22" s="62"/>
      <c r="F22" s="66"/>
      <c r="G22" s="67"/>
      <c r="H22" s="63"/>
    </row>
    <row r="23" spans="1:8" s="64" customFormat="1" ht="33.75" x14ac:dyDescent="0.2">
      <c r="A23" s="62" t="s">
        <v>207</v>
      </c>
      <c r="B23" s="62"/>
      <c r="C23" s="62" t="s">
        <v>209</v>
      </c>
      <c r="D23" s="62"/>
      <c r="E23" s="62" t="s">
        <v>344</v>
      </c>
      <c r="F23" s="66">
        <v>41164</v>
      </c>
      <c r="G23" s="67" t="s">
        <v>355</v>
      </c>
      <c r="H23" s="63">
        <v>1.2</v>
      </c>
    </row>
    <row r="24" spans="1:8" s="64" customFormat="1" ht="33.75" x14ac:dyDescent="0.2">
      <c r="A24" s="62" t="s">
        <v>169</v>
      </c>
      <c r="B24" s="62"/>
      <c r="C24" s="62" t="s">
        <v>345</v>
      </c>
      <c r="D24" s="62"/>
      <c r="E24" s="62" t="s">
        <v>346</v>
      </c>
      <c r="F24" s="66">
        <v>41164</v>
      </c>
      <c r="G24" s="67" t="s">
        <v>191</v>
      </c>
      <c r="H24" s="63">
        <v>1.2</v>
      </c>
    </row>
    <row r="25" spans="1:8" s="64" customFormat="1" ht="45" x14ac:dyDescent="0.2">
      <c r="A25" s="60" t="s">
        <v>347</v>
      </c>
      <c r="B25" s="60"/>
      <c r="C25" s="60" t="s">
        <v>348</v>
      </c>
      <c r="D25" s="60"/>
      <c r="E25" s="60" t="s">
        <v>357</v>
      </c>
      <c r="F25" s="61">
        <v>41164</v>
      </c>
      <c r="G25" s="65" t="s">
        <v>356</v>
      </c>
      <c r="H25" s="63">
        <v>1.2</v>
      </c>
    </row>
    <row r="26" spans="1:8" s="64" customFormat="1" ht="22.5" x14ac:dyDescent="0.2">
      <c r="A26" s="60" t="s">
        <v>362</v>
      </c>
      <c r="B26" s="60"/>
      <c r="C26" s="60" t="s">
        <v>363</v>
      </c>
      <c r="D26" s="60"/>
      <c r="E26" s="60" t="s">
        <v>364</v>
      </c>
      <c r="F26" s="61">
        <v>41164</v>
      </c>
      <c r="G26" s="65" t="s">
        <v>191</v>
      </c>
      <c r="H26" s="63">
        <v>1.2</v>
      </c>
    </row>
    <row r="27" spans="1:8" s="64" customFormat="1" ht="67.5" x14ac:dyDescent="0.2">
      <c r="A27" s="60" t="s">
        <v>169</v>
      </c>
      <c r="B27" s="60"/>
      <c r="C27" s="60" t="s">
        <v>349</v>
      </c>
      <c r="D27" s="60"/>
      <c r="E27" s="60" t="s">
        <v>350</v>
      </c>
      <c r="F27" s="61">
        <v>41164</v>
      </c>
      <c r="G27" s="65" t="s">
        <v>354</v>
      </c>
      <c r="H27" s="63">
        <v>1.2</v>
      </c>
    </row>
    <row r="28" spans="1:8" s="64" customFormat="1" ht="45" x14ac:dyDescent="0.2">
      <c r="A28" s="60" t="s">
        <v>169</v>
      </c>
      <c r="B28" s="60"/>
      <c r="C28" s="60" t="s">
        <v>351</v>
      </c>
      <c r="D28" s="60"/>
      <c r="E28" s="60" t="s">
        <v>352</v>
      </c>
      <c r="F28" s="61">
        <v>41164</v>
      </c>
      <c r="G28" s="65" t="s">
        <v>354</v>
      </c>
      <c r="H28" s="63">
        <v>1.2</v>
      </c>
    </row>
    <row r="29" spans="1:8" s="64" customFormat="1" ht="67.5" x14ac:dyDescent="0.2">
      <c r="A29" s="60" t="s">
        <v>62</v>
      </c>
      <c r="B29" s="60" t="s">
        <v>353</v>
      </c>
      <c r="C29" s="60" t="s">
        <v>358</v>
      </c>
      <c r="D29" s="60"/>
      <c r="E29" s="60" t="s">
        <v>359</v>
      </c>
      <c r="F29" s="61">
        <v>41164</v>
      </c>
      <c r="G29" s="65" t="s">
        <v>360</v>
      </c>
      <c r="H29" s="63">
        <v>1.2</v>
      </c>
    </row>
    <row r="30" spans="1:8" s="64" customFormat="1" ht="12" x14ac:dyDescent="0.2">
      <c r="A30" s="60"/>
      <c r="B30" s="60"/>
      <c r="C30" s="60"/>
      <c r="D30" s="60"/>
      <c r="E30" s="60"/>
      <c r="F30" s="61"/>
      <c r="G30" s="65"/>
      <c r="H30" s="63"/>
    </row>
    <row r="31" spans="1:8" s="64" customFormat="1" ht="12" x14ac:dyDescent="0.2">
      <c r="A31" s="60"/>
      <c r="B31" s="60"/>
      <c r="C31" s="60"/>
      <c r="D31" s="60"/>
      <c r="E31" s="60"/>
      <c r="F31" s="61"/>
      <c r="G31" s="65"/>
      <c r="H31" s="63"/>
    </row>
  </sheetData>
  <mergeCells count="9">
    <mergeCell ref="A1:H1"/>
    <mergeCell ref="A2:A3"/>
    <mergeCell ref="B2:B3"/>
    <mergeCell ref="C2:C3"/>
    <mergeCell ref="D2:D3"/>
    <mergeCell ref="E2:E3"/>
    <mergeCell ref="F2:F3"/>
    <mergeCell ref="G2:G3"/>
    <mergeCell ref="H2:H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C191"/>
  <sheetViews>
    <sheetView showGridLines="0" topLeftCell="A19" workbookViewId="0">
      <selection activeCell="C33" sqref="C33"/>
    </sheetView>
  </sheetViews>
  <sheetFormatPr defaultRowHeight="15" x14ac:dyDescent="0.25"/>
  <cols>
    <col min="1" max="1" width="7.28515625" customWidth="1"/>
    <col min="2" max="2" width="21" customWidth="1"/>
    <col min="3" max="3" width="83" customWidth="1"/>
  </cols>
  <sheetData>
    <row r="2" spans="1:3" ht="22.5" x14ac:dyDescent="0.3">
      <c r="A2" s="11" t="s">
        <v>17</v>
      </c>
      <c r="B2" s="7"/>
      <c r="C2" s="7"/>
    </row>
    <row r="4" spans="1:3" s="46" customFormat="1" x14ac:dyDescent="0.25">
      <c r="B4" s="46" t="s">
        <v>165</v>
      </c>
    </row>
    <row r="5" spans="1:3" s="46" customFormat="1" x14ac:dyDescent="0.25">
      <c r="B5" s="77" t="s">
        <v>154</v>
      </c>
    </row>
    <row r="6" spans="1:3" s="46" customFormat="1" x14ac:dyDescent="0.25">
      <c r="B6" s="77" t="s">
        <v>155</v>
      </c>
    </row>
    <row r="7" spans="1:3" s="46" customFormat="1" x14ac:dyDescent="0.25">
      <c r="B7" s="77" t="s">
        <v>156</v>
      </c>
    </row>
    <row r="8" spans="1:3" s="46" customFormat="1" x14ac:dyDescent="0.25">
      <c r="B8" s="77" t="s">
        <v>157</v>
      </c>
    </row>
    <row r="9" spans="1:3" s="46" customFormat="1" x14ac:dyDescent="0.25">
      <c r="B9" s="77" t="s">
        <v>158</v>
      </c>
    </row>
    <row r="10" spans="1:3" s="46" customFormat="1" x14ac:dyDescent="0.25">
      <c r="B10" s="77" t="s">
        <v>159</v>
      </c>
    </row>
    <row r="11" spans="1:3" s="46" customFormat="1" x14ac:dyDescent="0.25">
      <c r="B11" s="77" t="s">
        <v>160</v>
      </c>
    </row>
    <row r="12" spans="1:3" s="46" customFormat="1" x14ac:dyDescent="0.25">
      <c r="B12" s="77" t="s">
        <v>161</v>
      </c>
    </row>
    <row r="13" spans="1:3" s="46" customFormat="1" x14ac:dyDescent="0.25">
      <c r="B13" s="77"/>
    </row>
    <row r="14" spans="1:3" s="46" customFormat="1" x14ac:dyDescent="0.25">
      <c r="B14" s="78" t="s">
        <v>166</v>
      </c>
    </row>
    <row r="15" spans="1:3" s="46" customFormat="1" x14ac:dyDescent="0.25">
      <c r="B15" s="77"/>
    </row>
    <row r="16" spans="1:3" s="46" customFormat="1" x14ac:dyDescent="0.25">
      <c r="B16" s="46" t="s">
        <v>167</v>
      </c>
    </row>
    <row r="17" spans="1:3" s="46" customFormat="1" x14ac:dyDescent="0.25"/>
    <row r="18" spans="1:3" x14ac:dyDescent="0.25">
      <c r="A18" s="8"/>
      <c r="B18" s="12" t="s">
        <v>18</v>
      </c>
      <c r="C18" s="9"/>
    </row>
    <row r="19" spans="1:3" x14ac:dyDescent="0.25">
      <c r="A19" s="8"/>
      <c r="B19" s="10"/>
      <c r="C19" s="9"/>
    </row>
    <row r="20" spans="1:3" x14ac:dyDescent="0.25">
      <c r="A20" s="8"/>
      <c r="B20" s="13" t="s">
        <v>19</v>
      </c>
      <c r="C20" s="14" t="s">
        <v>20</v>
      </c>
    </row>
    <row r="21" spans="1:3" ht="60.75" customHeight="1" x14ac:dyDescent="0.25">
      <c r="A21" s="8"/>
      <c r="B21" s="16" t="s">
        <v>5</v>
      </c>
      <c r="C21" s="15" t="s">
        <v>61</v>
      </c>
    </row>
    <row r="22" spans="1:3" ht="22.5" x14ac:dyDescent="0.25">
      <c r="A22" s="8"/>
      <c r="B22" s="16" t="s">
        <v>177</v>
      </c>
      <c r="C22" s="15" t="s">
        <v>178</v>
      </c>
    </row>
    <row r="23" spans="1:3" ht="22.5" x14ac:dyDescent="0.25">
      <c r="A23" s="8"/>
      <c r="B23" s="16" t="s">
        <v>179</v>
      </c>
      <c r="C23" s="15" t="s">
        <v>180</v>
      </c>
    </row>
    <row r="24" spans="1:3" x14ac:dyDescent="0.25">
      <c r="A24" s="8"/>
      <c r="B24" s="16" t="s">
        <v>6</v>
      </c>
      <c r="C24" s="15" t="s">
        <v>168</v>
      </c>
    </row>
    <row r="25" spans="1:3" x14ac:dyDescent="0.25">
      <c r="A25" s="8"/>
      <c r="B25" s="16" t="s">
        <v>7</v>
      </c>
      <c r="C25" s="15" t="s">
        <v>181</v>
      </c>
    </row>
    <row r="26" spans="1:3" ht="22.5" x14ac:dyDescent="0.25">
      <c r="B26" s="16" t="s">
        <v>8</v>
      </c>
      <c r="C26" s="15" t="s">
        <v>21</v>
      </c>
    </row>
    <row r="27" spans="1:3" ht="112.5" x14ac:dyDescent="0.25">
      <c r="B27" s="16" t="s">
        <v>172</v>
      </c>
      <c r="C27" s="45" t="s">
        <v>196</v>
      </c>
    </row>
    <row r="28" spans="1:3" x14ac:dyDescent="0.25">
      <c r="B28" s="87" t="s">
        <v>22</v>
      </c>
      <c r="C28" s="86" t="s">
        <v>23</v>
      </c>
    </row>
    <row r="188" spans="1:1" hidden="1" x14ac:dyDescent="0.25">
      <c r="A188" t="s">
        <v>173</v>
      </c>
    </row>
    <row r="189" spans="1:1" hidden="1" x14ac:dyDescent="0.25">
      <c r="A189" t="s">
        <v>174</v>
      </c>
    </row>
    <row r="190" spans="1:1" s="46" customFormat="1" hidden="1" x14ac:dyDescent="0.25">
      <c r="A190" s="46" t="s">
        <v>31</v>
      </c>
    </row>
    <row r="191" spans="1:1" hidden="1" x14ac:dyDescent="0.25">
      <c r="A191" t="s">
        <v>195</v>
      </c>
    </row>
  </sheetData>
  <customSheetViews>
    <customSheetView guid="{AA267803-3D15-473C-9E2D-9DBCE3939576}" showGridLines="0">
      <selection activeCell="C17" sqref="C17"/>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39"/>
  <sheetViews>
    <sheetView topLeftCell="A10" workbookViewId="0">
      <selection activeCell="D16" sqref="D16"/>
    </sheetView>
  </sheetViews>
  <sheetFormatPr defaultRowHeight="15" x14ac:dyDescent="0.25"/>
  <cols>
    <col min="2" max="3" width="62.42578125" style="46" customWidth="1"/>
    <col min="4" max="4" width="13.42578125" style="46" customWidth="1"/>
  </cols>
  <sheetData>
    <row r="3" spans="2:4" ht="18.75" x14ac:dyDescent="0.25">
      <c r="B3" s="141" t="s">
        <v>378</v>
      </c>
      <c r="C3" s="141"/>
      <c r="D3" s="141"/>
    </row>
    <row r="4" spans="2:4" ht="18.75" x14ac:dyDescent="0.25">
      <c r="B4" s="141" t="s">
        <v>207</v>
      </c>
      <c r="C4" s="141"/>
      <c r="D4" s="141"/>
    </row>
    <row r="6" spans="2:4" x14ac:dyDescent="0.25">
      <c r="B6" s="97" t="s">
        <v>200</v>
      </c>
      <c r="C6" s="142"/>
      <c r="D6" s="143"/>
    </row>
    <row r="7" spans="2:4" x14ac:dyDescent="0.25">
      <c r="B7" s="98" t="s">
        <v>185</v>
      </c>
      <c r="C7" s="142"/>
      <c r="D7" s="143"/>
    </row>
    <row r="8" spans="2:4" x14ac:dyDescent="0.25">
      <c r="B8" s="97" t="s">
        <v>186</v>
      </c>
      <c r="C8" s="142"/>
      <c r="D8" s="143"/>
    </row>
    <row r="9" spans="2:4" x14ac:dyDescent="0.25">
      <c r="B9" s="97" t="s">
        <v>201</v>
      </c>
      <c r="C9" s="142"/>
      <c r="D9" s="143"/>
    </row>
    <row r="10" spans="2:4" x14ac:dyDescent="0.25">
      <c r="B10" s="97" t="s">
        <v>202</v>
      </c>
      <c r="C10" s="142"/>
      <c r="D10" s="143"/>
    </row>
    <row r="11" spans="2:4" x14ac:dyDescent="0.25">
      <c r="B11" s="97" t="s">
        <v>203</v>
      </c>
      <c r="C11" s="142"/>
      <c r="D11" s="143"/>
    </row>
    <row r="12" spans="2:4" x14ac:dyDescent="0.25">
      <c r="B12" s="97" t="s">
        <v>204</v>
      </c>
      <c r="C12" s="142"/>
      <c r="D12" s="143"/>
    </row>
    <row r="13" spans="2:4" x14ac:dyDescent="0.25">
      <c r="B13" s="97" t="s">
        <v>205</v>
      </c>
      <c r="C13" s="142"/>
      <c r="D13" s="143"/>
    </row>
    <row r="14" spans="2:4" ht="30" x14ac:dyDescent="0.25">
      <c r="B14" s="97" t="s">
        <v>206</v>
      </c>
      <c r="C14" s="142"/>
      <c r="D14" s="143"/>
    </row>
    <row r="16" spans="2:4" s="46" customFormat="1" ht="17.25" customHeight="1" x14ac:dyDescent="0.25">
      <c r="B16" s="122"/>
      <c r="C16" s="122"/>
      <c r="D16" s="123"/>
    </row>
    <row r="17" spans="1:4" s="46" customFormat="1" ht="17.25" customHeight="1" x14ac:dyDescent="0.25">
      <c r="B17" s="124" t="s">
        <v>368</v>
      </c>
      <c r="C17" s="124" t="s">
        <v>366</v>
      </c>
      <c r="D17" s="125" t="s">
        <v>367</v>
      </c>
    </row>
    <row r="18" spans="1:4" x14ac:dyDescent="0.25">
      <c r="B18" s="97" t="s">
        <v>369</v>
      </c>
      <c r="C18" s="121"/>
      <c r="D18" s="99">
        <f>1-(CPCD_Common_Producer!J$12+CPCD_SHS_Producer!J$21)/(CPCD_Common_Producer!J$13+CPCD_SHS_Producer!J$22)</f>
        <v>0</v>
      </c>
    </row>
    <row r="19" spans="1:4" s="46" customFormat="1" x14ac:dyDescent="0.25">
      <c r="B19" s="97" t="s">
        <v>370</v>
      </c>
      <c r="C19" s="121"/>
      <c r="D19" s="99">
        <f>1-(CPCD_Common_Producer!J$12+CPCD_ES_Producer!J$13)/(CPCD_Common_Producer!J$13+CPCD_ES_Producer!J$14)</f>
        <v>0</v>
      </c>
    </row>
    <row r="20" spans="1:4" s="46" customFormat="1" x14ac:dyDescent="0.25">
      <c r="B20" s="97" t="s">
        <v>371</v>
      </c>
      <c r="C20" s="121"/>
      <c r="D20" s="99">
        <f>1-(CPCD_Common_Producer!J$12+CPCD_DS_Producer!J$13)/(CPCD_Common_Producer!J$13+CPCD_DS_Producer!J$14)</f>
        <v>0</v>
      </c>
    </row>
    <row r="21" spans="1:4" s="46" customFormat="1" x14ac:dyDescent="0.25">
      <c r="B21" s="97" t="s">
        <v>372</v>
      </c>
      <c r="C21" s="121"/>
      <c r="D21" s="99">
        <f>1-(CPCD_Common_Producer!J$12+CPCD_ER_Producer!J$13)/(CPCD_Common_Producer!J$13+CPCD_ER_Producer!J$14)</f>
        <v>0</v>
      </c>
    </row>
    <row r="22" spans="1:4" s="46" customFormat="1" x14ac:dyDescent="0.25">
      <c r="B22" s="97" t="s">
        <v>373</v>
      </c>
      <c r="C22" s="121"/>
      <c r="D22" s="99">
        <f>1-(CPCD_Common_Producer!J$12+CPCD_SL_Producer!J$13)/(CPCD_Common_Producer!J$13+CPCD_SL_Producer!J$14)</f>
        <v>0</v>
      </c>
    </row>
    <row r="23" spans="1:4" s="46" customFormat="1" x14ac:dyDescent="0.25">
      <c r="B23" s="97" t="s">
        <v>374</v>
      </c>
      <c r="C23" s="121"/>
      <c r="D23" s="99">
        <f>1-(CPCD_Common_Producer!J$12+CPCD_CEN_Producer!J$13)/(CPCD_Common_Producer!J$13+CPCD_CEN_Producer!J$14)</f>
        <v>0</v>
      </c>
    </row>
    <row r="24" spans="1:4" s="46" customFormat="1" x14ac:dyDescent="0.25">
      <c r="B24" s="97" t="s">
        <v>375</v>
      </c>
      <c r="C24" s="121"/>
      <c r="D24" s="99">
        <f>1-(CPCD_Common_Producer!J$12+CPCD_CEHS_Producer!J$13)/(CPCD_Common_Producer!J$13+CPCD_CEHS_Producer!J$14)</f>
        <v>0</v>
      </c>
    </row>
    <row r="25" spans="1:4" s="46" customFormat="1" x14ac:dyDescent="0.25">
      <c r="B25" s="97" t="s">
        <v>376</v>
      </c>
      <c r="C25" s="121"/>
      <c r="D25" s="99">
        <f>1-(CPCD_Common_Producer!J$12+CPCD_ACDCR_Producer!J$13)/(CPCD_Common_Producer!J$13+CPCD_ACDCR_Producer!J$14)</f>
        <v>0</v>
      </c>
    </row>
    <row r="26" spans="1:4" s="46" customFormat="1" x14ac:dyDescent="0.25">
      <c r="B26" s="97" t="s">
        <v>377</v>
      </c>
      <c r="C26" s="97" t="s">
        <v>379</v>
      </c>
      <c r="D26" s="99">
        <f>1-(CPCD_Common_Consumer!J$10)/(CPCD_Common_Consumer!J$11)</f>
        <v>0</v>
      </c>
    </row>
    <row r="32" spans="1:4" x14ac:dyDescent="0.25">
      <c r="A32" s="126"/>
    </row>
    <row r="33" spans="1:1" x14ac:dyDescent="0.25">
      <c r="A33" s="126"/>
    </row>
    <row r="34" spans="1:1" x14ac:dyDescent="0.25">
      <c r="A34" s="126"/>
    </row>
    <row r="35" spans="1:1" x14ac:dyDescent="0.25">
      <c r="A35" s="126"/>
    </row>
    <row r="36" spans="1:1" x14ac:dyDescent="0.25">
      <c r="A36" s="126"/>
    </row>
    <row r="38" spans="1:1" x14ac:dyDescent="0.25">
      <c r="A38" s="126"/>
    </row>
    <row r="39" spans="1:1" x14ac:dyDescent="0.25">
      <c r="A39" s="126"/>
    </row>
  </sheetData>
  <mergeCells count="11">
    <mergeCell ref="B3:D3"/>
    <mergeCell ref="B4:D4"/>
    <mergeCell ref="C14:D14"/>
    <mergeCell ref="C13:D13"/>
    <mergeCell ref="C12:D12"/>
    <mergeCell ref="C11:D11"/>
    <mergeCell ref="C10:D10"/>
    <mergeCell ref="C9:D9"/>
    <mergeCell ref="C8:D8"/>
    <mergeCell ref="C7:D7"/>
    <mergeCell ref="C6:D6"/>
  </mergeCells>
  <dataValidations count="2">
    <dataValidation type="list" allowBlank="1" showInputMessage="1" showErrorMessage="1" sqref="C18 C25 C24 C23 C19">
      <formula1>"3A,3B"</formula1>
    </dataValidation>
    <dataValidation type="list" allowBlank="1" showInputMessage="1" showErrorMessage="1" sqref="C20 C21 C22">
      <formula1>"1A,1B,2,3A,3B"</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topLeftCell="D7" zoomScaleNormal="100" workbookViewId="0">
      <selection activeCell="I10" sqref="I10"/>
    </sheetView>
  </sheetViews>
  <sheetFormatPr defaultRowHeight="15" x14ac:dyDescent="0.25"/>
  <cols>
    <col min="1" max="1" width="6" style="28" customWidth="1"/>
    <col min="2" max="2" width="23.28515625" style="28" customWidth="1"/>
    <col min="3" max="3" width="60.7109375" style="37" customWidth="1"/>
    <col min="4" max="4" width="17.140625" style="28" bestFit="1" customWidth="1"/>
    <col min="5" max="5" width="11" style="28" customWidth="1"/>
    <col min="6" max="6" width="37.85546875" style="28" customWidth="1"/>
    <col min="7" max="7" width="63.42578125" style="28" bestFit="1" customWidth="1"/>
    <col min="8" max="8" width="18.42578125" style="79" bestFit="1" customWidth="1"/>
    <col min="9" max="9" width="33.28515625" style="28" customWidth="1"/>
    <col min="10" max="10" width="13.28515625" style="46" hidden="1" customWidth="1"/>
    <col min="11" max="16384" width="9.140625" style="28"/>
  </cols>
  <sheetData>
    <row r="1" spans="1:10" ht="11.25" x14ac:dyDescent="0.15">
      <c r="B1" s="1" t="s">
        <v>0</v>
      </c>
      <c r="C1" s="19" t="s">
        <v>90</v>
      </c>
      <c r="H1" s="95" t="s">
        <v>185</v>
      </c>
      <c r="I1" s="91" t="str">
        <f>IF('Test Summary Report'!D7="","",'Test Summary Report'!D7)</f>
        <v/>
      </c>
      <c r="J1" s="100"/>
    </row>
    <row r="2" spans="1:10" ht="11.25" x14ac:dyDescent="0.15">
      <c r="B2" s="1" t="s">
        <v>1</v>
      </c>
      <c r="C2" s="19" t="s">
        <v>43</v>
      </c>
      <c r="H2" s="95" t="s">
        <v>186</v>
      </c>
      <c r="I2" s="91" t="str">
        <f>IF('Test Summary Report'!D8="","",'Test Summary Report'!D8)</f>
        <v/>
      </c>
      <c r="J2" s="100"/>
    </row>
    <row r="3" spans="1:10" ht="11.25" x14ac:dyDescent="0.15">
      <c r="B3" s="1" t="s">
        <v>2</v>
      </c>
      <c r="C3" s="19" t="s">
        <v>31</v>
      </c>
      <c r="H3" s="95" t="s">
        <v>187</v>
      </c>
      <c r="I3" s="91" t="str">
        <f>IF('Test Summary Report'!D6="","",'Test Summary Report'!D6)</f>
        <v/>
      </c>
      <c r="J3" s="100"/>
    </row>
    <row r="4" spans="1:10" ht="11.25" x14ac:dyDescent="0.25">
      <c r="B4" s="1" t="s">
        <v>3</v>
      </c>
      <c r="C4" s="19" t="s">
        <v>44</v>
      </c>
      <c r="H4" s="92" t="s">
        <v>188</v>
      </c>
      <c r="I4" s="91" t="str">
        <f>IF('Test Summary Report'!D12="","",'Test Summary Report'!D12)</f>
        <v/>
      </c>
      <c r="J4" s="100"/>
    </row>
    <row r="5" spans="1:10" ht="90" x14ac:dyDescent="0.25">
      <c r="B5" s="1" t="s">
        <v>4</v>
      </c>
      <c r="C5" s="1" t="s">
        <v>45</v>
      </c>
      <c r="D5" s="144" t="s">
        <v>71</v>
      </c>
      <c r="E5" s="145"/>
      <c r="F5" s="146"/>
      <c r="H5" s="96" t="s">
        <v>189</v>
      </c>
      <c r="I5" s="91" t="str">
        <f>IF('Test Summary Report'!D11="","",'Test Summary Report'!D11)</f>
        <v/>
      </c>
      <c r="J5" s="100"/>
    </row>
    <row r="6" spans="1:10" ht="11.25" x14ac:dyDescent="0.25">
      <c r="A6" s="29"/>
      <c r="B6" s="30" t="s">
        <v>5</v>
      </c>
      <c r="C6" s="31" t="s">
        <v>177</v>
      </c>
      <c r="D6" s="30" t="s">
        <v>179</v>
      </c>
      <c r="E6" s="32" t="s">
        <v>6</v>
      </c>
      <c r="F6" s="32" t="s">
        <v>7</v>
      </c>
      <c r="G6" s="32" t="s">
        <v>8</v>
      </c>
      <c r="H6" s="83" t="s">
        <v>172</v>
      </c>
      <c r="I6" s="30" t="s">
        <v>22</v>
      </c>
      <c r="J6" s="117" t="s">
        <v>208</v>
      </c>
    </row>
    <row r="7" spans="1:10" ht="11.25" x14ac:dyDescent="0.25">
      <c r="B7" s="33" t="s">
        <v>24</v>
      </c>
      <c r="C7" s="34"/>
      <c r="D7" s="33"/>
      <c r="E7" s="33"/>
      <c r="F7" s="33"/>
      <c r="G7" s="33"/>
      <c r="H7" s="49"/>
      <c r="I7" s="90"/>
      <c r="J7" s="102"/>
    </row>
    <row r="8" spans="1:10" s="35" customFormat="1" ht="56.25" x14ac:dyDescent="0.25">
      <c r="A8" s="36"/>
      <c r="B8" s="38" t="s">
        <v>87</v>
      </c>
      <c r="C8" s="19" t="s">
        <v>86</v>
      </c>
      <c r="D8" s="43" t="s">
        <v>237</v>
      </c>
      <c r="E8" s="19" t="s">
        <v>9</v>
      </c>
      <c r="F8" s="19" t="s">
        <v>60</v>
      </c>
      <c r="G8" s="44" t="s">
        <v>243</v>
      </c>
      <c r="H8" s="80"/>
      <c r="I8" s="89"/>
      <c r="J8" s="103">
        <f>IF(H8="TBD",1,IF(H8="Fail",1,IF(H8="",1,0)))</f>
        <v>1</v>
      </c>
    </row>
    <row r="9" spans="1:10" s="51" customFormat="1" ht="150" customHeight="1" x14ac:dyDescent="0.25">
      <c r="A9" s="36"/>
      <c r="B9" s="38" t="s">
        <v>108</v>
      </c>
      <c r="C9" s="47" t="s">
        <v>214</v>
      </c>
      <c r="D9" s="43" t="s">
        <v>238</v>
      </c>
      <c r="E9" s="47" t="s">
        <v>215</v>
      </c>
      <c r="F9" s="47" t="s">
        <v>216</v>
      </c>
      <c r="G9" s="48" t="s">
        <v>334</v>
      </c>
      <c r="H9" s="80"/>
      <c r="I9" s="89"/>
      <c r="J9" s="103">
        <f>IF(H9="TBD",1,IF(H9="Fail",1,IF(H9="",1,0)))</f>
        <v>1</v>
      </c>
    </row>
    <row r="10" spans="1:10" s="51" customFormat="1" ht="82.5" customHeight="1" x14ac:dyDescent="0.25">
      <c r="A10" s="36"/>
      <c r="B10" s="38" t="s">
        <v>109</v>
      </c>
      <c r="C10" s="47" t="s">
        <v>217</v>
      </c>
      <c r="D10" s="43" t="s">
        <v>239</v>
      </c>
      <c r="E10" s="47" t="s">
        <v>215</v>
      </c>
      <c r="F10" s="47" t="s">
        <v>110</v>
      </c>
      <c r="G10" s="44" t="s">
        <v>335</v>
      </c>
      <c r="H10" s="80"/>
      <c r="I10" s="89"/>
      <c r="J10" s="103">
        <f>IF(H10="TBD",1,IF(H10="Fail",1,IF(H10="",1,0)))</f>
        <v>1</v>
      </c>
    </row>
    <row r="11" spans="1:10" x14ac:dyDescent="0.25">
      <c r="A11" s="46"/>
      <c r="B11" s="49" t="s">
        <v>25</v>
      </c>
      <c r="C11" s="50"/>
      <c r="D11" s="49"/>
      <c r="E11" s="49"/>
      <c r="F11" s="49"/>
      <c r="G11" s="49"/>
      <c r="H11" s="49"/>
      <c r="I11" s="90"/>
      <c r="J11" s="90"/>
    </row>
    <row r="12" spans="1:10" x14ac:dyDescent="0.25">
      <c r="H12" s="82"/>
      <c r="J12" s="116">
        <f>SUM(J7:J11)</f>
        <v>3</v>
      </c>
    </row>
    <row r="13" spans="1:10" x14ac:dyDescent="0.25">
      <c r="H13" s="81"/>
      <c r="J13" s="46">
        <v>3</v>
      </c>
    </row>
    <row r="14" spans="1:10" x14ac:dyDescent="0.25">
      <c r="H14" s="82"/>
    </row>
    <row r="15" spans="1:10" x14ac:dyDescent="0.25">
      <c r="H15" s="82"/>
    </row>
    <row r="16" spans="1:10" x14ac:dyDescent="0.25">
      <c r="H16" s="81"/>
    </row>
    <row r="17" spans="8:8" x14ac:dyDescent="0.25">
      <c r="H17" s="81"/>
    </row>
    <row r="18" spans="8:8" x14ac:dyDescent="0.25">
      <c r="H18" s="81"/>
    </row>
    <row r="19" spans="8:8" x14ac:dyDescent="0.25">
      <c r="H19" s="81"/>
    </row>
    <row r="20" spans="8:8" x14ac:dyDescent="0.25">
      <c r="H20" s="81"/>
    </row>
    <row r="21" spans="8:8" x14ac:dyDescent="0.25">
      <c r="H21" s="81"/>
    </row>
    <row r="22" spans="8:8" x14ac:dyDescent="0.25">
      <c r="H22" s="81"/>
    </row>
    <row r="23" spans="8:8" x14ac:dyDescent="0.25">
      <c r="H23" s="81"/>
    </row>
    <row r="24" spans="8:8" x14ac:dyDescent="0.25">
      <c r="H24" s="81"/>
    </row>
    <row r="25" spans="8:8" x14ac:dyDescent="0.25">
      <c r="H25" s="81"/>
    </row>
    <row r="26" spans="8:8" x14ac:dyDescent="0.25">
      <c r="H26" s="81"/>
    </row>
    <row r="27" spans="8:8" x14ac:dyDescent="0.25">
      <c r="H27" s="81"/>
    </row>
    <row r="28" spans="8:8" x14ac:dyDescent="0.25">
      <c r="H28" s="81"/>
    </row>
    <row r="29" spans="8:8" x14ac:dyDescent="0.25">
      <c r="H29" s="81"/>
    </row>
    <row r="30" spans="8:8" x14ac:dyDescent="0.25">
      <c r="H30" s="81"/>
    </row>
    <row r="31" spans="8:8" x14ac:dyDescent="0.25">
      <c r="H31" s="81"/>
    </row>
    <row r="32" spans="8:8" x14ac:dyDescent="0.25">
      <c r="H32" s="81"/>
    </row>
    <row r="33" spans="8:8" x14ac:dyDescent="0.25">
      <c r="H33" s="81"/>
    </row>
    <row r="34" spans="8:8" x14ac:dyDescent="0.25">
      <c r="H34" s="81"/>
    </row>
    <row r="35" spans="8:8" x14ac:dyDescent="0.25">
      <c r="H35" s="81"/>
    </row>
    <row r="36" spans="8:8" x14ac:dyDescent="0.25">
      <c r="H36" s="81"/>
    </row>
    <row r="37" spans="8:8" x14ac:dyDescent="0.25">
      <c r="H37" s="81"/>
    </row>
    <row r="38" spans="8:8" x14ac:dyDescent="0.25">
      <c r="H38" s="82"/>
    </row>
    <row r="39" spans="8:8" x14ac:dyDescent="0.25">
      <c r="H39" s="82"/>
    </row>
    <row r="40" spans="8:8" x14ac:dyDescent="0.25">
      <c r="H40" s="81"/>
    </row>
    <row r="41" spans="8:8" x14ac:dyDescent="0.25">
      <c r="H41" s="81"/>
    </row>
    <row r="42" spans="8:8" x14ac:dyDescent="0.25">
      <c r="H42" s="81"/>
    </row>
    <row r="43" spans="8:8" x14ac:dyDescent="0.25">
      <c r="H43" s="81"/>
    </row>
    <row r="44" spans="8:8" x14ac:dyDescent="0.25">
      <c r="H44" s="81"/>
    </row>
    <row r="45" spans="8:8" x14ac:dyDescent="0.25">
      <c r="H45" s="81"/>
    </row>
    <row r="46" spans="8:8" x14ac:dyDescent="0.25">
      <c r="H46" s="81"/>
    </row>
    <row r="47" spans="8:8" x14ac:dyDescent="0.25">
      <c r="H47" s="81"/>
    </row>
    <row r="48" spans="8:8" x14ac:dyDescent="0.25">
      <c r="H48" s="81"/>
    </row>
    <row r="49" spans="8:8" x14ac:dyDescent="0.25">
      <c r="H49" s="81"/>
    </row>
    <row r="50" spans="8:8" x14ac:dyDescent="0.25">
      <c r="H50" s="82"/>
    </row>
    <row r="51" spans="8:8" x14ac:dyDescent="0.25">
      <c r="H51" s="82"/>
    </row>
    <row r="52" spans="8:8" x14ac:dyDescent="0.25">
      <c r="H52" s="81"/>
    </row>
    <row r="53" spans="8:8" x14ac:dyDescent="0.25">
      <c r="H53" s="81"/>
    </row>
    <row r="54" spans="8:8" x14ac:dyDescent="0.25">
      <c r="H54" s="81"/>
    </row>
    <row r="55" spans="8:8" x14ac:dyDescent="0.25">
      <c r="H55" s="81"/>
    </row>
    <row r="56" spans="8:8" x14ac:dyDescent="0.25">
      <c r="H56" s="82"/>
    </row>
    <row r="57" spans="8:8" x14ac:dyDescent="0.25">
      <c r="H57" s="82"/>
    </row>
  </sheetData>
  <customSheetViews>
    <customSheetView guid="{AA267803-3D15-473C-9E2D-9DBCE3939576}" fitToPage="1" topLeftCell="A18">
      <selection activeCell="A20" sqref="A20:XFD22"/>
      <pageMargins left="0.23622047244094491" right="0.23622047244094491" top="0.74803149606299213" bottom="0.74803149606299213" header="0.31496062992125984" footer="0.31496062992125984"/>
      <pageSetup paperSize="8" scale="35" fitToHeight="0" orientation="landscape" cellComments="asDisplayed" r:id="rId1"/>
    </customSheetView>
  </customSheetViews>
  <mergeCells count="1">
    <mergeCell ref="D5:F5"/>
  </mergeCells>
  <conditionalFormatting sqref="H13 H16:H37 H40:H49 H52:H55">
    <cfRule type="cellIs" dxfId="125" priority="25" operator="equal">
      <formula>"n/a"</formula>
    </cfRule>
    <cfRule type="cellIs" dxfId="124" priority="26" operator="equal">
      <formula>"Fail"</formula>
    </cfRule>
    <cfRule type="cellIs" dxfId="123" priority="27" operator="equal">
      <formula>"Pass"</formula>
    </cfRule>
    <cfRule type="cellIs" dxfId="122" priority="28" operator="equal">
      <formula>$I$500</formula>
    </cfRule>
    <cfRule type="cellIs" dxfId="121" priority="29" operator="equal">
      <formula>$I$499</formula>
    </cfRule>
    <cfRule type="cellIs" dxfId="120" priority="30" operator="equal">
      <formula>$I$498</formula>
    </cfRule>
  </conditionalFormatting>
  <dataValidations count="2">
    <dataValidation type="list" allowBlank="1" showInputMessage="1" showErrorMessage="1" sqref="H52:H55 H13 H16:H37 H40:H49">
      <formula1>#REF!</formula1>
    </dataValidation>
    <dataValidation type="list" showInputMessage="1" showErrorMessage="1" sqref="H8:H10">
      <formula1>TestResults</formula1>
    </dataValidation>
  </dataValidations>
  <pageMargins left="0.23622047244094491" right="0.23622047244094491" top="0.74803149606299213" bottom="0.74803149606299213" header="0.31496062992125984" footer="0.31496062992125984"/>
  <pageSetup paperSize="8" scale="35" fitToHeight="0" orientation="landscape" cellComments="asDisplayed"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3"/>
  <sheetViews>
    <sheetView topLeftCell="C16" zoomScaleNormal="100" workbookViewId="0">
      <selection activeCell="G19" sqref="G19"/>
    </sheetView>
  </sheetViews>
  <sheetFormatPr defaultRowHeight="15" x14ac:dyDescent="0.25"/>
  <cols>
    <col min="1" max="1" width="6" style="28" customWidth="1"/>
    <col min="2" max="2" width="23.28515625" style="28" customWidth="1"/>
    <col min="3" max="3" width="60.7109375" style="37" customWidth="1"/>
    <col min="4" max="4" width="17.140625" style="28" bestFit="1" customWidth="1"/>
    <col min="5" max="5" width="14.42578125" style="28" customWidth="1"/>
    <col min="6" max="6" width="37.85546875" style="28" customWidth="1"/>
    <col min="7" max="7" width="66.85546875" style="28" customWidth="1"/>
    <col min="8" max="8" width="18.42578125" style="79" bestFit="1" customWidth="1"/>
    <col min="9" max="9" width="31.85546875" style="28" customWidth="1"/>
    <col min="10" max="10" width="11.7109375" style="46" hidden="1" customWidth="1"/>
    <col min="11" max="16384" width="9.140625" style="28"/>
  </cols>
  <sheetData>
    <row r="1" spans="1:10" ht="11.25" x14ac:dyDescent="0.15">
      <c r="B1" s="1" t="s">
        <v>0</v>
      </c>
      <c r="C1" s="47" t="s">
        <v>62</v>
      </c>
      <c r="H1" s="95" t="s">
        <v>185</v>
      </c>
      <c r="I1" s="91" t="str">
        <f>IF('Test Summary Report'!D7="","",'Test Summary Report'!D7)</f>
        <v/>
      </c>
      <c r="J1" s="100"/>
    </row>
    <row r="2" spans="1:10" ht="11.25" x14ac:dyDescent="0.15">
      <c r="B2" s="1" t="s">
        <v>1</v>
      </c>
      <c r="C2" s="47" t="s">
        <v>64</v>
      </c>
      <c r="H2" s="95" t="s">
        <v>186</v>
      </c>
      <c r="I2" s="91" t="str">
        <f>IF('Test Summary Report'!D8="","",'Test Summary Report'!D8)</f>
        <v/>
      </c>
      <c r="J2" s="100"/>
    </row>
    <row r="3" spans="1:10" ht="11.25" x14ac:dyDescent="0.15">
      <c r="B3" s="1" t="s">
        <v>2</v>
      </c>
      <c r="C3" s="47" t="s">
        <v>31</v>
      </c>
      <c r="H3" s="95" t="s">
        <v>187</v>
      </c>
      <c r="I3" s="91" t="str">
        <f>IF('Test Summary Report'!D6="","",'Test Summary Report'!D6)</f>
        <v/>
      </c>
      <c r="J3" s="100"/>
    </row>
    <row r="4" spans="1:10" ht="11.25" x14ac:dyDescent="0.25">
      <c r="B4" s="1" t="s">
        <v>3</v>
      </c>
      <c r="C4" s="47" t="s">
        <v>63</v>
      </c>
      <c r="H4" s="92" t="s">
        <v>188</v>
      </c>
      <c r="I4" s="91" t="str">
        <f>IF('Test Summary Report'!D12="","",'Test Summary Report'!D12)</f>
        <v/>
      </c>
      <c r="J4" s="100"/>
    </row>
    <row r="5" spans="1:10" ht="112.5" x14ac:dyDescent="0.25">
      <c r="B5" s="1" t="s">
        <v>4</v>
      </c>
      <c r="C5" s="1" t="s">
        <v>269</v>
      </c>
      <c r="D5" s="144" t="s">
        <v>73</v>
      </c>
      <c r="E5" s="145"/>
      <c r="F5" s="146"/>
      <c r="H5" s="96" t="s">
        <v>189</v>
      </c>
      <c r="I5" s="91" t="str">
        <f>IF('Test Summary Report'!D11="","",'Test Summary Report'!D11)</f>
        <v/>
      </c>
      <c r="J5" s="100"/>
    </row>
    <row r="6" spans="1:10" ht="11.25" x14ac:dyDescent="0.25">
      <c r="A6" s="29"/>
      <c r="B6" s="30" t="s">
        <v>5</v>
      </c>
      <c r="C6" s="31" t="s">
        <v>177</v>
      </c>
      <c r="D6" s="30" t="s">
        <v>179</v>
      </c>
      <c r="E6" s="32" t="s">
        <v>6</v>
      </c>
      <c r="F6" s="32" t="s">
        <v>7</v>
      </c>
      <c r="G6" s="32" t="s">
        <v>8</v>
      </c>
      <c r="H6" s="83" t="s">
        <v>172</v>
      </c>
      <c r="I6" s="30" t="s">
        <v>22</v>
      </c>
      <c r="J6" s="101" t="s">
        <v>208</v>
      </c>
    </row>
    <row r="7" spans="1:10" x14ac:dyDescent="0.25">
      <c r="A7" s="46"/>
      <c r="B7" s="49" t="s">
        <v>197</v>
      </c>
      <c r="C7" s="50"/>
      <c r="D7" s="49"/>
      <c r="E7" s="49"/>
      <c r="F7" s="49"/>
      <c r="G7" s="49"/>
      <c r="H7" s="49"/>
      <c r="I7" s="90"/>
      <c r="J7" s="102"/>
    </row>
    <row r="8" spans="1:10" ht="196.5" customHeight="1" x14ac:dyDescent="0.25">
      <c r="A8" s="51"/>
      <c r="B8" s="52" t="s">
        <v>328</v>
      </c>
      <c r="C8" s="53" t="s">
        <v>199</v>
      </c>
      <c r="D8" s="55" t="s">
        <v>252</v>
      </c>
      <c r="E8" s="47" t="s">
        <v>9</v>
      </c>
      <c r="F8" s="53" t="s">
        <v>213</v>
      </c>
      <c r="G8" s="48" t="s">
        <v>332</v>
      </c>
      <c r="H8" s="80"/>
      <c r="I8" s="89"/>
      <c r="J8" s="103">
        <f>IF(H8="TBD",1,IF(H8="Fail",1,IF(H8="",1,0)))</f>
        <v>1</v>
      </c>
    </row>
    <row r="9" spans="1:10" ht="212.25" customHeight="1" x14ac:dyDescent="0.25">
      <c r="A9" s="51"/>
      <c r="B9" s="52" t="s">
        <v>329</v>
      </c>
      <c r="C9" s="53" t="s">
        <v>199</v>
      </c>
      <c r="D9" s="55" t="s">
        <v>252</v>
      </c>
      <c r="E9" s="47" t="s">
        <v>215</v>
      </c>
      <c r="F9" s="53" t="s">
        <v>213</v>
      </c>
      <c r="G9" s="48" t="s">
        <v>331</v>
      </c>
      <c r="H9" s="80"/>
      <c r="I9" s="89"/>
      <c r="J9" s="103">
        <f>IF(H9="TBD",1,IF(H9="Fail",1,IF(H9="",1,0)))</f>
        <v>1</v>
      </c>
    </row>
    <row r="10" spans="1:10" ht="67.5" x14ac:dyDescent="0.25">
      <c r="A10" s="51"/>
      <c r="B10" s="52" t="s">
        <v>330</v>
      </c>
      <c r="C10" s="53" t="s">
        <v>199</v>
      </c>
      <c r="D10" s="55" t="s">
        <v>252</v>
      </c>
      <c r="E10" s="47" t="s">
        <v>215</v>
      </c>
      <c r="F10" s="53" t="s">
        <v>213</v>
      </c>
      <c r="G10" s="48" t="s">
        <v>333</v>
      </c>
      <c r="H10" s="80"/>
      <c r="I10" s="89"/>
      <c r="J10" s="103">
        <f>IF(H10="TBD",1,IF(H10="Fail",1,IF(H10="",1,0)))</f>
        <v>1</v>
      </c>
    </row>
    <row r="11" spans="1:10" x14ac:dyDescent="0.25">
      <c r="A11" s="46"/>
      <c r="B11" s="49" t="s">
        <v>198</v>
      </c>
      <c r="C11" s="50"/>
      <c r="D11" s="49"/>
      <c r="E11" s="49"/>
      <c r="F11" s="49"/>
      <c r="G11" s="49"/>
      <c r="H11" s="114"/>
      <c r="I11" s="90"/>
      <c r="J11" s="90"/>
    </row>
    <row r="12" spans="1:10" ht="11.25" x14ac:dyDescent="0.25">
      <c r="B12" s="49" t="s">
        <v>24</v>
      </c>
      <c r="C12" s="50"/>
      <c r="D12" s="49"/>
      <c r="E12" s="49"/>
      <c r="F12" s="49"/>
      <c r="G12" s="49"/>
      <c r="H12" s="114"/>
      <c r="I12" s="90"/>
      <c r="J12" s="90"/>
    </row>
    <row r="13" spans="1:10" s="51" customFormat="1" ht="195.75" customHeight="1" x14ac:dyDescent="0.25">
      <c r="A13" s="36"/>
      <c r="B13" s="52" t="s">
        <v>282</v>
      </c>
      <c r="C13" s="48" t="s">
        <v>218</v>
      </c>
      <c r="D13" s="54" t="s">
        <v>240</v>
      </c>
      <c r="E13" s="47" t="s">
        <v>9</v>
      </c>
      <c r="F13" s="147" t="s">
        <v>300</v>
      </c>
      <c r="G13" s="148"/>
      <c r="H13" s="113"/>
      <c r="I13" s="112"/>
      <c r="J13" s="110">
        <f>IF(H13="TBD",1,IF(H13="Fail",1,IF(H13="",1,0)))</f>
        <v>1</v>
      </c>
    </row>
    <row r="14" spans="1:10" s="51" customFormat="1" ht="147" customHeight="1" x14ac:dyDescent="0.25">
      <c r="A14" s="36"/>
      <c r="B14" s="52" t="s">
        <v>66</v>
      </c>
      <c r="C14" s="48" t="s">
        <v>267</v>
      </c>
      <c r="D14" s="54" t="s">
        <v>253</v>
      </c>
      <c r="E14" s="47" t="s">
        <v>9</v>
      </c>
      <c r="F14" s="47" t="s">
        <v>222</v>
      </c>
      <c r="G14" s="20" t="s">
        <v>290</v>
      </c>
      <c r="H14" s="80"/>
      <c r="I14" s="89"/>
      <c r="J14" s="103">
        <f>IF(H14="TBD",1,IF(H14="Fail",1,IF(H14="",1,0)))</f>
        <v>1</v>
      </c>
    </row>
    <row r="15" spans="1:10" s="51" customFormat="1" ht="175.5" customHeight="1" x14ac:dyDescent="0.25">
      <c r="A15" s="36"/>
      <c r="B15" s="52" t="s">
        <v>283</v>
      </c>
      <c r="C15" s="48" t="s">
        <v>220</v>
      </c>
      <c r="D15" s="54" t="s">
        <v>241</v>
      </c>
      <c r="E15" s="47" t="s">
        <v>9</v>
      </c>
      <c r="F15" s="47" t="s">
        <v>221</v>
      </c>
      <c r="G15" s="48" t="s">
        <v>322</v>
      </c>
      <c r="H15" s="80"/>
      <c r="I15" s="89"/>
      <c r="J15" s="103">
        <f t="shared" ref="J15" si="0">IF(H15="TBD",1,IF(H15="Fail",1,IF(H15="",1,0)))</f>
        <v>1</v>
      </c>
    </row>
    <row r="16" spans="1:10" s="51" customFormat="1" ht="225" x14ac:dyDescent="0.25">
      <c r="A16" s="36"/>
      <c r="B16" s="52" t="s">
        <v>119</v>
      </c>
      <c r="C16" s="48" t="s">
        <v>67</v>
      </c>
      <c r="D16" s="54" t="s">
        <v>254</v>
      </c>
      <c r="E16" s="47" t="s">
        <v>9</v>
      </c>
      <c r="F16" s="48" t="s">
        <v>224</v>
      </c>
      <c r="G16" s="48" t="s">
        <v>336</v>
      </c>
      <c r="H16" s="80"/>
      <c r="I16" s="89"/>
      <c r="J16" s="103">
        <f t="shared" ref="J16" si="1">IF(H16="TBD",1,IF(H16="Fail",1,IF(H16="",1,0)))</f>
        <v>1</v>
      </c>
    </row>
    <row r="17" spans="1:10" ht="11.25" x14ac:dyDescent="0.25">
      <c r="B17" s="49" t="s">
        <v>25</v>
      </c>
      <c r="C17" s="50"/>
      <c r="D17" s="49"/>
      <c r="E17" s="49"/>
      <c r="F17" s="49"/>
      <c r="G17" s="49"/>
      <c r="H17" s="114"/>
      <c r="I17" s="90"/>
      <c r="J17" s="90"/>
    </row>
    <row r="18" spans="1:10" x14ac:dyDescent="0.25">
      <c r="A18" s="46"/>
      <c r="B18" s="49" t="s">
        <v>40</v>
      </c>
      <c r="C18" s="50"/>
      <c r="D18" s="49"/>
      <c r="E18" s="49"/>
      <c r="F18" s="49"/>
      <c r="G18" s="49"/>
      <c r="H18" s="114"/>
      <c r="I18" s="90"/>
      <c r="J18" s="90"/>
    </row>
    <row r="19" spans="1:10" ht="157.5" customHeight="1" x14ac:dyDescent="0.25">
      <c r="A19" s="51"/>
      <c r="B19" s="52" t="s">
        <v>68</v>
      </c>
      <c r="C19" s="53" t="s">
        <v>193</v>
      </c>
      <c r="D19" s="55" t="s">
        <v>255</v>
      </c>
      <c r="E19" s="47" t="s">
        <v>9</v>
      </c>
      <c r="F19" s="53" t="s">
        <v>194</v>
      </c>
      <c r="G19" s="48" t="s">
        <v>268</v>
      </c>
      <c r="H19" s="80"/>
      <c r="I19" s="88"/>
      <c r="J19" s="103">
        <f t="shared" ref="J19" si="2">IF(H19="TBD",1,IF(H19="Fail",1,IF(H19="",1,0)))</f>
        <v>1</v>
      </c>
    </row>
    <row r="20" spans="1:10" x14ac:dyDescent="0.25">
      <c r="A20" s="46"/>
      <c r="B20" s="49" t="s">
        <v>41</v>
      </c>
      <c r="C20" s="50"/>
      <c r="D20" s="49"/>
      <c r="E20" s="49"/>
      <c r="F20" s="49"/>
      <c r="G20" s="49"/>
      <c r="H20" s="114"/>
      <c r="I20" s="90"/>
      <c r="J20" s="90"/>
    </row>
    <row r="21" spans="1:10" x14ac:dyDescent="0.25">
      <c r="H21" s="82"/>
      <c r="J21" s="46">
        <f>SUM(J8:J10)+SUM(J14:J19)</f>
        <v>7</v>
      </c>
    </row>
    <row r="22" spans="1:10" x14ac:dyDescent="0.25">
      <c r="H22" s="82"/>
      <c r="J22" s="46">
        <v>7</v>
      </c>
    </row>
    <row r="23" spans="1:10" x14ac:dyDescent="0.25">
      <c r="H23" s="81"/>
    </row>
    <row r="24" spans="1:10" x14ac:dyDescent="0.25">
      <c r="H24" s="82"/>
    </row>
    <row r="25" spans="1:10" x14ac:dyDescent="0.25">
      <c r="H25" s="82"/>
    </row>
    <row r="26" spans="1:10" x14ac:dyDescent="0.25">
      <c r="H26" s="81"/>
    </row>
    <row r="27" spans="1:10" x14ac:dyDescent="0.25">
      <c r="H27" s="81"/>
    </row>
    <row r="28" spans="1:10" x14ac:dyDescent="0.25">
      <c r="H28" s="81"/>
    </row>
    <row r="29" spans="1:10" x14ac:dyDescent="0.25">
      <c r="H29" s="81"/>
    </row>
    <row r="30" spans="1:10" x14ac:dyDescent="0.25">
      <c r="H30" s="81"/>
    </row>
    <row r="31" spans="1:10" x14ac:dyDescent="0.25">
      <c r="H31" s="81"/>
    </row>
    <row r="32" spans="1:10" x14ac:dyDescent="0.25">
      <c r="H32" s="81"/>
    </row>
    <row r="33" spans="8:8" x14ac:dyDescent="0.25">
      <c r="H33" s="81"/>
    </row>
    <row r="34" spans="8:8" x14ac:dyDescent="0.25">
      <c r="H34" s="81"/>
    </row>
    <row r="35" spans="8:8" x14ac:dyDescent="0.25">
      <c r="H35" s="82"/>
    </row>
    <row r="36" spans="8:8" x14ac:dyDescent="0.25">
      <c r="H36" s="82"/>
    </row>
    <row r="37" spans="8:8" x14ac:dyDescent="0.25">
      <c r="H37" s="81"/>
    </row>
    <row r="38" spans="8:8" x14ac:dyDescent="0.25">
      <c r="H38" s="82"/>
    </row>
    <row r="39" spans="8:8" x14ac:dyDescent="0.25">
      <c r="H39" s="82"/>
    </row>
    <row r="40" spans="8:8" x14ac:dyDescent="0.25">
      <c r="H40" s="81"/>
    </row>
    <row r="41" spans="8:8" x14ac:dyDescent="0.25">
      <c r="H41" s="82"/>
    </row>
    <row r="42" spans="8:8" x14ac:dyDescent="0.25">
      <c r="H42" s="82"/>
    </row>
    <row r="43" spans="8:8" x14ac:dyDescent="0.25">
      <c r="H43" s="81"/>
    </row>
    <row r="44" spans="8:8" x14ac:dyDescent="0.25">
      <c r="H44" s="82"/>
    </row>
    <row r="45" spans="8:8" x14ac:dyDescent="0.25">
      <c r="H45" s="82"/>
    </row>
    <row r="46" spans="8:8" x14ac:dyDescent="0.25">
      <c r="H46" s="81"/>
    </row>
    <row r="47" spans="8:8" x14ac:dyDescent="0.25">
      <c r="H47" s="82"/>
    </row>
    <row r="48" spans="8:8" x14ac:dyDescent="0.25">
      <c r="H48" s="82"/>
    </row>
    <row r="49" spans="8:8" x14ac:dyDescent="0.25">
      <c r="H49" s="81"/>
    </row>
    <row r="50" spans="8:8" x14ac:dyDescent="0.25">
      <c r="H50" s="82"/>
    </row>
    <row r="51" spans="8:8" x14ac:dyDescent="0.25">
      <c r="H51" s="82"/>
    </row>
    <row r="52" spans="8:8" x14ac:dyDescent="0.25">
      <c r="H52" s="81"/>
    </row>
    <row r="53" spans="8:8" x14ac:dyDescent="0.25">
      <c r="H53" s="81"/>
    </row>
    <row r="54" spans="8:8" x14ac:dyDescent="0.25">
      <c r="H54" s="81"/>
    </row>
    <row r="55" spans="8:8" x14ac:dyDescent="0.25">
      <c r="H55" s="81"/>
    </row>
    <row r="56" spans="8:8" x14ac:dyDescent="0.25">
      <c r="H56" s="81"/>
    </row>
    <row r="57" spans="8:8" x14ac:dyDescent="0.25">
      <c r="H57" s="81"/>
    </row>
    <row r="58" spans="8:8" x14ac:dyDescent="0.25">
      <c r="H58" s="81"/>
    </row>
    <row r="59" spans="8:8" x14ac:dyDescent="0.25">
      <c r="H59" s="81"/>
    </row>
    <row r="60" spans="8:8" x14ac:dyDescent="0.25">
      <c r="H60" s="81"/>
    </row>
    <row r="61" spans="8:8" x14ac:dyDescent="0.25">
      <c r="H61" s="81"/>
    </row>
    <row r="62" spans="8:8" x14ac:dyDescent="0.25">
      <c r="H62" s="81"/>
    </row>
    <row r="63" spans="8:8" x14ac:dyDescent="0.25">
      <c r="H63" s="81"/>
    </row>
    <row r="64" spans="8:8" x14ac:dyDescent="0.25">
      <c r="H64" s="81"/>
    </row>
    <row r="65" spans="8:8" x14ac:dyDescent="0.25">
      <c r="H65" s="81"/>
    </row>
    <row r="66" spans="8:8" x14ac:dyDescent="0.25">
      <c r="H66" s="81"/>
    </row>
    <row r="67" spans="8:8" x14ac:dyDescent="0.25">
      <c r="H67" s="81"/>
    </row>
    <row r="68" spans="8:8" x14ac:dyDescent="0.25">
      <c r="H68" s="81"/>
    </row>
    <row r="69" spans="8:8" x14ac:dyDescent="0.25">
      <c r="H69" s="81"/>
    </row>
    <row r="70" spans="8:8" x14ac:dyDescent="0.25">
      <c r="H70" s="81"/>
    </row>
    <row r="71" spans="8:8" x14ac:dyDescent="0.25">
      <c r="H71" s="81"/>
    </row>
    <row r="72" spans="8:8" x14ac:dyDescent="0.25">
      <c r="H72" s="81"/>
    </row>
    <row r="73" spans="8:8" x14ac:dyDescent="0.25">
      <c r="H73" s="81"/>
    </row>
    <row r="74" spans="8:8" x14ac:dyDescent="0.25">
      <c r="H74" s="82"/>
    </row>
    <row r="75" spans="8:8" x14ac:dyDescent="0.25">
      <c r="H75" s="82"/>
    </row>
    <row r="76" spans="8:8" x14ac:dyDescent="0.25">
      <c r="H76" s="81"/>
    </row>
    <row r="77" spans="8:8" x14ac:dyDescent="0.25">
      <c r="H77" s="81"/>
    </row>
    <row r="78" spans="8:8" x14ac:dyDescent="0.25">
      <c r="H78" s="81"/>
    </row>
    <row r="79" spans="8:8" x14ac:dyDescent="0.25">
      <c r="H79" s="81"/>
    </row>
    <row r="80" spans="8:8" x14ac:dyDescent="0.25">
      <c r="H80" s="81"/>
    </row>
    <row r="81" spans="8:8" x14ac:dyDescent="0.25">
      <c r="H81" s="81"/>
    </row>
    <row r="82" spans="8:8" x14ac:dyDescent="0.25">
      <c r="H82" s="81"/>
    </row>
    <row r="83" spans="8:8" x14ac:dyDescent="0.25">
      <c r="H83" s="81"/>
    </row>
    <row r="84" spans="8:8" x14ac:dyDescent="0.25">
      <c r="H84" s="81"/>
    </row>
    <row r="85" spans="8:8" x14ac:dyDescent="0.25">
      <c r="H85" s="81"/>
    </row>
    <row r="86" spans="8:8" x14ac:dyDescent="0.25">
      <c r="H86" s="82"/>
    </row>
    <row r="87" spans="8:8" x14ac:dyDescent="0.25">
      <c r="H87" s="82"/>
    </row>
    <row r="88" spans="8:8" x14ac:dyDescent="0.25">
      <c r="H88" s="81"/>
    </row>
    <row r="89" spans="8:8" x14ac:dyDescent="0.25">
      <c r="H89" s="81"/>
    </row>
    <row r="90" spans="8:8" x14ac:dyDescent="0.25">
      <c r="H90" s="81"/>
    </row>
    <row r="91" spans="8:8" x14ac:dyDescent="0.25">
      <c r="H91" s="81"/>
    </row>
    <row r="92" spans="8:8" x14ac:dyDescent="0.25">
      <c r="H92" s="82"/>
    </row>
    <row r="93" spans="8:8" x14ac:dyDescent="0.25">
      <c r="H93" s="82"/>
    </row>
  </sheetData>
  <mergeCells count="2">
    <mergeCell ref="D5:F5"/>
    <mergeCell ref="F13:G13"/>
  </mergeCells>
  <conditionalFormatting sqref="H23 H26:H34 H37 H40 H43 H46 H49 H52:H73 H76:H85 H88:H91">
    <cfRule type="cellIs" dxfId="119" priority="49" operator="equal">
      <formula>"n/a"</formula>
    </cfRule>
    <cfRule type="cellIs" dxfId="118" priority="50" operator="equal">
      <formula>"Fail"</formula>
    </cfRule>
    <cfRule type="cellIs" dxfId="117" priority="51" operator="equal">
      <formula>"Pass"</formula>
    </cfRule>
    <cfRule type="cellIs" dxfId="116" priority="52" operator="equal">
      <formula>$I$536</formula>
    </cfRule>
    <cfRule type="cellIs" dxfId="115" priority="53" operator="equal">
      <formula>$I$535</formula>
    </cfRule>
    <cfRule type="cellIs" dxfId="114" priority="54" operator="equal">
      <formula>$I$534</formula>
    </cfRule>
  </conditionalFormatting>
  <dataValidations count="2">
    <dataValidation type="list" showInputMessage="1" showErrorMessage="1" sqref="H14:H16 H19 H8:H10">
      <formula1>TestResults</formula1>
    </dataValidation>
    <dataValidation type="list" allowBlank="1" showInputMessage="1" showErrorMessage="1" sqref="H23 H76:H85 H88:H91 H26:H34 H37 H40 H43 H46 H49 H52:H73">
      <formula1>#REF!</formula1>
    </dataValidation>
  </dataValidations>
  <pageMargins left="0.23622047244094491" right="0.23622047244094491" top="0.74803149606299213" bottom="0.74803149606299213" header="0.31496062992125984" footer="0.31496062992125984"/>
  <pageSetup paperSize="8" scale="35" fitToHeight="0" orientation="landscape"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5"/>
  <sheetViews>
    <sheetView topLeftCell="C11" zoomScaleNormal="100" workbookViewId="0">
      <selection activeCell="G11" sqref="G11"/>
    </sheetView>
  </sheetViews>
  <sheetFormatPr defaultRowHeight="15" x14ac:dyDescent="0.25"/>
  <cols>
    <col min="1" max="1" width="6" style="28" customWidth="1"/>
    <col min="2" max="2" width="23.28515625" style="28" customWidth="1"/>
    <col min="3" max="3" width="60.7109375" style="37" customWidth="1"/>
    <col min="4" max="4" width="17.140625" style="28" bestFit="1" customWidth="1"/>
    <col min="5" max="5" width="13.5703125" style="28" customWidth="1"/>
    <col min="6" max="6" width="37.85546875" style="28" customWidth="1"/>
    <col min="7" max="7" width="64.7109375" style="28" customWidth="1"/>
    <col min="8" max="8" width="18.42578125" style="79" bestFit="1" customWidth="1"/>
    <col min="9" max="9" width="33.28515625" style="28" customWidth="1"/>
    <col min="10" max="10" width="13" style="46" hidden="1" customWidth="1"/>
    <col min="11" max="16384" width="9.140625" style="28"/>
  </cols>
  <sheetData>
    <row r="1" spans="1:10" ht="11.25" x14ac:dyDescent="0.15">
      <c r="B1" s="1" t="s">
        <v>0</v>
      </c>
      <c r="C1" s="47" t="s">
        <v>74</v>
      </c>
      <c r="H1" s="95" t="s">
        <v>185</v>
      </c>
      <c r="I1" s="91" t="str">
        <f>IF('Test Summary Report'!D7="","",'Test Summary Report'!D7)</f>
        <v/>
      </c>
      <c r="J1" s="100"/>
    </row>
    <row r="2" spans="1:10" ht="11.25" x14ac:dyDescent="0.15">
      <c r="B2" s="1" t="s">
        <v>1</v>
      </c>
      <c r="C2" s="47" t="s">
        <v>69</v>
      </c>
      <c r="H2" s="95" t="s">
        <v>186</v>
      </c>
      <c r="I2" s="91" t="str">
        <f>IF('Test Summary Report'!D8="","",'Test Summary Report'!D8)</f>
        <v/>
      </c>
      <c r="J2" s="100"/>
    </row>
    <row r="3" spans="1:10" ht="11.25" x14ac:dyDescent="0.15">
      <c r="B3" s="1" t="s">
        <v>2</v>
      </c>
      <c r="C3" s="47" t="s">
        <v>31</v>
      </c>
      <c r="H3" s="95" t="s">
        <v>187</v>
      </c>
      <c r="I3" s="91" t="str">
        <f>IF('Test Summary Report'!D6="","",'Test Summary Report'!D6)</f>
        <v/>
      </c>
      <c r="J3" s="100"/>
    </row>
    <row r="4" spans="1:10" ht="11.25" x14ac:dyDescent="0.25">
      <c r="B4" s="1" t="s">
        <v>3</v>
      </c>
      <c r="C4" s="47" t="s">
        <v>70</v>
      </c>
      <c r="H4" s="92" t="s">
        <v>188</v>
      </c>
      <c r="I4" s="91" t="str">
        <f>IF('Test Summary Report'!D12="","",'Test Summary Report'!D12)</f>
        <v/>
      </c>
      <c r="J4" s="100"/>
    </row>
    <row r="5" spans="1:10" ht="112.5" x14ac:dyDescent="0.25">
      <c r="B5" s="1" t="s">
        <v>4</v>
      </c>
      <c r="C5" s="1" t="s">
        <v>270</v>
      </c>
      <c r="D5" s="144" t="s">
        <v>72</v>
      </c>
      <c r="E5" s="145"/>
      <c r="F5" s="146"/>
      <c r="H5" s="96" t="s">
        <v>189</v>
      </c>
      <c r="I5" s="91" t="str">
        <f>IF('Test Summary Report'!D11="","",'Test Summary Report'!D11)</f>
        <v/>
      </c>
      <c r="J5" s="100"/>
    </row>
    <row r="6" spans="1:10" ht="11.25" x14ac:dyDescent="0.25">
      <c r="A6" s="29"/>
      <c r="B6" s="30" t="s">
        <v>5</v>
      </c>
      <c r="C6" s="31" t="s">
        <v>177</v>
      </c>
      <c r="D6" s="30" t="s">
        <v>179</v>
      </c>
      <c r="E6" s="32" t="s">
        <v>6</v>
      </c>
      <c r="F6" s="32" t="s">
        <v>7</v>
      </c>
      <c r="G6" s="32" t="s">
        <v>8</v>
      </c>
      <c r="H6" s="83" t="s">
        <v>172</v>
      </c>
      <c r="I6" s="30" t="s">
        <v>22</v>
      </c>
      <c r="J6" s="101" t="s">
        <v>208</v>
      </c>
    </row>
    <row r="7" spans="1:10" ht="11.25" x14ac:dyDescent="0.25">
      <c r="B7" s="49" t="s">
        <v>24</v>
      </c>
      <c r="C7" s="50"/>
      <c r="D7" s="49"/>
      <c r="E7" s="49"/>
      <c r="F7" s="49"/>
      <c r="G7" s="49"/>
      <c r="H7" s="49"/>
      <c r="I7" s="90"/>
      <c r="J7" s="102"/>
    </row>
    <row r="8" spans="1:10" s="51" customFormat="1" ht="192.75" customHeight="1" x14ac:dyDescent="0.25">
      <c r="A8" s="36"/>
      <c r="B8" s="52" t="s">
        <v>298</v>
      </c>
      <c r="C8" s="48" t="s">
        <v>218</v>
      </c>
      <c r="D8" s="54" t="s">
        <v>240</v>
      </c>
      <c r="E8" s="47" t="s">
        <v>9</v>
      </c>
      <c r="F8" s="147" t="s">
        <v>299</v>
      </c>
      <c r="G8" s="148"/>
      <c r="H8" s="118"/>
      <c r="I8" s="112"/>
      <c r="J8" s="110"/>
    </row>
    <row r="9" spans="1:10" s="51" customFormat="1" ht="147" customHeight="1" x14ac:dyDescent="0.25">
      <c r="A9" s="36"/>
      <c r="B9" s="52" t="s">
        <v>49</v>
      </c>
      <c r="C9" s="48" t="s">
        <v>271</v>
      </c>
      <c r="D9" s="54" t="s">
        <v>258</v>
      </c>
      <c r="E9" s="47" t="s">
        <v>9</v>
      </c>
      <c r="F9" s="47" t="s">
        <v>259</v>
      </c>
      <c r="G9" s="20" t="s">
        <v>289</v>
      </c>
      <c r="H9" s="80"/>
      <c r="I9" s="89"/>
      <c r="J9" s="103">
        <f>IF(H9="TBD",1,IF(H9="Fail",1,IF(H9="",1,0)))</f>
        <v>1</v>
      </c>
    </row>
    <row r="10" spans="1:10" s="51" customFormat="1" ht="159" customHeight="1" x14ac:dyDescent="0.25">
      <c r="A10" s="36"/>
      <c r="B10" s="52" t="s">
        <v>284</v>
      </c>
      <c r="C10" s="48" t="s">
        <v>220</v>
      </c>
      <c r="D10" s="54" t="s">
        <v>241</v>
      </c>
      <c r="E10" s="47" t="s">
        <v>9</v>
      </c>
      <c r="F10" s="47" t="s">
        <v>221</v>
      </c>
      <c r="G10" s="48" t="s">
        <v>323</v>
      </c>
      <c r="H10" s="80"/>
      <c r="I10" s="89"/>
      <c r="J10" s="103">
        <f t="shared" ref="J10" si="0">IF(H10="TBD",1,IF(H10="Fail",1,IF(H10="",1,0)))</f>
        <v>1</v>
      </c>
    </row>
    <row r="11" spans="1:10" s="51" customFormat="1" ht="237.75" customHeight="1" x14ac:dyDescent="0.25">
      <c r="A11" s="36"/>
      <c r="B11" s="38" t="s">
        <v>50</v>
      </c>
      <c r="C11" s="48" t="s">
        <v>75</v>
      </c>
      <c r="D11" s="54" t="s">
        <v>250</v>
      </c>
      <c r="E11" s="47" t="s">
        <v>9</v>
      </c>
      <c r="F11" s="48" t="s">
        <v>225</v>
      </c>
      <c r="G11" s="48" t="s">
        <v>337</v>
      </c>
      <c r="H11" s="80"/>
      <c r="I11" s="89"/>
      <c r="J11" s="103">
        <f t="shared" ref="J11" si="1">IF(H11="TBD",1,IF(H11="Fail",1,IF(H11="",1,0)))</f>
        <v>1</v>
      </c>
    </row>
    <row r="12" spans="1:10" ht="11.25" x14ac:dyDescent="0.25">
      <c r="B12" s="49" t="s">
        <v>25</v>
      </c>
      <c r="C12" s="50"/>
      <c r="D12" s="49"/>
      <c r="E12" s="49"/>
      <c r="F12" s="49"/>
      <c r="G12" s="49"/>
      <c r="H12" s="49"/>
      <c r="I12" s="90"/>
      <c r="J12" s="90"/>
    </row>
    <row r="13" spans="1:10" x14ac:dyDescent="0.25">
      <c r="H13" s="82"/>
      <c r="J13" s="46">
        <f>SUM(J9:J11)</f>
        <v>3</v>
      </c>
    </row>
    <row r="14" spans="1:10" x14ac:dyDescent="0.25">
      <c r="H14" s="82"/>
      <c r="J14" s="46">
        <v>3</v>
      </c>
    </row>
    <row r="15" spans="1:10" x14ac:dyDescent="0.25">
      <c r="H15" s="81"/>
    </row>
    <row r="16" spans="1:10" x14ac:dyDescent="0.25">
      <c r="H16" s="82"/>
    </row>
    <row r="17" spans="8:8" x14ac:dyDescent="0.25">
      <c r="H17" s="82"/>
    </row>
    <row r="18" spans="8:8" x14ac:dyDescent="0.25">
      <c r="H18" s="81"/>
    </row>
    <row r="19" spans="8:8" x14ac:dyDescent="0.25">
      <c r="H19" s="81"/>
    </row>
    <row r="20" spans="8:8" x14ac:dyDescent="0.25">
      <c r="H20" s="81"/>
    </row>
    <row r="21" spans="8:8" x14ac:dyDescent="0.25">
      <c r="H21" s="81"/>
    </row>
    <row r="22" spans="8:8" x14ac:dyDescent="0.25">
      <c r="H22" s="81"/>
    </row>
    <row r="23" spans="8:8" x14ac:dyDescent="0.25">
      <c r="H23" s="81"/>
    </row>
    <row r="24" spans="8:8" x14ac:dyDescent="0.25">
      <c r="H24" s="81"/>
    </row>
    <row r="25" spans="8:8" x14ac:dyDescent="0.25">
      <c r="H25" s="81"/>
    </row>
    <row r="26" spans="8:8" x14ac:dyDescent="0.25">
      <c r="H26" s="81"/>
    </row>
    <row r="27" spans="8:8" x14ac:dyDescent="0.25">
      <c r="H27" s="82"/>
    </row>
    <row r="28" spans="8:8" x14ac:dyDescent="0.25">
      <c r="H28" s="82"/>
    </row>
    <row r="29" spans="8:8" x14ac:dyDescent="0.25">
      <c r="H29" s="81"/>
    </row>
    <row r="30" spans="8:8" x14ac:dyDescent="0.25">
      <c r="H30" s="82"/>
    </row>
    <row r="31" spans="8:8" x14ac:dyDescent="0.25">
      <c r="H31" s="82"/>
    </row>
    <row r="32" spans="8:8" x14ac:dyDescent="0.25">
      <c r="H32" s="81"/>
    </row>
    <row r="33" spans="8:8" x14ac:dyDescent="0.25">
      <c r="H33" s="82"/>
    </row>
    <row r="34" spans="8:8" x14ac:dyDescent="0.25">
      <c r="H34" s="82"/>
    </row>
    <row r="35" spans="8:8" x14ac:dyDescent="0.25">
      <c r="H35" s="81"/>
    </row>
    <row r="36" spans="8:8" x14ac:dyDescent="0.25">
      <c r="H36" s="82"/>
    </row>
    <row r="37" spans="8:8" x14ac:dyDescent="0.25">
      <c r="H37" s="82"/>
    </row>
    <row r="38" spans="8:8" x14ac:dyDescent="0.25">
      <c r="H38" s="81"/>
    </row>
    <row r="39" spans="8:8" x14ac:dyDescent="0.25">
      <c r="H39" s="82"/>
    </row>
    <row r="40" spans="8:8" x14ac:dyDescent="0.25">
      <c r="H40" s="82"/>
    </row>
    <row r="41" spans="8:8" x14ac:dyDescent="0.25">
      <c r="H41" s="81"/>
    </row>
    <row r="42" spans="8:8" x14ac:dyDescent="0.25">
      <c r="H42" s="82"/>
    </row>
    <row r="43" spans="8:8" x14ac:dyDescent="0.25">
      <c r="H43" s="82"/>
    </row>
    <row r="44" spans="8:8" x14ac:dyDescent="0.25">
      <c r="H44" s="81"/>
    </row>
    <row r="45" spans="8:8" x14ac:dyDescent="0.25">
      <c r="H45" s="81"/>
    </row>
    <row r="46" spans="8:8" x14ac:dyDescent="0.25">
      <c r="H46" s="81"/>
    </row>
    <row r="47" spans="8:8" x14ac:dyDescent="0.25">
      <c r="H47" s="81"/>
    </row>
    <row r="48" spans="8:8" x14ac:dyDescent="0.25">
      <c r="H48" s="81"/>
    </row>
    <row r="49" spans="8:8" x14ac:dyDescent="0.25">
      <c r="H49" s="81"/>
    </row>
    <row r="50" spans="8:8" x14ac:dyDescent="0.25">
      <c r="H50" s="81"/>
    </row>
    <row r="51" spans="8:8" x14ac:dyDescent="0.25">
      <c r="H51" s="81"/>
    </row>
    <row r="52" spans="8:8" x14ac:dyDescent="0.25">
      <c r="H52" s="81"/>
    </row>
    <row r="53" spans="8:8" x14ac:dyDescent="0.25">
      <c r="H53" s="81"/>
    </row>
    <row r="54" spans="8:8" x14ac:dyDescent="0.25">
      <c r="H54" s="81"/>
    </row>
    <row r="55" spans="8:8" x14ac:dyDescent="0.25">
      <c r="H55" s="81"/>
    </row>
    <row r="56" spans="8:8" x14ac:dyDescent="0.25">
      <c r="H56" s="81"/>
    </row>
    <row r="57" spans="8:8" x14ac:dyDescent="0.25">
      <c r="H57" s="81"/>
    </row>
    <row r="58" spans="8:8" x14ac:dyDescent="0.25">
      <c r="H58" s="81"/>
    </row>
    <row r="59" spans="8:8" x14ac:dyDescent="0.25">
      <c r="H59" s="81"/>
    </row>
    <row r="60" spans="8:8" x14ac:dyDescent="0.25">
      <c r="H60" s="81"/>
    </row>
    <row r="61" spans="8:8" x14ac:dyDescent="0.25">
      <c r="H61" s="81"/>
    </row>
    <row r="62" spans="8:8" x14ac:dyDescent="0.25">
      <c r="H62" s="81"/>
    </row>
    <row r="63" spans="8:8" x14ac:dyDescent="0.25">
      <c r="H63" s="81"/>
    </row>
    <row r="64" spans="8:8" x14ac:dyDescent="0.25">
      <c r="H64" s="81"/>
    </row>
    <row r="65" spans="8:8" x14ac:dyDescent="0.25">
      <c r="H65" s="81"/>
    </row>
    <row r="66" spans="8:8" x14ac:dyDescent="0.25">
      <c r="H66" s="82"/>
    </row>
    <row r="67" spans="8:8" x14ac:dyDescent="0.25">
      <c r="H67" s="82"/>
    </row>
    <row r="68" spans="8:8" x14ac:dyDescent="0.25">
      <c r="H68" s="81"/>
    </row>
    <row r="69" spans="8:8" x14ac:dyDescent="0.25">
      <c r="H69" s="81"/>
    </row>
    <row r="70" spans="8:8" x14ac:dyDescent="0.25">
      <c r="H70" s="81"/>
    </row>
    <row r="71" spans="8:8" x14ac:dyDescent="0.25">
      <c r="H71" s="81"/>
    </row>
    <row r="72" spans="8:8" x14ac:dyDescent="0.25">
      <c r="H72" s="81"/>
    </row>
    <row r="73" spans="8:8" x14ac:dyDescent="0.25">
      <c r="H73" s="81"/>
    </row>
    <row r="74" spans="8:8" x14ac:dyDescent="0.25">
      <c r="H74" s="81"/>
    </row>
    <row r="75" spans="8:8" x14ac:dyDescent="0.25">
      <c r="H75" s="81"/>
    </row>
    <row r="76" spans="8:8" x14ac:dyDescent="0.25">
      <c r="H76" s="81"/>
    </row>
    <row r="77" spans="8:8" x14ac:dyDescent="0.25">
      <c r="H77" s="81"/>
    </row>
    <row r="78" spans="8:8" x14ac:dyDescent="0.25">
      <c r="H78" s="82"/>
    </row>
    <row r="79" spans="8:8" x14ac:dyDescent="0.25">
      <c r="H79" s="82"/>
    </row>
    <row r="80" spans="8:8" x14ac:dyDescent="0.25">
      <c r="H80" s="81"/>
    </row>
    <row r="81" spans="8:8" x14ac:dyDescent="0.25">
      <c r="H81" s="81"/>
    </row>
    <row r="82" spans="8:8" x14ac:dyDescent="0.25">
      <c r="H82" s="81"/>
    </row>
    <row r="83" spans="8:8" x14ac:dyDescent="0.25">
      <c r="H83" s="81"/>
    </row>
    <row r="84" spans="8:8" x14ac:dyDescent="0.25">
      <c r="H84" s="82"/>
    </row>
    <row r="85" spans="8:8" x14ac:dyDescent="0.25">
      <c r="H85" s="82"/>
    </row>
  </sheetData>
  <mergeCells count="2">
    <mergeCell ref="D5:F5"/>
    <mergeCell ref="F8:G8"/>
  </mergeCells>
  <conditionalFormatting sqref="H15 H18:H26 H29 H32 H35 H38 H41 H44:H65 H68:H77 H80:H83">
    <cfRule type="cellIs" dxfId="113" priority="43" operator="equal">
      <formula>"n/a"</formula>
    </cfRule>
    <cfRule type="cellIs" dxfId="112" priority="44" operator="equal">
      <formula>"Fail"</formula>
    </cfRule>
    <cfRule type="cellIs" dxfId="111" priority="45" operator="equal">
      <formula>"Pass"</formula>
    </cfRule>
    <cfRule type="cellIs" dxfId="110" priority="46" operator="equal">
      <formula>$I$528</formula>
    </cfRule>
    <cfRule type="cellIs" dxfId="109" priority="47" operator="equal">
      <formula>$I$527</formula>
    </cfRule>
    <cfRule type="cellIs" dxfId="108" priority="48" operator="equal">
      <formula>$I$526</formula>
    </cfRule>
  </conditionalFormatting>
  <dataValidations disablePrompts="1" count="2">
    <dataValidation type="list" allowBlank="1" showInputMessage="1" showErrorMessage="1" sqref="H15 H68:H77 H80:H83 H18:H26 H29 H32 H35 H38 H41 H44:H65">
      <formula1>#REF!</formula1>
    </dataValidation>
    <dataValidation type="list" showInputMessage="1" showErrorMessage="1" sqref="H9:H11">
      <formula1>TestResults</formula1>
    </dataValidation>
  </dataValidations>
  <pageMargins left="0.23622047244094491" right="0.23622047244094491" top="0.74803149606299213" bottom="0.74803149606299213" header="0.31496062992125984" footer="0.31496062992125984"/>
  <pageSetup paperSize="8" scale="35" fitToHeight="0" orientation="landscape"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1"/>
  <sheetViews>
    <sheetView topLeftCell="A2" zoomScaleNormal="100" workbookViewId="0">
      <selection activeCell="A2" sqref="A2"/>
    </sheetView>
  </sheetViews>
  <sheetFormatPr defaultRowHeight="15" x14ac:dyDescent="0.25"/>
  <cols>
    <col min="1" max="1" width="6" style="28" customWidth="1"/>
    <col min="2" max="2" width="23.28515625" style="28" customWidth="1"/>
    <col min="3" max="3" width="60.7109375" style="37" customWidth="1"/>
    <col min="4" max="4" width="17.140625" style="28" bestFit="1" customWidth="1"/>
    <col min="5" max="5" width="15.7109375" style="28" customWidth="1"/>
    <col min="6" max="6" width="37.85546875" style="28" customWidth="1"/>
    <col min="7" max="7" width="64.5703125" style="28" customWidth="1"/>
    <col min="8" max="8" width="18.42578125" style="79" bestFit="1" customWidth="1"/>
    <col min="9" max="9" width="41.42578125" style="28" customWidth="1"/>
    <col min="10" max="10" width="11.7109375" style="46" hidden="1" customWidth="1"/>
    <col min="11" max="16384" width="9.140625" style="28"/>
  </cols>
  <sheetData>
    <row r="1" spans="1:10" ht="11.25" x14ac:dyDescent="0.15">
      <c r="B1" s="1" t="s">
        <v>0</v>
      </c>
      <c r="C1" s="47" t="s">
        <v>42</v>
      </c>
      <c r="H1" s="95" t="s">
        <v>185</v>
      </c>
      <c r="I1" s="91" t="str">
        <f>IF('Test Summary Report'!D7="","",'Test Summary Report'!D7)</f>
        <v/>
      </c>
      <c r="J1" s="100"/>
    </row>
    <row r="2" spans="1:10" ht="11.25" x14ac:dyDescent="0.15">
      <c r="B2" s="1" t="s">
        <v>1</v>
      </c>
      <c r="C2" s="47" t="s">
        <v>76</v>
      </c>
      <c r="H2" s="95" t="s">
        <v>186</v>
      </c>
      <c r="I2" s="91" t="str">
        <f>IF('Test Summary Report'!D8="","",'Test Summary Report'!D8)</f>
        <v/>
      </c>
      <c r="J2" s="100"/>
    </row>
    <row r="3" spans="1:10" ht="11.25" x14ac:dyDescent="0.15">
      <c r="B3" s="1" t="s">
        <v>2</v>
      </c>
      <c r="C3" s="47" t="s">
        <v>31</v>
      </c>
      <c r="H3" s="95" t="s">
        <v>187</v>
      </c>
      <c r="I3" s="91" t="str">
        <f>IF('Test Summary Report'!D6="","",'Test Summary Report'!D6)</f>
        <v/>
      </c>
      <c r="J3" s="100"/>
    </row>
    <row r="4" spans="1:10" ht="11.25" x14ac:dyDescent="0.25">
      <c r="B4" s="1" t="s">
        <v>3</v>
      </c>
      <c r="C4" s="47" t="s">
        <v>77</v>
      </c>
      <c r="H4" s="92" t="s">
        <v>188</v>
      </c>
      <c r="I4" s="91" t="str">
        <f>IF('Test Summary Report'!D12="","",'Test Summary Report'!D12)</f>
        <v/>
      </c>
      <c r="J4" s="100"/>
    </row>
    <row r="5" spans="1:10" ht="123.75" x14ac:dyDescent="0.25">
      <c r="B5" s="1" t="s">
        <v>4</v>
      </c>
      <c r="C5" s="1" t="s">
        <v>272</v>
      </c>
      <c r="D5" s="144" t="s">
        <v>78</v>
      </c>
      <c r="E5" s="145"/>
      <c r="F5" s="146"/>
      <c r="H5" s="96" t="s">
        <v>189</v>
      </c>
      <c r="I5" s="91" t="str">
        <f>IF('Test Summary Report'!D11="","",'Test Summary Report'!D11)</f>
        <v/>
      </c>
      <c r="J5" s="100"/>
    </row>
    <row r="6" spans="1:10" ht="11.25" x14ac:dyDescent="0.25">
      <c r="A6" s="29"/>
      <c r="B6" s="30" t="s">
        <v>5</v>
      </c>
      <c r="C6" s="31" t="s">
        <v>177</v>
      </c>
      <c r="D6" s="30" t="s">
        <v>179</v>
      </c>
      <c r="E6" s="32" t="s">
        <v>6</v>
      </c>
      <c r="F6" s="32" t="s">
        <v>7</v>
      </c>
      <c r="G6" s="32" t="s">
        <v>8</v>
      </c>
      <c r="H6" s="83" t="s">
        <v>172</v>
      </c>
      <c r="I6" s="30" t="s">
        <v>22</v>
      </c>
      <c r="J6" s="101" t="s">
        <v>208</v>
      </c>
    </row>
    <row r="7" spans="1:10" ht="11.25" x14ac:dyDescent="0.25">
      <c r="B7" s="49" t="s">
        <v>24</v>
      </c>
      <c r="C7" s="50"/>
      <c r="D7" s="49"/>
      <c r="E7" s="49"/>
      <c r="F7" s="49"/>
      <c r="G7" s="49"/>
      <c r="H7" s="49"/>
      <c r="I7" s="90"/>
      <c r="J7" s="102"/>
    </row>
    <row r="8" spans="1:10" s="51" customFormat="1" ht="183.75" customHeight="1" x14ac:dyDescent="0.25">
      <c r="A8" s="36"/>
      <c r="B8" s="52" t="s">
        <v>307</v>
      </c>
      <c r="C8" s="48" t="s">
        <v>218</v>
      </c>
      <c r="D8" s="54" t="s">
        <v>240</v>
      </c>
      <c r="E8" s="47" t="s">
        <v>9</v>
      </c>
      <c r="F8" s="47" t="s">
        <v>219</v>
      </c>
      <c r="G8" s="20" t="s">
        <v>308</v>
      </c>
      <c r="H8" s="80"/>
      <c r="I8" s="89"/>
      <c r="J8" s="103">
        <f>IF(H8="TBD",1,IF(H8="Fail",1,IF(H8="",1,0)))</f>
        <v>1</v>
      </c>
    </row>
    <row r="9" spans="1:10" s="51" customFormat="1" ht="98.25" customHeight="1" x14ac:dyDescent="0.25">
      <c r="A9" s="36"/>
      <c r="B9" s="38" t="s">
        <v>65</v>
      </c>
      <c r="C9" s="48" t="s">
        <v>262</v>
      </c>
      <c r="D9" s="55" t="s">
        <v>260</v>
      </c>
      <c r="E9" s="47" t="s">
        <v>215</v>
      </c>
      <c r="F9" s="147" t="s">
        <v>309</v>
      </c>
      <c r="G9" s="149"/>
      <c r="H9" s="109"/>
      <c r="I9" s="108"/>
      <c r="J9" s="110">
        <f>IF(H9="TBD",1,IF(H9="Fail",1,IF(H9="",1,0)))</f>
        <v>1</v>
      </c>
    </row>
    <row r="10" spans="1:10" s="51" customFormat="1" ht="160.5" customHeight="1" x14ac:dyDescent="0.25">
      <c r="A10" s="36"/>
      <c r="B10" s="52" t="s">
        <v>310</v>
      </c>
      <c r="C10" s="48" t="s">
        <v>220</v>
      </c>
      <c r="D10" s="54" t="s">
        <v>241</v>
      </c>
      <c r="E10" s="47" t="s">
        <v>9</v>
      </c>
      <c r="F10" s="47" t="s">
        <v>221</v>
      </c>
      <c r="G10" s="48" t="s">
        <v>311</v>
      </c>
      <c r="H10" s="80"/>
      <c r="I10" s="89"/>
      <c r="J10" s="103">
        <f t="shared" ref="J10" si="0">IF(H10="TBD",1,IF(H10="Fail",1,IF(H10="",1,0)))</f>
        <v>1</v>
      </c>
    </row>
    <row r="11" spans="1:10" s="51" customFormat="1" ht="270" customHeight="1" x14ac:dyDescent="0.25">
      <c r="A11" s="36"/>
      <c r="B11" s="38" t="s">
        <v>46</v>
      </c>
      <c r="C11" s="48" t="s">
        <v>263</v>
      </c>
      <c r="D11" s="55" t="s">
        <v>246</v>
      </c>
      <c r="E11" s="47" t="s">
        <v>215</v>
      </c>
      <c r="F11" s="48" t="s">
        <v>226</v>
      </c>
      <c r="G11" s="20" t="s">
        <v>338</v>
      </c>
      <c r="H11" s="80"/>
      <c r="I11" s="89"/>
      <c r="J11" s="103">
        <f t="shared" ref="J11" si="1">IF(H11="TBD",1,IF(H11="Fail",1,IF(H11="",1,0)))</f>
        <v>1</v>
      </c>
    </row>
    <row r="12" spans="1:10" ht="11.25" x14ac:dyDescent="0.25">
      <c r="B12" s="49" t="s">
        <v>25</v>
      </c>
      <c r="C12" s="50"/>
      <c r="D12" s="49"/>
      <c r="E12" s="49"/>
      <c r="F12" s="49"/>
      <c r="G12" s="49"/>
      <c r="H12" s="49"/>
      <c r="I12" s="90"/>
      <c r="J12" s="90"/>
    </row>
    <row r="13" spans="1:10" x14ac:dyDescent="0.25">
      <c r="H13" s="84"/>
      <c r="J13" s="46">
        <f>J8+J10+J11</f>
        <v>3</v>
      </c>
    </row>
    <row r="14" spans="1:10" x14ac:dyDescent="0.25">
      <c r="H14" s="81"/>
      <c r="J14" s="46">
        <v>3</v>
      </c>
    </row>
    <row r="15" spans="1:10" x14ac:dyDescent="0.25">
      <c r="H15" s="85"/>
    </row>
    <row r="16" spans="1:10" x14ac:dyDescent="0.25">
      <c r="H16" s="81"/>
    </row>
    <row r="17" spans="8:8" x14ac:dyDescent="0.25">
      <c r="H17" s="81"/>
    </row>
    <row r="18" spans="8:8" x14ac:dyDescent="0.25">
      <c r="H18" s="81"/>
    </row>
    <row r="19" spans="8:8" x14ac:dyDescent="0.25">
      <c r="H19" s="82"/>
    </row>
    <row r="20" spans="8:8" x14ac:dyDescent="0.25">
      <c r="H20" s="82"/>
    </row>
    <row r="21" spans="8:8" x14ac:dyDescent="0.25">
      <c r="H21" s="81"/>
    </row>
    <row r="22" spans="8:8" x14ac:dyDescent="0.25">
      <c r="H22" s="82"/>
    </row>
    <row r="23" spans="8:8" x14ac:dyDescent="0.25">
      <c r="H23" s="82"/>
    </row>
    <row r="24" spans="8:8" x14ac:dyDescent="0.25">
      <c r="H24" s="81"/>
    </row>
    <row r="25" spans="8:8" x14ac:dyDescent="0.25">
      <c r="H25" s="81"/>
    </row>
    <row r="26" spans="8:8" x14ac:dyDescent="0.25">
      <c r="H26" s="81"/>
    </row>
    <row r="27" spans="8:8" x14ac:dyDescent="0.25">
      <c r="H27" s="81"/>
    </row>
    <row r="28" spans="8:8" x14ac:dyDescent="0.25">
      <c r="H28" s="81"/>
    </row>
    <row r="29" spans="8:8" x14ac:dyDescent="0.25">
      <c r="H29" s="81"/>
    </row>
    <row r="30" spans="8:8" x14ac:dyDescent="0.25">
      <c r="H30" s="81"/>
    </row>
    <row r="31" spans="8:8" x14ac:dyDescent="0.25">
      <c r="H31" s="81"/>
    </row>
    <row r="32" spans="8:8" x14ac:dyDescent="0.25">
      <c r="H32" s="81"/>
    </row>
    <row r="33" spans="8:8" x14ac:dyDescent="0.25">
      <c r="H33" s="82"/>
    </row>
    <row r="34" spans="8:8" x14ac:dyDescent="0.25">
      <c r="H34" s="82"/>
    </row>
    <row r="35" spans="8:8" x14ac:dyDescent="0.25">
      <c r="H35" s="81"/>
    </row>
    <row r="36" spans="8:8" x14ac:dyDescent="0.25">
      <c r="H36" s="82"/>
    </row>
    <row r="37" spans="8:8" x14ac:dyDescent="0.25">
      <c r="H37" s="82"/>
    </row>
    <row r="38" spans="8:8" x14ac:dyDescent="0.25">
      <c r="H38" s="81"/>
    </row>
    <row r="39" spans="8:8" x14ac:dyDescent="0.25">
      <c r="H39" s="82"/>
    </row>
    <row r="40" spans="8:8" x14ac:dyDescent="0.25">
      <c r="H40" s="82"/>
    </row>
    <row r="41" spans="8:8" x14ac:dyDescent="0.25">
      <c r="H41" s="81"/>
    </row>
    <row r="42" spans="8:8" x14ac:dyDescent="0.25">
      <c r="H42" s="82"/>
    </row>
    <row r="43" spans="8:8" x14ac:dyDescent="0.25">
      <c r="H43" s="82"/>
    </row>
    <row r="44" spans="8:8" x14ac:dyDescent="0.25">
      <c r="H44" s="81"/>
    </row>
    <row r="45" spans="8:8" x14ac:dyDescent="0.25">
      <c r="H45" s="82"/>
    </row>
    <row r="46" spans="8:8" x14ac:dyDescent="0.25">
      <c r="H46" s="82"/>
    </row>
    <row r="47" spans="8:8" x14ac:dyDescent="0.25">
      <c r="H47" s="81"/>
    </row>
    <row r="48" spans="8:8" x14ac:dyDescent="0.25">
      <c r="H48" s="82"/>
    </row>
    <row r="49" spans="8:8" x14ac:dyDescent="0.25">
      <c r="H49" s="82"/>
    </row>
    <row r="50" spans="8:8" x14ac:dyDescent="0.25">
      <c r="H50" s="81"/>
    </row>
    <row r="51" spans="8:8" x14ac:dyDescent="0.25">
      <c r="H51" s="81"/>
    </row>
    <row r="52" spans="8:8" x14ac:dyDescent="0.25">
      <c r="H52" s="81"/>
    </row>
    <row r="53" spans="8:8" x14ac:dyDescent="0.25">
      <c r="H53" s="81"/>
    </row>
    <row r="54" spans="8:8" x14ac:dyDescent="0.25">
      <c r="H54" s="81"/>
    </row>
    <row r="55" spans="8:8" x14ac:dyDescent="0.25">
      <c r="H55" s="81"/>
    </row>
    <row r="56" spans="8:8" x14ac:dyDescent="0.25">
      <c r="H56" s="81"/>
    </row>
    <row r="57" spans="8:8" x14ac:dyDescent="0.25">
      <c r="H57" s="81"/>
    </row>
    <row r="58" spans="8:8" x14ac:dyDescent="0.25">
      <c r="H58" s="81"/>
    </row>
    <row r="59" spans="8:8" x14ac:dyDescent="0.25">
      <c r="H59" s="81"/>
    </row>
    <row r="60" spans="8:8" x14ac:dyDescent="0.25">
      <c r="H60" s="81"/>
    </row>
    <row r="61" spans="8:8" x14ac:dyDescent="0.25">
      <c r="H61" s="81"/>
    </row>
    <row r="62" spans="8:8" x14ac:dyDescent="0.25">
      <c r="H62" s="81"/>
    </row>
    <row r="63" spans="8:8" x14ac:dyDescent="0.25">
      <c r="H63" s="81"/>
    </row>
    <row r="64" spans="8:8" x14ac:dyDescent="0.25">
      <c r="H64" s="81"/>
    </row>
    <row r="65" spans="8:8" x14ac:dyDescent="0.25">
      <c r="H65" s="81"/>
    </row>
    <row r="66" spans="8:8" x14ac:dyDescent="0.25">
      <c r="H66" s="81"/>
    </row>
    <row r="67" spans="8:8" x14ac:dyDescent="0.25">
      <c r="H67" s="81"/>
    </row>
    <row r="68" spans="8:8" x14ac:dyDescent="0.25">
      <c r="H68" s="81"/>
    </row>
    <row r="69" spans="8:8" x14ac:dyDescent="0.25">
      <c r="H69" s="81"/>
    </row>
    <row r="70" spans="8:8" x14ac:dyDescent="0.25">
      <c r="H70" s="81"/>
    </row>
    <row r="71" spans="8:8" x14ac:dyDescent="0.25">
      <c r="H71" s="81"/>
    </row>
    <row r="72" spans="8:8" x14ac:dyDescent="0.25">
      <c r="H72" s="82"/>
    </row>
    <row r="73" spans="8:8" x14ac:dyDescent="0.25">
      <c r="H73" s="82"/>
    </row>
    <row r="74" spans="8:8" x14ac:dyDescent="0.25">
      <c r="H74" s="81"/>
    </row>
    <row r="75" spans="8:8" x14ac:dyDescent="0.25">
      <c r="H75" s="81"/>
    </row>
    <row r="76" spans="8:8" x14ac:dyDescent="0.25">
      <c r="H76" s="81"/>
    </row>
    <row r="77" spans="8:8" x14ac:dyDescent="0.25">
      <c r="H77" s="81"/>
    </row>
    <row r="78" spans="8:8" x14ac:dyDescent="0.25">
      <c r="H78" s="81"/>
    </row>
    <row r="79" spans="8:8" x14ac:dyDescent="0.25">
      <c r="H79" s="81"/>
    </row>
    <row r="80" spans="8:8" x14ac:dyDescent="0.25">
      <c r="H80" s="81"/>
    </row>
    <row r="81" spans="8:8" x14ac:dyDescent="0.25">
      <c r="H81" s="81"/>
    </row>
    <row r="82" spans="8:8" x14ac:dyDescent="0.25">
      <c r="H82" s="81"/>
    </row>
    <row r="83" spans="8:8" x14ac:dyDescent="0.25">
      <c r="H83" s="81"/>
    </row>
    <row r="84" spans="8:8" x14ac:dyDescent="0.25">
      <c r="H84" s="82"/>
    </row>
    <row r="85" spans="8:8" x14ac:dyDescent="0.25">
      <c r="H85" s="82"/>
    </row>
    <row r="86" spans="8:8" x14ac:dyDescent="0.25">
      <c r="H86" s="81"/>
    </row>
    <row r="87" spans="8:8" x14ac:dyDescent="0.25">
      <c r="H87" s="81"/>
    </row>
    <row r="88" spans="8:8" x14ac:dyDescent="0.25">
      <c r="H88" s="81"/>
    </row>
    <row r="89" spans="8:8" x14ac:dyDescent="0.25">
      <c r="H89" s="81"/>
    </row>
    <row r="90" spans="8:8" x14ac:dyDescent="0.25">
      <c r="H90" s="82"/>
    </row>
    <row r="91" spans="8:8" x14ac:dyDescent="0.25">
      <c r="H91" s="82"/>
    </row>
  </sheetData>
  <mergeCells count="2">
    <mergeCell ref="D5:F5"/>
    <mergeCell ref="F9:G9"/>
  </mergeCells>
  <conditionalFormatting sqref="H21 H24:H32 H35 H38 H41 H44 H47 H50:H71 H74:H83 H86:H89 H18 H16">
    <cfRule type="cellIs" dxfId="107" priority="49" operator="equal">
      <formula>"n/a"</formula>
    </cfRule>
    <cfRule type="cellIs" dxfId="106" priority="50" operator="equal">
      <formula>"Fail"</formula>
    </cfRule>
    <cfRule type="cellIs" dxfId="105" priority="51" operator="equal">
      <formula>"Pass"</formula>
    </cfRule>
    <cfRule type="cellIs" dxfId="104" priority="52" operator="equal">
      <formula>$I$534</formula>
    </cfRule>
    <cfRule type="cellIs" dxfId="103" priority="53" operator="equal">
      <formula>$I$533</formula>
    </cfRule>
    <cfRule type="cellIs" dxfId="102" priority="54" operator="equal">
      <formula>$I$532</formula>
    </cfRule>
  </conditionalFormatting>
  <conditionalFormatting sqref="H17">
    <cfRule type="cellIs" dxfId="101" priority="43" operator="equal">
      <formula>"n/a"</formula>
    </cfRule>
    <cfRule type="cellIs" dxfId="100" priority="44" operator="equal">
      <formula>"Fail"</formula>
    </cfRule>
    <cfRule type="cellIs" dxfId="99" priority="45" operator="equal">
      <formula>"Pass"</formula>
    </cfRule>
    <cfRule type="cellIs" dxfId="98" priority="46" operator="equal">
      <formula>$I$534</formula>
    </cfRule>
    <cfRule type="cellIs" dxfId="97" priority="47" operator="equal">
      <formula>$I$533</formula>
    </cfRule>
    <cfRule type="cellIs" dxfId="96" priority="48" operator="equal">
      <formula>$I$532</formula>
    </cfRule>
  </conditionalFormatting>
  <conditionalFormatting sqref="H14">
    <cfRule type="cellIs" dxfId="95" priority="37" operator="equal">
      <formula>"n/a"</formula>
    </cfRule>
    <cfRule type="cellIs" dxfId="94" priority="38" operator="equal">
      <formula>"Fail"</formula>
    </cfRule>
    <cfRule type="cellIs" dxfId="93" priority="39" operator="equal">
      <formula>"Pass"</formula>
    </cfRule>
    <cfRule type="cellIs" dxfId="92" priority="40" operator="equal">
      <formula>$I$534</formula>
    </cfRule>
    <cfRule type="cellIs" dxfId="91" priority="41" operator="equal">
      <formula>$I$533</formula>
    </cfRule>
    <cfRule type="cellIs" dxfId="90" priority="42" operator="equal">
      <formula>$I$532</formula>
    </cfRule>
  </conditionalFormatting>
  <dataValidations count="3">
    <dataValidation type="list" showInputMessage="1" showErrorMessage="1" sqref="H14 H11 H8 H10">
      <formula1>TestResults</formula1>
    </dataValidation>
    <dataValidation type="list" allowBlank="1" showInputMessage="1" showErrorMessage="1" sqref="H21 H74:H83 H86:H89 H24:H32 H35 H38 H41 H44 H47 H50:H71 H16:H18">
      <formula1>#REF!</formula1>
    </dataValidation>
    <dataValidation showInputMessage="1" showErrorMessage="1" sqref="H9"/>
  </dataValidations>
  <pageMargins left="0.23622047244094491" right="0.23622047244094491" top="0.74803149606299213" bottom="0.74803149606299213" header="0.31496062992125984" footer="0.31496062992125984"/>
  <pageSetup paperSize="8" scale="35" fitToHeight="0" orientation="landscape"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1"/>
  <sheetViews>
    <sheetView topLeftCell="C11" zoomScaleNormal="100" workbookViewId="0">
      <selection activeCell="H11" sqref="H11"/>
    </sheetView>
  </sheetViews>
  <sheetFormatPr defaultRowHeight="15" x14ac:dyDescent="0.25"/>
  <cols>
    <col min="1" max="1" width="6" style="28" customWidth="1"/>
    <col min="2" max="2" width="23.28515625" style="28" customWidth="1"/>
    <col min="3" max="3" width="60.7109375" style="37" customWidth="1"/>
    <col min="4" max="4" width="17.140625" style="28" bestFit="1" customWidth="1"/>
    <col min="5" max="5" width="16.5703125" style="28" customWidth="1"/>
    <col min="6" max="6" width="37.85546875" style="28" customWidth="1"/>
    <col min="7" max="7" width="64.7109375" style="28" customWidth="1"/>
    <col min="8" max="8" width="18.42578125" style="79" bestFit="1" customWidth="1"/>
    <col min="9" max="9" width="39.85546875" style="28" customWidth="1"/>
    <col min="10" max="10" width="13.28515625" style="46" hidden="1" customWidth="1"/>
    <col min="11" max="16384" width="9.140625" style="28"/>
  </cols>
  <sheetData>
    <row r="1" spans="1:10" ht="11.25" x14ac:dyDescent="0.15">
      <c r="B1" s="1" t="s">
        <v>0</v>
      </c>
      <c r="C1" s="47" t="s">
        <v>42</v>
      </c>
      <c r="H1" s="95" t="s">
        <v>185</v>
      </c>
      <c r="I1" s="91" t="str">
        <f>IF('Test Summary Report'!D7="","",'Test Summary Report'!D7)</f>
        <v/>
      </c>
      <c r="J1" s="100"/>
    </row>
    <row r="2" spans="1:10" ht="11.25" x14ac:dyDescent="0.15">
      <c r="B2" s="1" t="s">
        <v>1</v>
      </c>
      <c r="C2" s="47" t="s">
        <v>79</v>
      </c>
      <c r="H2" s="95" t="s">
        <v>186</v>
      </c>
      <c r="I2" s="91" t="str">
        <f>IF('Test Summary Report'!D8="","",'Test Summary Report'!D8)</f>
        <v/>
      </c>
      <c r="J2" s="100"/>
    </row>
    <row r="3" spans="1:10" ht="11.25" x14ac:dyDescent="0.15">
      <c r="B3" s="1" t="s">
        <v>2</v>
      </c>
      <c r="C3" s="47" t="s">
        <v>31</v>
      </c>
      <c r="H3" s="95" t="s">
        <v>187</v>
      </c>
      <c r="I3" s="91" t="str">
        <f>IF('Test Summary Report'!D6="","",'Test Summary Report'!D6)</f>
        <v/>
      </c>
      <c r="J3" s="100"/>
    </row>
    <row r="4" spans="1:10" ht="11.25" x14ac:dyDescent="0.25">
      <c r="B4" s="1" t="s">
        <v>3</v>
      </c>
      <c r="C4" s="47" t="s">
        <v>80</v>
      </c>
      <c r="H4" s="92" t="s">
        <v>188</v>
      </c>
      <c r="I4" s="91" t="str">
        <f>IF('Test Summary Report'!D12="","",'Test Summary Report'!D12)</f>
        <v/>
      </c>
      <c r="J4" s="100"/>
    </row>
    <row r="5" spans="1:10" ht="123.75" x14ac:dyDescent="0.25">
      <c r="B5" s="1" t="s">
        <v>4</v>
      </c>
      <c r="C5" s="1" t="s">
        <v>273</v>
      </c>
      <c r="D5" s="144" t="s">
        <v>84</v>
      </c>
      <c r="E5" s="145"/>
      <c r="F5" s="146"/>
      <c r="H5" s="96" t="s">
        <v>189</v>
      </c>
      <c r="I5" s="91" t="str">
        <f>IF('Test Summary Report'!D11="","",'Test Summary Report'!D11)</f>
        <v/>
      </c>
      <c r="J5" s="100"/>
    </row>
    <row r="6" spans="1:10" ht="11.25" x14ac:dyDescent="0.25">
      <c r="A6" s="29"/>
      <c r="B6" s="30" t="s">
        <v>5</v>
      </c>
      <c r="C6" s="31" t="s">
        <v>177</v>
      </c>
      <c r="D6" s="30" t="s">
        <v>179</v>
      </c>
      <c r="E6" s="32" t="s">
        <v>6</v>
      </c>
      <c r="F6" s="32" t="s">
        <v>7</v>
      </c>
      <c r="G6" s="32" t="s">
        <v>8</v>
      </c>
      <c r="H6" s="83" t="s">
        <v>172</v>
      </c>
      <c r="I6" s="30" t="s">
        <v>22</v>
      </c>
      <c r="J6" s="101" t="s">
        <v>208</v>
      </c>
    </row>
    <row r="7" spans="1:10" ht="11.25" x14ac:dyDescent="0.25">
      <c r="B7" s="49" t="s">
        <v>24</v>
      </c>
      <c r="C7" s="50"/>
      <c r="D7" s="49"/>
      <c r="E7" s="49"/>
      <c r="F7" s="49"/>
      <c r="G7" s="49"/>
      <c r="H7" s="49"/>
      <c r="I7" s="90"/>
      <c r="J7" s="102"/>
    </row>
    <row r="8" spans="1:10" s="51" customFormat="1" ht="183.75" customHeight="1" x14ac:dyDescent="0.25">
      <c r="A8" s="36"/>
      <c r="B8" s="52" t="s">
        <v>312</v>
      </c>
      <c r="C8" s="48" t="s">
        <v>218</v>
      </c>
      <c r="D8" s="54" t="s">
        <v>240</v>
      </c>
      <c r="E8" s="47" t="s">
        <v>9</v>
      </c>
      <c r="F8" s="47" t="s">
        <v>219</v>
      </c>
      <c r="G8" s="20" t="s">
        <v>315</v>
      </c>
      <c r="H8" s="80"/>
      <c r="I8" s="89"/>
      <c r="J8" s="103">
        <f>IF(H8="TBD",1,IF(H8="Fail",1,IF(H8="",1,0)))</f>
        <v>1</v>
      </c>
    </row>
    <row r="9" spans="1:10" s="51" customFormat="1" ht="98.25" customHeight="1" x14ac:dyDescent="0.25">
      <c r="A9" s="36"/>
      <c r="B9" s="38" t="s">
        <v>47</v>
      </c>
      <c r="C9" s="48" t="s">
        <v>264</v>
      </c>
      <c r="D9" s="55" t="s">
        <v>261</v>
      </c>
      <c r="E9" s="47" t="s">
        <v>215</v>
      </c>
      <c r="F9" s="147" t="s">
        <v>316</v>
      </c>
      <c r="G9" s="149"/>
      <c r="H9" s="109"/>
      <c r="I9" s="108"/>
      <c r="J9" s="110">
        <f>IF(H9="TBD",1,IF(H9="Fail",1,IF(H9="",1,0)))</f>
        <v>1</v>
      </c>
    </row>
    <row r="10" spans="1:10" s="51" customFormat="1" ht="160.5" customHeight="1" x14ac:dyDescent="0.25">
      <c r="A10" s="36"/>
      <c r="B10" s="52" t="s">
        <v>313</v>
      </c>
      <c r="C10" s="48" t="s">
        <v>220</v>
      </c>
      <c r="D10" s="54" t="s">
        <v>241</v>
      </c>
      <c r="E10" s="47" t="s">
        <v>9</v>
      </c>
      <c r="F10" s="47" t="s">
        <v>221</v>
      </c>
      <c r="G10" s="48" t="s">
        <v>314</v>
      </c>
      <c r="H10" s="80"/>
      <c r="I10" s="89"/>
      <c r="J10" s="103">
        <f t="shared" ref="J10" si="0">IF(H10="TBD",1,IF(H10="Fail",1,IF(H10="",1,0)))</f>
        <v>1</v>
      </c>
    </row>
    <row r="11" spans="1:10" s="51" customFormat="1" ht="271.5" customHeight="1" x14ac:dyDescent="0.25">
      <c r="A11" s="36"/>
      <c r="B11" s="38" t="s">
        <v>48</v>
      </c>
      <c r="C11" s="48" t="s">
        <v>265</v>
      </c>
      <c r="D11" s="55" t="s">
        <v>248</v>
      </c>
      <c r="E11" s="47" t="s">
        <v>215</v>
      </c>
      <c r="F11" s="48" t="s">
        <v>227</v>
      </c>
      <c r="G11" s="20" t="s">
        <v>339</v>
      </c>
      <c r="H11" s="80"/>
      <c r="I11" s="89"/>
      <c r="J11" s="103">
        <f t="shared" ref="J11" si="1">IF(H11="TBD",1,IF(H11="Fail",1,IF(H11="",1,0)))</f>
        <v>1</v>
      </c>
    </row>
    <row r="12" spans="1:10" ht="11.25" x14ac:dyDescent="0.25">
      <c r="B12" s="49" t="s">
        <v>25</v>
      </c>
      <c r="C12" s="50"/>
      <c r="D12" s="49"/>
      <c r="E12" s="49"/>
      <c r="F12" s="49"/>
      <c r="G12" s="49"/>
      <c r="H12" s="49"/>
      <c r="I12" s="90"/>
      <c r="J12" s="90"/>
    </row>
    <row r="13" spans="1:10" x14ac:dyDescent="0.25">
      <c r="H13" s="84"/>
      <c r="J13" s="46">
        <f>J8+J10+J11</f>
        <v>3</v>
      </c>
    </row>
    <row r="14" spans="1:10" x14ac:dyDescent="0.25">
      <c r="H14" s="81"/>
      <c r="J14" s="46">
        <v>3</v>
      </c>
    </row>
    <row r="15" spans="1:10" x14ac:dyDescent="0.25">
      <c r="H15" s="85"/>
    </row>
    <row r="16" spans="1:10" x14ac:dyDescent="0.25">
      <c r="H16" s="81"/>
      <c r="I16" s="28" t="s">
        <v>327</v>
      </c>
    </row>
    <row r="17" spans="8:8" x14ac:dyDescent="0.25">
      <c r="H17" s="81"/>
    </row>
    <row r="18" spans="8:8" x14ac:dyDescent="0.25">
      <c r="H18" s="81"/>
    </row>
    <row r="19" spans="8:8" x14ac:dyDescent="0.25">
      <c r="H19" s="82"/>
    </row>
    <row r="20" spans="8:8" x14ac:dyDescent="0.25">
      <c r="H20" s="82"/>
    </row>
    <row r="21" spans="8:8" x14ac:dyDescent="0.25">
      <c r="H21" s="81"/>
    </row>
    <row r="22" spans="8:8" x14ac:dyDescent="0.25">
      <c r="H22" s="82"/>
    </row>
    <row r="23" spans="8:8" x14ac:dyDescent="0.25">
      <c r="H23" s="82"/>
    </row>
    <row r="24" spans="8:8" x14ac:dyDescent="0.25">
      <c r="H24" s="81"/>
    </row>
    <row r="25" spans="8:8" x14ac:dyDescent="0.25">
      <c r="H25" s="81"/>
    </row>
    <row r="26" spans="8:8" x14ac:dyDescent="0.25">
      <c r="H26" s="81"/>
    </row>
    <row r="27" spans="8:8" x14ac:dyDescent="0.25">
      <c r="H27" s="81"/>
    </row>
    <row r="28" spans="8:8" x14ac:dyDescent="0.25">
      <c r="H28" s="81"/>
    </row>
    <row r="29" spans="8:8" x14ac:dyDescent="0.25">
      <c r="H29" s="81"/>
    </row>
    <row r="30" spans="8:8" x14ac:dyDescent="0.25">
      <c r="H30" s="81"/>
    </row>
    <row r="31" spans="8:8" x14ac:dyDescent="0.25">
      <c r="H31" s="81"/>
    </row>
    <row r="32" spans="8:8" x14ac:dyDescent="0.25">
      <c r="H32" s="81"/>
    </row>
    <row r="33" spans="8:8" x14ac:dyDescent="0.25">
      <c r="H33" s="82"/>
    </row>
    <row r="34" spans="8:8" x14ac:dyDescent="0.25">
      <c r="H34" s="82"/>
    </row>
    <row r="35" spans="8:8" x14ac:dyDescent="0.25">
      <c r="H35" s="81"/>
    </row>
    <row r="36" spans="8:8" x14ac:dyDescent="0.25">
      <c r="H36" s="82"/>
    </row>
    <row r="37" spans="8:8" x14ac:dyDescent="0.25">
      <c r="H37" s="82"/>
    </row>
    <row r="38" spans="8:8" x14ac:dyDescent="0.25">
      <c r="H38" s="81"/>
    </row>
    <row r="39" spans="8:8" x14ac:dyDescent="0.25">
      <c r="H39" s="82"/>
    </row>
    <row r="40" spans="8:8" x14ac:dyDescent="0.25">
      <c r="H40" s="82"/>
    </row>
    <row r="41" spans="8:8" x14ac:dyDescent="0.25">
      <c r="H41" s="81"/>
    </row>
    <row r="42" spans="8:8" x14ac:dyDescent="0.25">
      <c r="H42" s="82"/>
    </row>
    <row r="43" spans="8:8" x14ac:dyDescent="0.25">
      <c r="H43" s="82"/>
    </row>
    <row r="44" spans="8:8" x14ac:dyDescent="0.25">
      <c r="H44" s="81"/>
    </row>
    <row r="45" spans="8:8" x14ac:dyDescent="0.25">
      <c r="H45" s="82"/>
    </row>
    <row r="46" spans="8:8" x14ac:dyDescent="0.25">
      <c r="H46" s="82"/>
    </row>
    <row r="47" spans="8:8" x14ac:dyDescent="0.25">
      <c r="H47" s="81"/>
    </row>
    <row r="48" spans="8:8" x14ac:dyDescent="0.25">
      <c r="H48" s="82"/>
    </row>
    <row r="49" spans="8:8" x14ac:dyDescent="0.25">
      <c r="H49" s="82"/>
    </row>
    <row r="50" spans="8:8" x14ac:dyDescent="0.25">
      <c r="H50" s="81"/>
    </row>
    <row r="51" spans="8:8" x14ac:dyDescent="0.25">
      <c r="H51" s="81"/>
    </row>
    <row r="52" spans="8:8" x14ac:dyDescent="0.25">
      <c r="H52" s="81"/>
    </row>
    <row r="53" spans="8:8" x14ac:dyDescent="0.25">
      <c r="H53" s="81"/>
    </row>
    <row r="54" spans="8:8" x14ac:dyDescent="0.25">
      <c r="H54" s="81"/>
    </row>
    <row r="55" spans="8:8" x14ac:dyDescent="0.25">
      <c r="H55" s="81"/>
    </row>
    <row r="56" spans="8:8" x14ac:dyDescent="0.25">
      <c r="H56" s="81"/>
    </row>
    <row r="57" spans="8:8" x14ac:dyDescent="0.25">
      <c r="H57" s="81"/>
    </row>
    <row r="58" spans="8:8" x14ac:dyDescent="0.25">
      <c r="H58" s="81"/>
    </row>
    <row r="59" spans="8:8" x14ac:dyDescent="0.25">
      <c r="H59" s="81"/>
    </row>
    <row r="60" spans="8:8" x14ac:dyDescent="0.25">
      <c r="H60" s="81"/>
    </row>
    <row r="61" spans="8:8" x14ac:dyDescent="0.25">
      <c r="H61" s="81"/>
    </row>
    <row r="62" spans="8:8" x14ac:dyDescent="0.25">
      <c r="H62" s="81"/>
    </row>
    <row r="63" spans="8:8" x14ac:dyDescent="0.25">
      <c r="H63" s="81"/>
    </row>
    <row r="64" spans="8:8" x14ac:dyDescent="0.25">
      <c r="H64" s="81"/>
    </row>
    <row r="65" spans="8:8" x14ac:dyDescent="0.25">
      <c r="H65" s="81"/>
    </row>
    <row r="66" spans="8:8" x14ac:dyDescent="0.25">
      <c r="H66" s="81"/>
    </row>
    <row r="67" spans="8:8" x14ac:dyDescent="0.25">
      <c r="H67" s="81"/>
    </row>
    <row r="68" spans="8:8" x14ac:dyDescent="0.25">
      <c r="H68" s="81"/>
    </row>
    <row r="69" spans="8:8" x14ac:dyDescent="0.25">
      <c r="H69" s="81"/>
    </row>
    <row r="70" spans="8:8" x14ac:dyDescent="0.25">
      <c r="H70" s="81"/>
    </row>
    <row r="71" spans="8:8" x14ac:dyDescent="0.25">
      <c r="H71" s="81"/>
    </row>
    <row r="72" spans="8:8" x14ac:dyDescent="0.25">
      <c r="H72" s="82"/>
    </row>
    <row r="73" spans="8:8" x14ac:dyDescent="0.25">
      <c r="H73" s="82"/>
    </row>
    <row r="74" spans="8:8" x14ac:dyDescent="0.25">
      <c r="H74" s="81"/>
    </row>
    <row r="75" spans="8:8" x14ac:dyDescent="0.25">
      <c r="H75" s="81"/>
    </row>
    <row r="76" spans="8:8" x14ac:dyDescent="0.25">
      <c r="H76" s="81"/>
    </row>
    <row r="77" spans="8:8" x14ac:dyDescent="0.25">
      <c r="H77" s="81"/>
    </row>
    <row r="78" spans="8:8" x14ac:dyDescent="0.25">
      <c r="H78" s="81"/>
    </row>
    <row r="79" spans="8:8" x14ac:dyDescent="0.25">
      <c r="H79" s="81"/>
    </row>
    <row r="80" spans="8:8" x14ac:dyDescent="0.25">
      <c r="H80" s="81"/>
    </row>
    <row r="81" spans="8:8" x14ac:dyDescent="0.25">
      <c r="H81" s="81"/>
    </row>
    <row r="82" spans="8:8" x14ac:dyDescent="0.25">
      <c r="H82" s="81"/>
    </row>
    <row r="83" spans="8:8" x14ac:dyDescent="0.25">
      <c r="H83" s="81"/>
    </row>
    <row r="84" spans="8:8" x14ac:dyDescent="0.25">
      <c r="H84" s="82"/>
    </row>
    <row r="85" spans="8:8" x14ac:dyDescent="0.25">
      <c r="H85" s="82"/>
    </row>
    <row r="86" spans="8:8" x14ac:dyDescent="0.25">
      <c r="H86" s="81"/>
    </row>
    <row r="87" spans="8:8" x14ac:dyDescent="0.25">
      <c r="H87" s="81"/>
    </row>
    <row r="88" spans="8:8" x14ac:dyDescent="0.25">
      <c r="H88" s="81"/>
    </row>
    <row r="89" spans="8:8" x14ac:dyDescent="0.25">
      <c r="H89" s="81"/>
    </row>
    <row r="90" spans="8:8" x14ac:dyDescent="0.25">
      <c r="H90" s="82"/>
    </row>
    <row r="91" spans="8:8" x14ac:dyDescent="0.25">
      <c r="H91" s="82"/>
    </row>
  </sheetData>
  <mergeCells count="2">
    <mergeCell ref="D5:F5"/>
    <mergeCell ref="F9:G9"/>
  </mergeCells>
  <conditionalFormatting sqref="H21 H24:H32 H35 H38 H41 H44 H47 H50:H71 H74:H83 H86:H89 H18 H16">
    <cfRule type="cellIs" dxfId="89" priority="43" operator="equal">
      <formula>"n/a"</formula>
    </cfRule>
    <cfRule type="cellIs" dxfId="88" priority="44" operator="equal">
      <formula>"Fail"</formula>
    </cfRule>
    <cfRule type="cellIs" dxfId="87" priority="45" operator="equal">
      <formula>"Pass"</formula>
    </cfRule>
    <cfRule type="cellIs" dxfId="86" priority="46" operator="equal">
      <formula>$I$534</formula>
    </cfRule>
    <cfRule type="cellIs" dxfId="85" priority="47" operator="equal">
      <formula>$I$533</formula>
    </cfRule>
    <cfRule type="cellIs" dxfId="84" priority="48" operator="equal">
      <formula>$I$532</formula>
    </cfRule>
  </conditionalFormatting>
  <conditionalFormatting sqref="H17">
    <cfRule type="cellIs" dxfId="83" priority="37" operator="equal">
      <formula>"n/a"</formula>
    </cfRule>
    <cfRule type="cellIs" dxfId="82" priority="38" operator="equal">
      <formula>"Fail"</formula>
    </cfRule>
    <cfRule type="cellIs" dxfId="81" priority="39" operator="equal">
      <formula>"Pass"</formula>
    </cfRule>
    <cfRule type="cellIs" dxfId="80" priority="40" operator="equal">
      <formula>$I$534</formula>
    </cfRule>
    <cfRule type="cellIs" dxfId="79" priority="41" operator="equal">
      <formula>$I$533</formula>
    </cfRule>
    <cfRule type="cellIs" dxfId="78" priority="42" operator="equal">
      <formula>$I$532</formula>
    </cfRule>
  </conditionalFormatting>
  <conditionalFormatting sqref="H14">
    <cfRule type="cellIs" dxfId="77" priority="31" operator="equal">
      <formula>"n/a"</formula>
    </cfRule>
    <cfRule type="cellIs" dxfId="76" priority="32" operator="equal">
      <formula>"Fail"</formula>
    </cfRule>
    <cfRule type="cellIs" dxfId="75" priority="33" operator="equal">
      <formula>"Pass"</formula>
    </cfRule>
    <cfRule type="cellIs" dxfId="74" priority="34" operator="equal">
      <formula>$I$534</formula>
    </cfRule>
    <cfRule type="cellIs" dxfId="73" priority="35" operator="equal">
      <formula>$I$533</formula>
    </cfRule>
    <cfRule type="cellIs" dxfId="72" priority="36" operator="equal">
      <formula>$I$532</formula>
    </cfRule>
  </conditionalFormatting>
  <dataValidations count="3">
    <dataValidation type="list" showInputMessage="1" showErrorMessage="1" sqref="H14 H11 H8 H10">
      <formula1>TestResults</formula1>
    </dataValidation>
    <dataValidation type="list" allowBlank="1" showInputMessage="1" showErrorMessage="1" sqref="H21 H74:H83 H86:H89 H24:H32 H35 H38 H41 H44 H47 H50:H71 H16:H18">
      <formula1>#REF!</formula1>
    </dataValidation>
    <dataValidation showInputMessage="1" showErrorMessage="1" sqref="H9"/>
  </dataValidations>
  <pageMargins left="0.23622047244094491" right="0.23622047244094491" top="0.74803149606299213" bottom="0.74803149606299213" header="0.31496062992125984" footer="0.31496062992125984"/>
  <pageSetup paperSize="8" scale="35" fitToHeight="0" orientation="landscape" cellComments="asDisplayed"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1"/>
  <sheetViews>
    <sheetView topLeftCell="C11" zoomScaleNormal="100" workbookViewId="0">
      <selection activeCell="G12" sqref="G12"/>
    </sheetView>
  </sheetViews>
  <sheetFormatPr defaultRowHeight="15" x14ac:dyDescent="0.25"/>
  <cols>
    <col min="1" max="1" width="6" style="28" customWidth="1"/>
    <col min="2" max="2" width="23.28515625" style="28" customWidth="1"/>
    <col min="3" max="3" width="60.7109375" style="37" customWidth="1"/>
    <col min="4" max="4" width="17.140625" style="28" bestFit="1" customWidth="1"/>
    <col min="5" max="5" width="14.140625" style="28" customWidth="1"/>
    <col min="6" max="6" width="37.85546875" style="28" customWidth="1"/>
    <col min="7" max="7" width="64.7109375" style="28" customWidth="1"/>
    <col min="8" max="8" width="18.42578125" style="79" bestFit="1" customWidth="1"/>
    <col min="9" max="9" width="38.85546875" style="28" customWidth="1"/>
    <col min="10" max="10" width="13.28515625" style="46" hidden="1" customWidth="1"/>
    <col min="11" max="16384" width="9.140625" style="28"/>
  </cols>
  <sheetData>
    <row r="1" spans="1:10" ht="11.25" x14ac:dyDescent="0.15">
      <c r="B1" s="1" t="s">
        <v>0</v>
      </c>
      <c r="C1" s="47" t="s">
        <v>42</v>
      </c>
      <c r="H1" s="111" t="s">
        <v>185</v>
      </c>
      <c r="I1" s="91" t="str">
        <f>IF('Test Summary Report'!D7="","",'Test Summary Report'!D7)</f>
        <v/>
      </c>
      <c r="J1" s="100"/>
    </row>
    <row r="2" spans="1:10" ht="11.25" x14ac:dyDescent="0.15">
      <c r="B2" s="1" t="s">
        <v>1</v>
      </c>
      <c r="C2" s="47" t="s">
        <v>81</v>
      </c>
      <c r="H2" s="111" t="s">
        <v>186</v>
      </c>
      <c r="I2" s="91" t="str">
        <f>IF('Test Summary Report'!D8="","",'Test Summary Report'!D8)</f>
        <v/>
      </c>
      <c r="J2" s="100"/>
    </row>
    <row r="3" spans="1:10" ht="11.25" x14ac:dyDescent="0.15">
      <c r="B3" s="1" t="s">
        <v>2</v>
      </c>
      <c r="C3" s="47" t="s">
        <v>31</v>
      </c>
      <c r="H3" s="111" t="s">
        <v>187</v>
      </c>
      <c r="I3" s="91" t="str">
        <f>IF('Test Summary Report'!D6="","",'Test Summary Report'!D6)</f>
        <v/>
      </c>
      <c r="J3" s="100"/>
    </row>
    <row r="4" spans="1:10" ht="11.25" x14ac:dyDescent="0.25">
      <c r="B4" s="1" t="s">
        <v>3</v>
      </c>
      <c r="C4" s="47" t="s">
        <v>82</v>
      </c>
      <c r="H4" s="92" t="s">
        <v>188</v>
      </c>
      <c r="I4" s="91" t="str">
        <f>IF('Test Summary Report'!D12="","",'Test Summary Report'!D12)</f>
        <v/>
      </c>
      <c r="J4" s="100"/>
    </row>
    <row r="5" spans="1:10" ht="123.75" x14ac:dyDescent="0.25">
      <c r="B5" s="1" t="s">
        <v>4</v>
      </c>
      <c r="C5" s="1" t="s">
        <v>274</v>
      </c>
      <c r="D5" s="144" t="s">
        <v>85</v>
      </c>
      <c r="E5" s="145"/>
      <c r="F5" s="146"/>
      <c r="H5" s="92" t="s">
        <v>189</v>
      </c>
      <c r="I5" s="91" t="str">
        <f>IF('Test Summary Report'!D11="","",'Test Summary Report'!D11)</f>
        <v/>
      </c>
      <c r="J5" s="100"/>
    </row>
    <row r="6" spans="1:10" ht="11.25" x14ac:dyDescent="0.25">
      <c r="A6" s="29"/>
      <c r="B6" s="30" t="s">
        <v>5</v>
      </c>
      <c r="C6" s="31" t="s">
        <v>177</v>
      </c>
      <c r="D6" s="30" t="s">
        <v>179</v>
      </c>
      <c r="E6" s="32" t="s">
        <v>6</v>
      </c>
      <c r="F6" s="32" t="s">
        <v>7</v>
      </c>
      <c r="G6" s="32" t="s">
        <v>8</v>
      </c>
      <c r="H6" s="83" t="s">
        <v>172</v>
      </c>
      <c r="I6" s="30" t="s">
        <v>22</v>
      </c>
      <c r="J6" s="101" t="s">
        <v>208</v>
      </c>
    </row>
    <row r="7" spans="1:10" ht="11.25" x14ac:dyDescent="0.25">
      <c r="B7" s="49" t="s">
        <v>24</v>
      </c>
      <c r="C7" s="50"/>
      <c r="D7" s="49"/>
      <c r="E7" s="49"/>
      <c r="F7" s="49"/>
      <c r="G7" s="49"/>
      <c r="H7" s="49"/>
      <c r="I7" s="90"/>
      <c r="J7" s="102"/>
    </row>
    <row r="8" spans="1:10" s="51" customFormat="1" ht="183.75" customHeight="1" x14ac:dyDescent="0.25">
      <c r="A8" s="36"/>
      <c r="B8" s="52" t="s">
        <v>317</v>
      </c>
      <c r="C8" s="48" t="s">
        <v>218</v>
      </c>
      <c r="D8" s="54" t="s">
        <v>240</v>
      </c>
      <c r="E8" s="47" t="s">
        <v>9</v>
      </c>
      <c r="F8" s="47" t="s">
        <v>219</v>
      </c>
      <c r="G8" s="20" t="s">
        <v>321</v>
      </c>
      <c r="H8" s="80"/>
      <c r="I8" s="89"/>
      <c r="J8" s="103">
        <f>IF(H8="TBD",1,IF(H8="Fail",1,IF(H8="",1,0)))</f>
        <v>1</v>
      </c>
    </row>
    <row r="9" spans="1:10" s="51" customFormat="1" ht="98.25" customHeight="1" x14ac:dyDescent="0.25">
      <c r="A9" s="36"/>
      <c r="B9" s="38" t="s">
        <v>51</v>
      </c>
      <c r="C9" s="48" t="s">
        <v>264</v>
      </c>
      <c r="D9" s="55" t="s">
        <v>276</v>
      </c>
      <c r="E9" s="47" t="s">
        <v>215</v>
      </c>
      <c r="F9" s="147" t="s">
        <v>319</v>
      </c>
      <c r="G9" s="149"/>
      <c r="H9" s="109"/>
      <c r="I9" s="108"/>
      <c r="J9" s="110">
        <f>IF(H9="TBD",1,IF(H9="Fail",1,IF(H9="",1,0)))</f>
        <v>1</v>
      </c>
    </row>
    <row r="10" spans="1:10" s="51" customFormat="1" ht="160.5" customHeight="1" x14ac:dyDescent="0.25">
      <c r="A10" s="36"/>
      <c r="B10" s="52" t="s">
        <v>318</v>
      </c>
      <c r="C10" s="48" t="s">
        <v>220</v>
      </c>
      <c r="D10" s="54" t="s">
        <v>241</v>
      </c>
      <c r="E10" s="47" t="s">
        <v>9</v>
      </c>
      <c r="F10" s="47" t="s">
        <v>221</v>
      </c>
      <c r="G10" s="48" t="s">
        <v>320</v>
      </c>
      <c r="H10" s="80"/>
      <c r="I10" s="89"/>
      <c r="J10" s="103">
        <f t="shared" ref="J10:J11" si="0">IF(H10="TBD",1,IF(H10="Fail",1,IF(H10="",1,0)))</f>
        <v>1</v>
      </c>
    </row>
    <row r="11" spans="1:10" s="51" customFormat="1" ht="277.5" customHeight="1" x14ac:dyDescent="0.25">
      <c r="A11" s="36"/>
      <c r="B11" s="38" t="s">
        <v>52</v>
      </c>
      <c r="C11" s="48" t="s">
        <v>275</v>
      </c>
      <c r="D11" s="54" t="s">
        <v>257</v>
      </c>
      <c r="E11" s="47" t="s">
        <v>215</v>
      </c>
      <c r="F11" s="48" t="s">
        <v>228</v>
      </c>
      <c r="G11" s="20" t="s">
        <v>340</v>
      </c>
      <c r="H11" s="80"/>
      <c r="I11" s="89"/>
      <c r="J11" s="103">
        <f t="shared" si="0"/>
        <v>1</v>
      </c>
    </row>
    <row r="12" spans="1:10" ht="11.25" x14ac:dyDescent="0.25">
      <c r="B12" s="49" t="s">
        <v>25</v>
      </c>
      <c r="C12" s="50"/>
      <c r="D12" s="49"/>
      <c r="E12" s="49"/>
      <c r="F12" s="49"/>
      <c r="G12" s="49"/>
      <c r="H12" s="49"/>
      <c r="I12" s="90"/>
      <c r="J12" s="90"/>
    </row>
    <row r="13" spans="1:10" x14ac:dyDescent="0.25">
      <c r="H13" s="84"/>
      <c r="J13" s="46">
        <f>J8+J10+J11</f>
        <v>3</v>
      </c>
    </row>
    <row r="14" spans="1:10" x14ac:dyDescent="0.25">
      <c r="H14" s="81"/>
      <c r="J14" s="46">
        <v>3</v>
      </c>
    </row>
    <row r="15" spans="1:10" x14ac:dyDescent="0.25">
      <c r="H15" s="85"/>
    </row>
    <row r="16" spans="1:10" x14ac:dyDescent="0.25">
      <c r="H16" s="81"/>
    </row>
    <row r="17" spans="8:8" x14ac:dyDescent="0.25">
      <c r="H17" s="81"/>
    </row>
    <row r="18" spans="8:8" x14ac:dyDescent="0.25">
      <c r="H18" s="81"/>
    </row>
    <row r="19" spans="8:8" x14ac:dyDescent="0.25">
      <c r="H19" s="82"/>
    </row>
    <row r="20" spans="8:8" x14ac:dyDescent="0.25">
      <c r="H20" s="82"/>
    </row>
    <row r="21" spans="8:8" x14ac:dyDescent="0.25">
      <c r="H21" s="81"/>
    </row>
    <row r="22" spans="8:8" x14ac:dyDescent="0.25">
      <c r="H22" s="82"/>
    </row>
    <row r="23" spans="8:8" x14ac:dyDescent="0.25">
      <c r="H23" s="82"/>
    </row>
    <row r="24" spans="8:8" x14ac:dyDescent="0.25">
      <c r="H24" s="81"/>
    </row>
    <row r="25" spans="8:8" x14ac:dyDescent="0.25">
      <c r="H25" s="81"/>
    </row>
    <row r="26" spans="8:8" x14ac:dyDescent="0.25">
      <c r="H26" s="81"/>
    </row>
    <row r="27" spans="8:8" x14ac:dyDescent="0.25">
      <c r="H27" s="81"/>
    </row>
    <row r="28" spans="8:8" x14ac:dyDescent="0.25">
      <c r="H28" s="81"/>
    </row>
    <row r="29" spans="8:8" x14ac:dyDescent="0.25">
      <c r="H29" s="81"/>
    </row>
    <row r="30" spans="8:8" x14ac:dyDescent="0.25">
      <c r="H30" s="81"/>
    </row>
    <row r="31" spans="8:8" x14ac:dyDescent="0.25">
      <c r="H31" s="81"/>
    </row>
    <row r="32" spans="8:8" x14ac:dyDescent="0.25">
      <c r="H32" s="81"/>
    </row>
    <row r="33" spans="8:8" x14ac:dyDescent="0.25">
      <c r="H33" s="82"/>
    </row>
    <row r="34" spans="8:8" x14ac:dyDescent="0.25">
      <c r="H34" s="82"/>
    </row>
    <row r="35" spans="8:8" x14ac:dyDescent="0.25">
      <c r="H35" s="81"/>
    </row>
    <row r="36" spans="8:8" x14ac:dyDescent="0.25">
      <c r="H36" s="82"/>
    </row>
    <row r="37" spans="8:8" x14ac:dyDescent="0.25">
      <c r="H37" s="82"/>
    </row>
    <row r="38" spans="8:8" x14ac:dyDescent="0.25">
      <c r="H38" s="81"/>
    </row>
    <row r="39" spans="8:8" x14ac:dyDescent="0.25">
      <c r="H39" s="82"/>
    </row>
    <row r="40" spans="8:8" x14ac:dyDescent="0.25">
      <c r="H40" s="82"/>
    </row>
    <row r="41" spans="8:8" x14ac:dyDescent="0.25">
      <c r="H41" s="81"/>
    </row>
    <row r="42" spans="8:8" x14ac:dyDescent="0.25">
      <c r="H42" s="82"/>
    </row>
    <row r="43" spans="8:8" x14ac:dyDescent="0.25">
      <c r="H43" s="82"/>
    </row>
    <row r="44" spans="8:8" x14ac:dyDescent="0.25">
      <c r="H44" s="81"/>
    </row>
    <row r="45" spans="8:8" x14ac:dyDescent="0.25">
      <c r="H45" s="82"/>
    </row>
    <row r="46" spans="8:8" x14ac:dyDescent="0.25">
      <c r="H46" s="82"/>
    </row>
    <row r="47" spans="8:8" x14ac:dyDescent="0.25">
      <c r="H47" s="81"/>
    </row>
    <row r="48" spans="8:8" x14ac:dyDescent="0.25">
      <c r="H48" s="82"/>
    </row>
    <row r="49" spans="8:8" x14ac:dyDescent="0.25">
      <c r="H49" s="82"/>
    </row>
    <row r="50" spans="8:8" x14ac:dyDescent="0.25">
      <c r="H50" s="81"/>
    </row>
    <row r="51" spans="8:8" x14ac:dyDescent="0.25">
      <c r="H51" s="81"/>
    </row>
    <row r="52" spans="8:8" x14ac:dyDescent="0.25">
      <c r="H52" s="81"/>
    </row>
    <row r="53" spans="8:8" x14ac:dyDescent="0.25">
      <c r="H53" s="81"/>
    </row>
    <row r="54" spans="8:8" x14ac:dyDescent="0.25">
      <c r="H54" s="81"/>
    </row>
    <row r="55" spans="8:8" x14ac:dyDescent="0.25">
      <c r="H55" s="81"/>
    </row>
    <row r="56" spans="8:8" x14ac:dyDescent="0.25">
      <c r="H56" s="81"/>
    </row>
    <row r="57" spans="8:8" x14ac:dyDescent="0.25">
      <c r="H57" s="81"/>
    </row>
    <row r="58" spans="8:8" x14ac:dyDescent="0.25">
      <c r="H58" s="81"/>
    </row>
    <row r="59" spans="8:8" x14ac:dyDescent="0.25">
      <c r="H59" s="81"/>
    </row>
    <row r="60" spans="8:8" x14ac:dyDescent="0.25">
      <c r="H60" s="81"/>
    </row>
    <row r="61" spans="8:8" x14ac:dyDescent="0.25">
      <c r="H61" s="81"/>
    </row>
    <row r="62" spans="8:8" x14ac:dyDescent="0.25">
      <c r="H62" s="81"/>
    </row>
    <row r="63" spans="8:8" x14ac:dyDescent="0.25">
      <c r="H63" s="81"/>
    </row>
    <row r="64" spans="8:8" x14ac:dyDescent="0.25">
      <c r="H64" s="81"/>
    </row>
    <row r="65" spans="8:8" x14ac:dyDescent="0.25">
      <c r="H65" s="81"/>
    </row>
    <row r="66" spans="8:8" x14ac:dyDescent="0.25">
      <c r="H66" s="81"/>
    </row>
    <row r="67" spans="8:8" x14ac:dyDescent="0.25">
      <c r="H67" s="81"/>
    </row>
    <row r="68" spans="8:8" x14ac:dyDescent="0.25">
      <c r="H68" s="81"/>
    </row>
    <row r="69" spans="8:8" x14ac:dyDescent="0.25">
      <c r="H69" s="81"/>
    </row>
    <row r="70" spans="8:8" x14ac:dyDescent="0.25">
      <c r="H70" s="81"/>
    </row>
    <row r="71" spans="8:8" x14ac:dyDescent="0.25">
      <c r="H71" s="81"/>
    </row>
    <row r="72" spans="8:8" x14ac:dyDescent="0.25">
      <c r="H72" s="82"/>
    </row>
    <row r="73" spans="8:8" x14ac:dyDescent="0.25">
      <c r="H73" s="82"/>
    </row>
    <row r="74" spans="8:8" x14ac:dyDescent="0.25">
      <c r="H74" s="81"/>
    </row>
    <row r="75" spans="8:8" x14ac:dyDescent="0.25">
      <c r="H75" s="81"/>
    </row>
    <row r="76" spans="8:8" x14ac:dyDescent="0.25">
      <c r="H76" s="81"/>
    </row>
    <row r="77" spans="8:8" x14ac:dyDescent="0.25">
      <c r="H77" s="81"/>
    </row>
    <row r="78" spans="8:8" x14ac:dyDescent="0.25">
      <c r="H78" s="81"/>
    </row>
    <row r="79" spans="8:8" x14ac:dyDescent="0.25">
      <c r="H79" s="81"/>
    </row>
    <row r="80" spans="8:8" x14ac:dyDescent="0.25">
      <c r="H80" s="81"/>
    </row>
    <row r="81" spans="8:8" x14ac:dyDescent="0.25">
      <c r="H81" s="81"/>
    </row>
    <row r="82" spans="8:8" x14ac:dyDescent="0.25">
      <c r="H82" s="81"/>
    </row>
    <row r="83" spans="8:8" x14ac:dyDescent="0.25">
      <c r="H83" s="81"/>
    </row>
    <row r="84" spans="8:8" x14ac:dyDescent="0.25">
      <c r="H84" s="82"/>
    </row>
    <row r="85" spans="8:8" x14ac:dyDescent="0.25">
      <c r="H85" s="82"/>
    </row>
    <row r="86" spans="8:8" x14ac:dyDescent="0.25">
      <c r="H86" s="81"/>
    </row>
    <row r="87" spans="8:8" x14ac:dyDescent="0.25">
      <c r="H87" s="81"/>
    </row>
    <row r="88" spans="8:8" x14ac:dyDescent="0.25">
      <c r="H88" s="81"/>
    </row>
    <row r="89" spans="8:8" x14ac:dyDescent="0.25">
      <c r="H89" s="81"/>
    </row>
    <row r="90" spans="8:8" x14ac:dyDescent="0.25">
      <c r="H90" s="82"/>
    </row>
    <row r="91" spans="8:8" x14ac:dyDescent="0.25">
      <c r="H91" s="82"/>
    </row>
  </sheetData>
  <mergeCells count="2">
    <mergeCell ref="D5:F5"/>
    <mergeCell ref="F9:G9"/>
  </mergeCells>
  <dataValidations count="3">
    <dataValidation type="list" showInputMessage="1" showErrorMessage="1" sqref="H14 H8 H10:H11">
      <formula1>TestResults</formula1>
    </dataValidation>
    <dataValidation type="list" allowBlank="1" showInputMessage="1" showErrorMessage="1" sqref="H21 H74:H83 H86:H89 H24:H32 H35 H38 H41 H44 H47 H50:H71 H16:H18">
      <formula1>#REF!</formula1>
    </dataValidation>
    <dataValidation showInputMessage="1" showErrorMessage="1" sqref="H9"/>
  </dataValidations>
  <pageMargins left="0.23622047244094491" right="0.23622047244094491" top="0.74803149606299213" bottom="0.74803149606299213" header="0.31496062992125984" footer="0.31496062992125984"/>
  <pageSetup paperSize="8" scale="35"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Title</vt:lpstr>
      <vt:lpstr>Introduction</vt:lpstr>
      <vt:lpstr>Test Summary Report</vt:lpstr>
      <vt:lpstr>CPCD_Common_Producer</vt:lpstr>
      <vt:lpstr>CPCD_SHS_Producer</vt:lpstr>
      <vt:lpstr>CPCD_ES_Producer</vt:lpstr>
      <vt:lpstr>CPCD_DS_Producer</vt:lpstr>
      <vt:lpstr>CPCD_ER_Producer</vt:lpstr>
      <vt:lpstr>CPCD_SL_Producer</vt:lpstr>
      <vt:lpstr>CPCD_CEN_Producer</vt:lpstr>
      <vt:lpstr>CPCD_CEHS_Producer</vt:lpstr>
      <vt:lpstr>CPCD_ACDCR_Producer</vt:lpstr>
      <vt:lpstr>CPCD_Common_Consumer</vt:lpstr>
      <vt:lpstr>Change Log</vt:lpstr>
      <vt:lpstr>TestResults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NEHTA</dc:creator>
  <cp:lastModifiedBy>John Gottschalk</cp:lastModifiedBy>
  <cp:lastPrinted>2012-05-14T05:58:21Z</cp:lastPrinted>
  <dcterms:created xsi:type="dcterms:W3CDTF">2011-08-17T04:13:53Z</dcterms:created>
  <dcterms:modified xsi:type="dcterms:W3CDTF">2012-09-27T07:55:25Z</dcterms:modified>
</cp:coreProperties>
</file>