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C:\Users\cass.timmermans\Desktop\20220215 PUBLICATION\"/>
    </mc:Choice>
  </mc:AlternateContent>
  <xr:revisionPtr revIDLastSave="0" documentId="13_ncr:1_{421A2B8E-4BAA-4044-9884-F5D01F91DE03}" xr6:coauthVersionLast="47" xr6:coauthVersionMax="47" xr10:uidLastSave="{00000000-0000-0000-0000-000000000000}"/>
  <bookViews>
    <workbookView xWindow="-120" yWindow="-120" windowWidth="29040" windowHeight="15840" xr2:uid="{5C98E2A6-D0AF-42A5-8279-A7112E6471AA}"/>
  </bookViews>
  <sheets>
    <sheet name="Cover" sheetId="18" r:id="rId1"/>
    <sheet name="Intro" sheetId="21" r:id="rId2"/>
    <sheet name="TSR" sheetId="44" r:id="rId3"/>
    <sheet name="Traceability" sheetId="48" r:id="rId4"/>
    <sheet name="DS - Authentication" sheetId="7" r:id="rId5"/>
    <sheet name="DS - Audit" sheetId="6" r:id="rId6"/>
    <sheet name="DS - Crypto" sheetId="41" r:id="rId7"/>
    <sheet name="DS - Main" sheetId="26" r:id="rId8"/>
    <sheet name="DS - ASLR" sheetId="31" r:id="rId9"/>
    <sheet name="DS - Scenarios" sheetId="36" r:id="rId10"/>
    <sheet name="DS - E2E Interfaces" sheetId="16" r:id="rId11"/>
    <sheet name="References" sheetId="20" r:id="rId12"/>
    <sheet name="Change Details" sheetId="49"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8" hidden="1">'DS - ASLR'!$A$4:$DV$4</definedName>
    <definedName name="_xlnm._FilterDatabase" localSheetId="5" hidden="1">'DS - Audit'!$B$3:$N$26</definedName>
    <definedName name="_xlnm._FilterDatabase" localSheetId="4" hidden="1">'DS - Authentication'!$B$1:$B$78</definedName>
    <definedName name="_xlnm._FilterDatabase" localSheetId="6" hidden="1">'DS - Crypto'!$F$1:$F$70</definedName>
    <definedName name="_xlnm._FilterDatabase" localSheetId="7" hidden="1">'DS - Main'!$B$4:$O$167</definedName>
    <definedName name="_xlnm._FilterDatabase" localSheetId="3" hidden="1">Traceability!$B$4:$AJ$233</definedName>
    <definedName name="CCA" localSheetId="8">[1]Sheet1!$B$100:$B$103</definedName>
    <definedName name="CCA" localSheetId="5">[1]Sheet1!$B$100:$B$103</definedName>
    <definedName name="CCA" localSheetId="4">[1]Sheet1!$B$100:$B$103</definedName>
    <definedName name="CCA" localSheetId="6">[1]Sheet1!$B$100:$B$103</definedName>
    <definedName name="CCA" localSheetId="10">[2]Sheet1!$B$100:$B$103</definedName>
    <definedName name="CCA" localSheetId="7">[1]Sheet1!$B$100:$B$103</definedName>
    <definedName name="CCA" localSheetId="9">[1]Sheet1!$B$100:$B$103</definedName>
    <definedName name="CCA" localSheetId="3">[3]Sheet1!$B$100:$B$103</definedName>
    <definedName name="CCA">[2]Sheet1!$B$100:$B$103</definedName>
    <definedName name="Intro" localSheetId="0">#REF!</definedName>
    <definedName name="Intro" localSheetId="8">#REF!</definedName>
    <definedName name="Intro" localSheetId="5">#REF!</definedName>
    <definedName name="Intro" localSheetId="4">#REF!</definedName>
    <definedName name="Intro" localSheetId="6">#REF!</definedName>
    <definedName name="Intro" localSheetId="10">#REF!</definedName>
    <definedName name="Intro" localSheetId="7">#REF!</definedName>
    <definedName name="Intro" localSheetId="9">#REF!</definedName>
    <definedName name="Intro" localSheetId="1">#REF!</definedName>
    <definedName name="Intro" localSheetId="11">#REF!</definedName>
    <definedName name="Intro" localSheetId="3">#REF!</definedName>
    <definedName name="Intro">#REF!</definedName>
    <definedName name="OFFICIAL">'[4]Data values'!$D$2:$D$4</definedName>
    <definedName name="Refffff" localSheetId="8">#REF!</definedName>
    <definedName name="Refffff" localSheetId="9">#REF!</definedName>
    <definedName name="Refffff" localSheetId="3">#REF!</definedName>
    <definedName name="Refffff">#REF!</definedName>
    <definedName name="TestResults" localSheetId="0">#REF!</definedName>
    <definedName name="TestResults" localSheetId="8">[1]Sheet1!$B$100:$B$103</definedName>
    <definedName name="TestResults" localSheetId="5">[1]Sheet1!$B$100:$B$103</definedName>
    <definedName name="TestResults" localSheetId="4">[1]Sheet1!$B$100:$B$103</definedName>
    <definedName name="TestResults" localSheetId="6">[1]Sheet1!$B$100:$B$103</definedName>
    <definedName name="TestResults" localSheetId="10">#REF!</definedName>
    <definedName name="TestResults" localSheetId="7">[1]Sheet1!$B$100:$B$103</definedName>
    <definedName name="TestResults" localSheetId="9">#REF!</definedName>
    <definedName name="TestResults" localSheetId="1">#REF!</definedName>
    <definedName name="TestResults" localSheetId="11">#REF!</definedName>
    <definedName name="TestResults" localSheetId="3">#REF!</definedName>
    <definedName name="TestResults" localSheetId="2">[5]Introduction!$A$188:$A$191</definedName>
    <definedName name="TestResults">#REF!</definedName>
    <definedName name="testrs" localSheetId="8">#REF!</definedName>
    <definedName name="testrs" localSheetId="9">#REF!</definedName>
    <definedName name="testrs" localSheetId="3">#REF!</definedName>
    <definedName name="testrs">#REF!</definedName>
    <definedName name="TestStatuses" localSheetId="8">[6]Introduction!$B$23:$B$27</definedName>
    <definedName name="TestStatuses" localSheetId="5">[6]Introduction!$B$23:$B$27</definedName>
    <definedName name="TestStatuses" localSheetId="4">[6]Introduction!$B$23:$B$27</definedName>
    <definedName name="TestStatuses" localSheetId="6">[6]Introduction!$B$23:$B$27</definedName>
    <definedName name="TestStatuses" localSheetId="10">[7]Introduction!$B$23:$B$27</definedName>
    <definedName name="TestStatuses" localSheetId="7">[6]Introduction!$B$23:$B$27</definedName>
    <definedName name="TestStatuses" localSheetId="9">[6]Introduction!$B$23:$B$27</definedName>
    <definedName name="TestStatuses" localSheetId="3">[8]Introduction!$B$23:$B$27</definedName>
    <definedName name="TestStatuses">[7]Introduction!$B$23:$B$27</definedName>
    <definedName name="Z_20B9E7CB_B377_4CA3_9140_04DC7572D088_.wvu.Cols" localSheetId="8" hidden="1">'DS - ASLR'!#REF!</definedName>
    <definedName name="Z_20B9E7CB_B377_4CA3_9140_04DC7572D088_.wvu.Cols" localSheetId="5" hidden="1">'DS - Audit'!#REF!</definedName>
    <definedName name="Z_20B9E7CB_B377_4CA3_9140_04DC7572D088_.wvu.Cols" localSheetId="4" hidden="1">'DS - Authentication'!#REF!</definedName>
    <definedName name="Z_20B9E7CB_B377_4CA3_9140_04DC7572D088_.wvu.Cols" localSheetId="6" hidden="1">'DS - Crypto'!#REF!</definedName>
    <definedName name="Z_20B9E7CB_B377_4CA3_9140_04DC7572D088_.wvu.Cols" localSheetId="7" hidden="1">'DS - Main'!#REF!</definedName>
    <definedName name="Z_F8A0DB4D_C2E2_432B_8BE5_72A25D8D6FC5_.wvu.Cols" localSheetId="8" hidden="1">'DS - ASLR'!#REF!,'DS - ASLR'!#REF!,'DS - ASLR'!$D:$D,'DS - ASLR'!#REF!</definedName>
    <definedName name="Z_F8A0DB4D_C2E2_432B_8BE5_72A25D8D6FC5_.wvu.Cols" localSheetId="5" hidden="1">'DS - Audit'!#REF!,'DS - Audit'!#REF!,'DS - Audit'!$D:$D,'DS - Audit'!#REF!</definedName>
    <definedName name="Z_F8A0DB4D_C2E2_432B_8BE5_72A25D8D6FC5_.wvu.Cols" localSheetId="4" hidden="1">'DS - Authentication'!#REF!,'DS - Authentication'!#REF!,'DS - Authentication'!$D:$D,'DS - Authentication'!#REF!</definedName>
    <definedName name="Z_F8A0DB4D_C2E2_432B_8BE5_72A25D8D6FC5_.wvu.Cols" localSheetId="6" hidden="1">'DS - Crypto'!#REF!,'DS - Crypto'!#REF!,'DS - Crypto'!$D:$D,'DS - Crypto'!#REF!</definedName>
    <definedName name="Z_F8A0DB4D_C2E2_432B_8BE5_72A25D8D6FC5_.wvu.Cols" localSheetId="7" hidden="1">'DS - Main'!#REF!,'DS - Main'!#REF!,'DS - Main'!$D:$D,'DS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3" i="26" l="1"/>
  <c r="P63" i="26"/>
  <c r="Q63" i="26"/>
  <c r="R63" i="26"/>
  <c r="R134" i="26"/>
  <c r="Q134" i="26"/>
  <c r="P134" i="26"/>
  <c r="O134" i="26"/>
  <c r="R135" i="26"/>
  <c r="Q135" i="26"/>
  <c r="P135" i="26"/>
  <c r="O135" i="26"/>
  <c r="R136" i="26"/>
  <c r="Q136" i="26"/>
  <c r="P136" i="26"/>
  <c r="O136" i="26"/>
  <c r="R130" i="26"/>
  <c r="Q130" i="26"/>
  <c r="P130" i="26"/>
  <c r="O130" i="26"/>
  <c r="R86" i="26"/>
  <c r="Q86" i="26"/>
  <c r="P86" i="26"/>
  <c r="O86" i="26"/>
  <c r="R85" i="26"/>
  <c r="Q85" i="26"/>
  <c r="P85" i="26"/>
  <c r="O85" i="26"/>
  <c r="R84" i="26"/>
  <c r="Q84" i="26"/>
  <c r="P84" i="26"/>
  <c r="O84" i="26"/>
  <c r="R83" i="26"/>
  <c r="Q83" i="26"/>
  <c r="P83" i="26"/>
  <c r="O83" i="26"/>
  <c r="R82" i="26"/>
  <c r="Q82" i="26"/>
  <c r="P82" i="26"/>
  <c r="O82" i="26"/>
  <c r="R81" i="26"/>
  <c r="Q81" i="26"/>
  <c r="P81" i="26"/>
  <c r="O81" i="26"/>
  <c r="R80" i="26"/>
  <c r="Q80" i="26"/>
  <c r="P80" i="26"/>
  <c r="O80" i="26"/>
  <c r="R79" i="26"/>
  <c r="Q79" i="26"/>
  <c r="P79" i="26"/>
  <c r="O79" i="26"/>
  <c r="R78" i="26"/>
  <c r="Q78" i="26"/>
  <c r="P78" i="26"/>
  <c r="O78" i="26"/>
  <c r="R77" i="26"/>
  <c r="Q77" i="26"/>
  <c r="P77" i="26"/>
  <c r="O77" i="26"/>
  <c r="R76" i="26"/>
  <c r="Q76" i="26"/>
  <c r="P76" i="26"/>
  <c r="O76" i="26"/>
  <c r="R75" i="26"/>
  <c r="Q75" i="26"/>
  <c r="P75" i="26"/>
  <c r="O75" i="26"/>
  <c r="R70" i="26" l="1"/>
  <c r="Q70" i="26"/>
  <c r="P70" i="26"/>
  <c r="O70" i="26"/>
  <c r="R69" i="26"/>
  <c r="Q69" i="26"/>
  <c r="P69" i="26"/>
  <c r="O69" i="26"/>
  <c r="R68" i="26"/>
  <c r="Q68" i="26"/>
  <c r="P68" i="26"/>
  <c r="O68" i="26"/>
  <c r="R67" i="26"/>
  <c r="Q67" i="26"/>
  <c r="P67" i="26"/>
  <c r="O67" i="26"/>
  <c r="R66" i="26"/>
  <c r="Q66" i="26"/>
  <c r="P66" i="26"/>
  <c r="O66" i="26"/>
  <c r="R65" i="26"/>
  <c r="Q65" i="26"/>
  <c r="P65" i="26"/>
  <c r="O65" i="26"/>
  <c r="R64" i="26"/>
  <c r="Q64" i="26"/>
  <c r="P64" i="26"/>
  <c r="O64" i="26"/>
  <c r="R74" i="26"/>
  <c r="Q74" i="26"/>
  <c r="P74" i="26"/>
  <c r="O74" i="26"/>
  <c r="R73" i="26"/>
  <c r="Q73" i="26"/>
  <c r="P73" i="26"/>
  <c r="O73" i="26"/>
  <c r="R72" i="26"/>
  <c r="Q72" i="26"/>
  <c r="P72" i="26"/>
  <c r="O72" i="26"/>
  <c r="R71" i="26"/>
  <c r="Q71" i="26"/>
  <c r="P71" i="26"/>
  <c r="O71" i="26"/>
  <c r="H30" i="44"/>
  <c r="M68" i="31"/>
  <c r="M67" i="31"/>
  <c r="G30" i="44"/>
  <c r="F30" i="44"/>
  <c r="O32" i="31" l="1"/>
  <c r="O31" i="31"/>
  <c r="O29" i="31"/>
  <c r="O28" i="31"/>
  <c r="O27" i="31"/>
  <c r="O26" i="31"/>
  <c r="N26" i="31"/>
  <c r="N27" i="31"/>
  <c r="N28" i="31"/>
  <c r="O25" i="31"/>
  <c r="O24" i="31"/>
  <c r="O23" i="31"/>
  <c r="O18" i="31"/>
  <c r="O15" i="31"/>
  <c r="O14" i="31"/>
  <c r="O13" i="31"/>
  <c r="O12" i="31"/>
  <c r="O11" i="31"/>
  <c r="O10" i="31"/>
  <c r="N32" i="31"/>
  <c r="N31" i="31"/>
  <c r="O30" i="31"/>
  <c r="N30" i="31"/>
  <c r="N29" i="31"/>
  <c r="N25" i="31"/>
  <c r="N24" i="31"/>
  <c r="N23" i="31"/>
  <c r="O22" i="31"/>
  <c r="N22" i="31"/>
  <c r="O21" i="31"/>
  <c r="N21" i="31"/>
  <c r="O20" i="31"/>
  <c r="N20" i="31"/>
  <c r="O19" i="31"/>
  <c r="N19" i="31"/>
  <c r="N18" i="31"/>
  <c r="N17" i="31"/>
  <c r="O17" i="31"/>
  <c r="O16" i="31"/>
  <c r="N16" i="31"/>
  <c r="N15" i="31"/>
  <c r="N14" i="31"/>
  <c r="N11" i="31"/>
  <c r="N12" i="31"/>
  <c r="N13" i="31"/>
  <c r="N9" i="31"/>
  <c r="O9" i="31"/>
  <c r="N10" i="31"/>
  <c r="N8" i="31"/>
  <c r="O8" i="31"/>
  <c r="P162" i="26"/>
  <c r="P147" i="26"/>
  <c r="P143" i="26"/>
  <c r="P140" i="26"/>
  <c r="P139" i="26"/>
  <c r="P125" i="26"/>
  <c r="Q116" i="26"/>
  <c r="R116" i="26"/>
  <c r="P116" i="26"/>
  <c r="O116" i="26"/>
  <c r="P115" i="26"/>
  <c r="P114" i="26"/>
  <c r="P110" i="26"/>
  <c r="R106" i="26"/>
  <c r="Q106" i="26"/>
  <c r="P106" i="26"/>
  <c r="O106" i="26"/>
  <c r="P104" i="26"/>
  <c r="P101" i="26"/>
  <c r="P99" i="26"/>
  <c r="R32" i="26"/>
  <c r="Q32" i="26"/>
  <c r="P32" i="26"/>
  <c r="O32" i="26"/>
  <c r="R29" i="26"/>
  <c r="R28" i="26"/>
  <c r="R27" i="26"/>
  <c r="Q29" i="26"/>
  <c r="Q28" i="26"/>
  <c r="Q27" i="26"/>
  <c r="P29" i="26"/>
  <c r="P28" i="26"/>
  <c r="P27" i="26"/>
  <c r="O27" i="26"/>
  <c r="O28" i="26"/>
  <c r="O29" i="26"/>
  <c r="R22" i="26"/>
  <c r="Q22" i="26"/>
  <c r="P22" i="26"/>
  <c r="O22" i="26"/>
  <c r="O23" i="26"/>
  <c r="P23" i="26"/>
  <c r="Q23" i="26"/>
  <c r="R23" i="26"/>
  <c r="R18" i="26"/>
  <c r="Q18" i="26"/>
  <c r="P18" i="26"/>
  <c r="O18" i="26"/>
  <c r="P16" i="26"/>
  <c r="P8" i="26"/>
  <c r="Q9" i="41"/>
  <c r="P9" i="41"/>
  <c r="O9" i="41"/>
  <c r="Q8" i="41"/>
  <c r="P8" i="41"/>
  <c r="O8" i="41"/>
  <c r="Q7" i="41"/>
  <c r="P7" i="41"/>
  <c r="O7" i="41"/>
  <c r="N7" i="41"/>
  <c r="N8" i="41"/>
  <c r="N9" i="41"/>
  <c r="O10" i="6"/>
  <c r="O9" i="6"/>
  <c r="O8" i="6"/>
  <c r="O7" i="6"/>
  <c r="Q10" i="7"/>
  <c r="P10" i="7"/>
  <c r="O10" i="7"/>
  <c r="N10" i="7"/>
  <c r="Q9" i="7"/>
  <c r="P9" i="7"/>
  <c r="O9" i="7"/>
  <c r="N9" i="7"/>
  <c r="Q7" i="7"/>
  <c r="P7" i="7"/>
  <c r="O7" i="7"/>
  <c r="N7" i="7"/>
  <c r="R163" i="26" l="1"/>
  <c r="R161" i="26"/>
  <c r="R162" i="26"/>
  <c r="R158" i="26"/>
  <c r="R159" i="26"/>
  <c r="R160" i="26"/>
  <c r="R155" i="26"/>
  <c r="R153" i="26"/>
  <c r="R150" i="26"/>
  <c r="R149" i="26"/>
  <c r="R146" i="26"/>
  <c r="R147" i="26"/>
  <c r="R148" i="26"/>
  <c r="R142" i="26"/>
  <c r="R143" i="26"/>
  <c r="R144" i="26"/>
  <c r="R145" i="26"/>
  <c r="R137" i="26"/>
  <c r="R138" i="26"/>
  <c r="R139" i="26"/>
  <c r="R140" i="26"/>
  <c r="R141" i="26"/>
  <c r="R131" i="26"/>
  <c r="R132" i="26"/>
  <c r="R133" i="26"/>
  <c r="R124" i="26"/>
  <c r="R125" i="26"/>
  <c r="R126" i="26"/>
  <c r="R127" i="26"/>
  <c r="R128" i="26"/>
  <c r="R129" i="26"/>
  <c r="R121" i="26"/>
  <c r="R117" i="26"/>
  <c r="R118" i="26"/>
  <c r="R119" i="26"/>
  <c r="R120" i="26"/>
  <c r="R113" i="26"/>
  <c r="R114" i="26"/>
  <c r="R115" i="26"/>
  <c r="R109" i="26"/>
  <c r="R110" i="26"/>
  <c r="R111" i="26"/>
  <c r="R112" i="26"/>
  <c r="R104" i="26"/>
  <c r="R105" i="26"/>
  <c r="R99" i="26"/>
  <c r="R100" i="26"/>
  <c r="R101" i="26"/>
  <c r="R102" i="26"/>
  <c r="R103" i="26"/>
  <c r="R96" i="26"/>
  <c r="R97" i="26"/>
  <c r="R98" i="26"/>
  <c r="R94" i="26"/>
  <c r="R95" i="26"/>
  <c r="R88" i="26"/>
  <c r="R89" i="26"/>
  <c r="R90" i="26"/>
  <c r="R91" i="26"/>
  <c r="R62" i="26"/>
  <c r="R87" i="26"/>
  <c r="R60" i="26"/>
  <c r="R61" i="26"/>
  <c r="R59" i="26"/>
  <c r="R55" i="26"/>
  <c r="R56" i="26"/>
  <c r="R57" i="26"/>
  <c r="R58" i="26"/>
  <c r="R52" i="26"/>
  <c r="R53" i="26"/>
  <c r="R54" i="26"/>
  <c r="R50" i="26"/>
  <c r="R49" i="26"/>
  <c r="R48" i="26"/>
  <c r="R45" i="26"/>
  <c r="R44" i="26"/>
  <c r="R43" i="26"/>
  <c r="R42" i="26"/>
  <c r="R41" i="26"/>
  <c r="R39" i="26"/>
  <c r="R38" i="26"/>
  <c r="R37" i="26"/>
  <c r="R36" i="26"/>
  <c r="R34" i="26"/>
  <c r="R33" i="26"/>
  <c r="R26" i="26"/>
  <c r="R30" i="26"/>
  <c r="R31" i="26"/>
  <c r="R24" i="26"/>
  <c r="R25" i="26"/>
  <c r="R15" i="26"/>
  <c r="R16" i="26"/>
  <c r="R17" i="26"/>
  <c r="R12" i="26"/>
  <c r="R10" i="26"/>
  <c r="R8" i="26"/>
  <c r="R6" i="26"/>
  <c r="Q143" i="26"/>
  <c r="Q140" i="26"/>
  <c r="Q139" i="26"/>
  <c r="Q131" i="26"/>
  <c r="Q119" i="26"/>
  <c r="Q110" i="26"/>
  <c r="Q104" i="26"/>
  <c r="Q99" i="26"/>
  <c r="Q101" i="26"/>
  <c r="P6" i="26"/>
  <c r="O143" i="26"/>
  <c r="O139" i="26"/>
  <c r="O140" i="26"/>
  <c r="O110" i="26"/>
  <c r="O101" i="26"/>
  <c r="O99" i="26"/>
  <c r="O104" i="26"/>
  <c r="Q153" i="26"/>
  <c r="P153" i="26"/>
  <c r="O153" i="26"/>
  <c r="Q61" i="26"/>
  <c r="P61" i="26"/>
  <c r="Q60" i="26"/>
  <c r="P60" i="26"/>
  <c r="Q59" i="26"/>
  <c r="P59" i="26"/>
  <c r="O59" i="26"/>
  <c r="P57" i="26"/>
  <c r="P55" i="26"/>
  <c r="P53" i="26"/>
  <c r="P45" i="26"/>
  <c r="P44" i="26"/>
  <c r="P31" i="26"/>
  <c r="P26" i="26"/>
  <c r="Q57" i="26" l="1"/>
  <c r="O57" i="26"/>
  <c r="Q55" i="26"/>
  <c r="O55" i="26"/>
  <c r="Q53" i="26"/>
  <c r="O53" i="26"/>
  <c r="Q45" i="26"/>
  <c r="O45" i="26"/>
  <c r="Q31" i="26"/>
  <c r="O31" i="26"/>
  <c r="Q26" i="26"/>
  <c r="O26" i="26"/>
  <c r="Q16" i="26"/>
  <c r="O16" i="26"/>
  <c r="Q113" i="26"/>
  <c r="O113" i="26"/>
  <c r="P113" i="26"/>
  <c r="O119" i="26"/>
  <c r="P119" i="26"/>
  <c r="Q49" i="26" l="1"/>
  <c r="P49" i="26"/>
  <c r="O49" i="26"/>
  <c r="O61" i="26" l="1"/>
  <c r="J40" i="36" l="1"/>
  <c r="Q15" i="7"/>
  <c r="P15" i="7"/>
  <c r="O15" i="7"/>
  <c r="N15" i="7"/>
  <c r="C203" i="36" l="1"/>
  <c r="C202" i="36"/>
  <c r="L32" i="36" l="1"/>
  <c r="L31" i="36"/>
  <c r="M33" i="36" l="1"/>
  <c r="J24" i="36"/>
  <c r="J23" i="36"/>
  <c r="C33" i="36" l="1"/>
  <c r="D196" i="36" s="1"/>
  <c r="C196" i="36"/>
  <c r="K25" i="36"/>
  <c r="C25" i="36" s="1"/>
  <c r="D195" i="36" s="1"/>
  <c r="O12" i="41"/>
  <c r="N10" i="41"/>
  <c r="N12" i="41"/>
  <c r="Q50" i="26"/>
  <c r="P50" i="26"/>
  <c r="O50" i="26"/>
  <c r="Q58" i="26"/>
  <c r="Q56" i="26"/>
  <c r="Q52" i="26"/>
  <c r="Q54" i="26"/>
  <c r="P58" i="26"/>
  <c r="P56" i="26"/>
  <c r="P54" i="26"/>
  <c r="P52" i="26"/>
  <c r="O52" i="26"/>
  <c r="O54" i="26"/>
  <c r="O56" i="26"/>
  <c r="O58" i="26"/>
  <c r="Q6" i="26"/>
  <c r="O6" i="26"/>
  <c r="Q8" i="26"/>
  <c r="O8" i="26"/>
  <c r="Q10" i="26"/>
  <c r="Q12" i="26"/>
  <c r="Q15" i="26"/>
  <c r="Q17" i="26"/>
  <c r="Q19" i="26"/>
  <c r="Q24" i="26"/>
  <c r="Q25" i="26"/>
  <c r="Q30" i="26"/>
  <c r="Q33" i="26"/>
  <c r="Q34" i="26"/>
  <c r="Q36" i="26"/>
  <c r="Q37" i="26"/>
  <c r="Q38" i="26"/>
  <c r="Q39" i="26"/>
  <c r="Q41" i="26"/>
  <c r="Q42" i="26"/>
  <c r="Q43" i="26"/>
  <c r="Q44" i="26"/>
  <c r="Q48" i="26"/>
  <c r="Q62" i="26"/>
  <c r="Q87" i="26"/>
  <c r="Q88" i="26"/>
  <c r="Q89" i="26"/>
  <c r="Q90" i="26"/>
  <c r="Q91" i="26"/>
  <c r="Q94" i="26"/>
  <c r="Q95" i="26"/>
  <c r="Q96" i="26"/>
  <c r="Q97" i="26"/>
  <c r="Q98" i="26"/>
  <c r="Q100" i="26"/>
  <c r="Q102" i="26"/>
  <c r="Q103" i="26"/>
  <c r="Q105" i="26"/>
  <c r="Q109" i="26"/>
  <c r="Q111" i="26"/>
  <c r="Q112" i="26"/>
  <c r="Q114" i="26"/>
  <c r="Q115" i="26"/>
  <c r="Q117" i="26"/>
  <c r="Q118" i="26"/>
  <c r="Q120" i="26"/>
  <c r="Q121" i="26"/>
  <c r="Q124" i="26"/>
  <c r="Q125" i="26"/>
  <c r="Q126" i="26"/>
  <c r="Q127" i="26"/>
  <c r="Q128" i="26"/>
  <c r="Q129" i="26"/>
  <c r="Q132" i="26"/>
  <c r="Q133" i="26"/>
  <c r="Q137" i="26"/>
  <c r="Q138" i="26"/>
  <c r="Q141" i="26"/>
  <c r="Q142" i="26"/>
  <c r="Q144" i="26"/>
  <c r="Q145" i="26"/>
  <c r="Q146" i="26"/>
  <c r="Q147" i="26"/>
  <c r="Q148" i="26"/>
  <c r="Q149" i="26"/>
  <c r="Q150" i="26"/>
  <c r="Q155" i="26"/>
  <c r="Q158" i="26"/>
  <c r="Q159" i="26"/>
  <c r="Q160" i="26"/>
  <c r="Q161" i="26"/>
  <c r="Q162" i="26"/>
  <c r="Q163" i="26"/>
  <c r="O10" i="26"/>
  <c r="O12" i="26"/>
  <c r="O15" i="26"/>
  <c r="O17" i="26"/>
  <c r="O19" i="26"/>
  <c r="O24" i="26"/>
  <c r="O25" i="26"/>
  <c r="O30" i="26"/>
  <c r="O33" i="26"/>
  <c r="O34" i="26"/>
  <c r="O36" i="26"/>
  <c r="O37" i="26"/>
  <c r="O38" i="26"/>
  <c r="O39" i="26"/>
  <c r="O41" i="26"/>
  <c r="O42" i="26"/>
  <c r="O43" i="26"/>
  <c r="O44" i="26"/>
  <c r="O48" i="26"/>
  <c r="O60" i="26"/>
  <c r="O62" i="26"/>
  <c r="O87" i="26"/>
  <c r="O88" i="26"/>
  <c r="O89" i="26"/>
  <c r="O90" i="26"/>
  <c r="O91" i="26"/>
  <c r="O94" i="26"/>
  <c r="O95" i="26"/>
  <c r="O96" i="26"/>
  <c r="O97" i="26"/>
  <c r="O98" i="26"/>
  <c r="O100" i="26"/>
  <c r="O102" i="26"/>
  <c r="O103" i="26"/>
  <c r="O105" i="26"/>
  <c r="O109" i="26"/>
  <c r="O111" i="26"/>
  <c r="O112" i="26"/>
  <c r="O114" i="26"/>
  <c r="O115" i="26"/>
  <c r="O117" i="26"/>
  <c r="O118" i="26"/>
  <c r="O120" i="26"/>
  <c r="O121" i="26"/>
  <c r="O124" i="26"/>
  <c r="O125" i="26"/>
  <c r="O126" i="26"/>
  <c r="O127" i="26"/>
  <c r="O128" i="26"/>
  <c r="O129" i="26"/>
  <c r="O131" i="26"/>
  <c r="O132" i="26"/>
  <c r="O133" i="26"/>
  <c r="O137" i="26"/>
  <c r="O138" i="26"/>
  <c r="O141" i="26"/>
  <c r="O142" i="26"/>
  <c r="O144" i="26"/>
  <c r="O145" i="26"/>
  <c r="O146" i="26"/>
  <c r="O147" i="26"/>
  <c r="O148" i="26"/>
  <c r="O149" i="26"/>
  <c r="O150" i="26"/>
  <c r="O155" i="26"/>
  <c r="O158" i="26"/>
  <c r="O159" i="26"/>
  <c r="O160" i="26"/>
  <c r="O161" i="26"/>
  <c r="O162" i="26"/>
  <c r="O163" i="26"/>
  <c r="P121" i="26"/>
  <c r="P15" i="26"/>
  <c r="P12" i="26"/>
  <c r="Q28" i="7"/>
  <c r="Q29" i="7"/>
  <c r="Q30" i="7"/>
  <c r="Q31" i="7"/>
  <c r="P31" i="7"/>
  <c r="P30" i="7"/>
  <c r="P29" i="7"/>
  <c r="O31" i="7"/>
  <c r="O30" i="7"/>
  <c r="O29" i="7"/>
  <c r="N29" i="7"/>
  <c r="N30" i="7"/>
  <c r="N31" i="7"/>
  <c r="Q27" i="7"/>
  <c r="P27" i="7"/>
  <c r="O27" i="7"/>
  <c r="N27" i="7"/>
  <c r="P43" i="26"/>
  <c r="P42" i="26"/>
  <c r="P41" i="26"/>
  <c r="P37" i="26"/>
  <c r="P36" i="26"/>
  <c r="Q22" i="7"/>
  <c r="P22" i="7"/>
  <c r="O22" i="7"/>
  <c r="N22" i="7"/>
  <c r="Q25" i="7"/>
  <c r="P25" i="7"/>
  <c r="O25" i="7"/>
  <c r="N25" i="7"/>
  <c r="B42" i="44"/>
  <c r="D42" i="44" s="1"/>
  <c r="B32" i="44"/>
  <c r="P120" i="26"/>
  <c r="P117" i="26"/>
  <c r="P118" i="26"/>
  <c r="O39" i="31"/>
  <c r="P39" i="26"/>
  <c r="P38" i="26"/>
  <c r="P34" i="26"/>
  <c r="P10" i="26"/>
  <c r="P112" i="26"/>
  <c r="Q11" i="41"/>
  <c r="P11" i="41"/>
  <c r="O11" i="41"/>
  <c r="N11" i="41"/>
  <c r="N19" i="6"/>
  <c r="O19" i="6"/>
  <c r="P19" i="6"/>
  <c r="Q19" i="6"/>
  <c r="Q32" i="7"/>
  <c r="P32" i="7"/>
  <c r="P33" i="7"/>
  <c r="Q33" i="7"/>
  <c r="O32" i="7"/>
  <c r="O33" i="7"/>
  <c r="N32" i="7"/>
  <c r="N33" i="7"/>
  <c r="P28" i="7"/>
  <c r="O28" i="7"/>
  <c r="N28" i="7"/>
  <c r="Q20" i="7"/>
  <c r="P20" i="7"/>
  <c r="O20" i="7"/>
  <c r="N20" i="7"/>
  <c r="Q6" i="7"/>
  <c r="P6" i="7"/>
  <c r="O6" i="7"/>
  <c r="N6" i="7"/>
  <c r="Q24" i="7"/>
  <c r="P24" i="7"/>
  <c r="O24" i="7"/>
  <c r="N24" i="7"/>
  <c r="Q23" i="7"/>
  <c r="P23" i="7"/>
  <c r="O23" i="7"/>
  <c r="N23" i="7"/>
  <c r="Q21" i="7"/>
  <c r="P21" i="7"/>
  <c r="O21" i="7"/>
  <c r="N21" i="7"/>
  <c r="Q19" i="7"/>
  <c r="P19" i="7"/>
  <c r="O19" i="7"/>
  <c r="N19" i="7"/>
  <c r="Q12" i="7"/>
  <c r="P12" i="7"/>
  <c r="O12" i="7"/>
  <c r="N12" i="7"/>
  <c r="Q11" i="7"/>
  <c r="P11" i="7"/>
  <c r="O11" i="7"/>
  <c r="N11" i="7"/>
  <c r="Q8" i="7"/>
  <c r="P8" i="7"/>
  <c r="O8" i="7"/>
  <c r="N8" i="7"/>
  <c r="Q6" i="41"/>
  <c r="P6" i="41"/>
  <c r="O6" i="41"/>
  <c r="N6" i="41"/>
  <c r="Q14" i="41"/>
  <c r="P14" i="41"/>
  <c r="O14" i="41"/>
  <c r="N14" i="41"/>
  <c r="H29" i="44" s="1"/>
  <c r="Q13" i="41"/>
  <c r="P13" i="41"/>
  <c r="O13" i="41"/>
  <c r="N13" i="41"/>
  <c r="M21" i="41" s="1"/>
  <c r="Q12" i="41"/>
  <c r="P12" i="41"/>
  <c r="Q10" i="41"/>
  <c r="P10" i="41"/>
  <c r="O10" i="41"/>
  <c r="N26" i="7"/>
  <c r="O26" i="7"/>
  <c r="P26" i="7"/>
  <c r="Q26" i="7"/>
  <c r="L186" i="36"/>
  <c r="C180" i="36"/>
  <c r="D208" i="36" s="1"/>
  <c r="J179" i="36"/>
  <c r="J178" i="36"/>
  <c r="J171" i="36"/>
  <c r="J170" i="36"/>
  <c r="J169" i="36"/>
  <c r="J168" i="36"/>
  <c r="J167" i="36"/>
  <c r="J166" i="36"/>
  <c r="J159" i="36"/>
  <c r="J158" i="36"/>
  <c r="J157" i="36"/>
  <c r="J156" i="36"/>
  <c r="J155" i="36"/>
  <c r="J154" i="36"/>
  <c r="L147" i="36"/>
  <c r="L146" i="36"/>
  <c r="L145" i="36"/>
  <c r="L144" i="36"/>
  <c r="L143" i="36"/>
  <c r="L142" i="36"/>
  <c r="L141" i="36"/>
  <c r="J134" i="36"/>
  <c r="J133" i="36"/>
  <c r="J132" i="36"/>
  <c r="J131" i="36"/>
  <c r="J130" i="36"/>
  <c r="J129" i="36"/>
  <c r="J128" i="36"/>
  <c r="J127" i="36"/>
  <c r="J126" i="36"/>
  <c r="J125" i="36"/>
  <c r="J124" i="36"/>
  <c r="J123" i="36"/>
  <c r="L116" i="36"/>
  <c r="L115" i="36"/>
  <c r="L107" i="36"/>
  <c r="M108" i="36" s="1"/>
  <c r="L99" i="36"/>
  <c r="L98" i="36"/>
  <c r="L97" i="36"/>
  <c r="L96" i="36"/>
  <c r="L95" i="36"/>
  <c r="J88" i="36"/>
  <c r="J87" i="36"/>
  <c r="J86" i="36"/>
  <c r="J85" i="36"/>
  <c r="J84" i="36"/>
  <c r="J83" i="36"/>
  <c r="J82" i="36"/>
  <c r="J81" i="36"/>
  <c r="L74" i="36"/>
  <c r="L73" i="36"/>
  <c r="L72" i="36"/>
  <c r="L71" i="36"/>
  <c r="L70" i="36"/>
  <c r="L69" i="36"/>
  <c r="J62" i="36"/>
  <c r="J61" i="36"/>
  <c r="J60" i="36"/>
  <c r="J59" i="36"/>
  <c r="J58" i="36"/>
  <c r="J57" i="36"/>
  <c r="J56" i="36"/>
  <c r="J55" i="36"/>
  <c r="J54" i="36"/>
  <c r="J47" i="36"/>
  <c r="J46" i="36"/>
  <c r="J45" i="36"/>
  <c r="J44" i="36"/>
  <c r="J43" i="36"/>
  <c r="J42" i="36"/>
  <c r="J41" i="36"/>
  <c r="J39" i="36"/>
  <c r="O52" i="31"/>
  <c r="O50" i="31"/>
  <c r="N50" i="31"/>
  <c r="P128" i="26"/>
  <c r="P127" i="26"/>
  <c r="P132" i="26"/>
  <c r="P126" i="26"/>
  <c r="N39" i="31"/>
  <c r="N52" i="31"/>
  <c r="N6" i="31"/>
  <c r="O6" i="31"/>
  <c r="N7" i="31"/>
  <c r="O7" i="31"/>
  <c r="O56" i="31"/>
  <c r="N56" i="31"/>
  <c r="O55" i="31"/>
  <c r="N55" i="31"/>
  <c r="O54" i="31"/>
  <c r="N54" i="31"/>
  <c r="O53" i="31"/>
  <c r="N53" i="31"/>
  <c r="O51" i="31"/>
  <c r="N51" i="31"/>
  <c r="O49" i="31"/>
  <c r="N49" i="31"/>
  <c r="O48" i="31"/>
  <c r="N48" i="31"/>
  <c r="O47" i="31"/>
  <c r="N47" i="31"/>
  <c r="O44" i="31"/>
  <c r="N44" i="31"/>
  <c r="O43" i="31"/>
  <c r="N43" i="31"/>
  <c r="O42" i="31"/>
  <c r="N42" i="31"/>
  <c r="O41" i="31"/>
  <c r="N41" i="31"/>
  <c r="O40" i="31"/>
  <c r="N40" i="31"/>
  <c r="O38" i="31"/>
  <c r="N38" i="31"/>
  <c r="O37" i="31"/>
  <c r="N37" i="31"/>
  <c r="M61" i="31" s="1"/>
  <c r="O36" i="31"/>
  <c r="N36" i="31"/>
  <c r="O35" i="31"/>
  <c r="N35" i="31"/>
  <c r="Q10" i="6"/>
  <c r="Q9" i="6"/>
  <c r="Q8" i="6"/>
  <c r="Q7" i="6"/>
  <c r="P10" i="6"/>
  <c r="P9" i="6"/>
  <c r="P8" i="6"/>
  <c r="P7" i="6"/>
  <c r="R19" i="26"/>
  <c r="Q18" i="6"/>
  <c r="P18" i="6"/>
  <c r="Q17" i="6"/>
  <c r="P17" i="6"/>
  <c r="Q13" i="6"/>
  <c r="P13" i="6"/>
  <c r="Q12" i="6"/>
  <c r="P12" i="6"/>
  <c r="Q11" i="6"/>
  <c r="P11" i="6"/>
  <c r="Q6" i="6"/>
  <c r="P6" i="6"/>
  <c r="Q5" i="6"/>
  <c r="P5" i="6"/>
  <c r="Q18" i="7"/>
  <c r="P18" i="7"/>
  <c r="Q17" i="7"/>
  <c r="P17" i="7"/>
  <c r="Q16" i="7"/>
  <c r="P16" i="7"/>
  <c r="Q14" i="7"/>
  <c r="P14" i="7"/>
  <c r="Q13" i="7"/>
  <c r="P13" i="7"/>
  <c r="P111" i="26"/>
  <c r="P97" i="26"/>
  <c r="P98" i="26"/>
  <c r="P95" i="26"/>
  <c r="P100" i="26"/>
  <c r="P96" i="26"/>
  <c r="N14" i="7"/>
  <c r="O14" i="7"/>
  <c r="N7" i="6"/>
  <c r="N8" i="6"/>
  <c r="N9" i="6"/>
  <c r="N10" i="6"/>
  <c r="P159" i="26"/>
  <c r="P158" i="26"/>
  <c r="P163" i="26"/>
  <c r="P161" i="26"/>
  <c r="P160" i="26"/>
  <c r="P155" i="26"/>
  <c r="P150" i="26"/>
  <c r="P149" i="26"/>
  <c r="P148" i="26"/>
  <c r="P146" i="26"/>
  <c r="P145" i="26"/>
  <c r="P144" i="26"/>
  <c r="P142" i="26"/>
  <c r="P141" i="26"/>
  <c r="P138" i="26"/>
  <c r="P137" i="26"/>
  <c r="P133" i="26"/>
  <c r="P131" i="26"/>
  <c r="P129" i="26"/>
  <c r="P124" i="26"/>
  <c r="P109" i="26"/>
  <c r="P105" i="26"/>
  <c r="P103" i="26"/>
  <c r="P102" i="26"/>
  <c r="P94" i="26"/>
  <c r="P91" i="26"/>
  <c r="P90" i="26"/>
  <c r="P89" i="26"/>
  <c r="P88" i="26"/>
  <c r="P87" i="26"/>
  <c r="P62" i="26"/>
  <c r="P48" i="26"/>
  <c r="P33" i="26"/>
  <c r="P30" i="26"/>
  <c r="P25" i="26"/>
  <c r="P24" i="26"/>
  <c r="P19" i="26"/>
  <c r="P17" i="26"/>
  <c r="O12" i="6"/>
  <c r="N18" i="6"/>
  <c r="N17" i="6"/>
  <c r="N13" i="6"/>
  <c r="M25" i="6" s="1"/>
  <c r="O18" i="6"/>
  <c r="O17" i="6"/>
  <c r="O13" i="6"/>
  <c r="N12" i="6"/>
  <c r="N11" i="6"/>
  <c r="O11" i="6"/>
  <c r="N6" i="6"/>
  <c r="O6" i="6"/>
  <c r="N5" i="6"/>
  <c r="O5" i="6"/>
  <c r="O18" i="7"/>
  <c r="O17" i="7"/>
  <c r="N13" i="7"/>
  <c r="O13" i="7"/>
  <c r="N16" i="7"/>
  <c r="O16" i="7"/>
  <c r="N17" i="7"/>
  <c r="N18" i="7"/>
  <c r="M31" i="6" l="1"/>
  <c r="H27" i="44"/>
  <c r="M24" i="6"/>
  <c r="M23" i="6" s="1"/>
  <c r="G27" i="44" s="1"/>
  <c r="H39" i="44"/>
  <c r="M25" i="41"/>
  <c r="H41" i="44"/>
  <c r="M20" i="41"/>
  <c r="M19" i="41" s="1"/>
  <c r="M22" i="41" s="1"/>
  <c r="F29" i="44" s="1"/>
  <c r="M26" i="41"/>
  <c r="M39" i="7"/>
  <c r="M44" i="7"/>
  <c r="H26" i="44"/>
  <c r="M38" i="7"/>
  <c r="M66" i="31"/>
  <c r="M62" i="31"/>
  <c r="M60" i="31" s="1"/>
  <c r="G31" i="44" s="1"/>
  <c r="H31" i="44"/>
  <c r="D33" i="44"/>
  <c r="M45" i="7"/>
  <c r="H38" i="44"/>
  <c r="N175" i="26"/>
  <c r="N169" i="26"/>
  <c r="N168" i="26"/>
  <c r="H28" i="44"/>
  <c r="G197" i="36"/>
  <c r="G198" i="36"/>
  <c r="G204" i="36"/>
  <c r="G203" i="36"/>
  <c r="G205" i="36" s="1"/>
  <c r="G202" i="36"/>
  <c r="G196" i="36"/>
  <c r="C195" i="36"/>
  <c r="M100" i="36"/>
  <c r="K180" i="36"/>
  <c r="C208" i="36" s="1"/>
  <c r="M75" i="36"/>
  <c r="C199" i="36" s="1"/>
  <c r="M117" i="36"/>
  <c r="C117" i="36" s="1"/>
  <c r="D203" i="36" s="1"/>
  <c r="M187" i="36"/>
  <c r="C209" i="36" s="1"/>
  <c r="C108" i="36"/>
  <c r="D202" i="36" s="1"/>
  <c r="K63" i="36"/>
  <c r="C198" i="36" s="1"/>
  <c r="K48" i="36"/>
  <c r="M148" i="36"/>
  <c r="C205" i="36" s="1"/>
  <c r="K160" i="36"/>
  <c r="K172" i="36"/>
  <c r="K89" i="36"/>
  <c r="K135" i="36"/>
  <c r="C204" i="36" s="1"/>
  <c r="N174" i="26"/>
  <c r="M30" i="6"/>
  <c r="H40" i="44"/>
  <c r="M29" i="6" l="1"/>
  <c r="M32" i="6" s="1"/>
  <c r="F39" i="44" s="1"/>
  <c r="M26" i="6"/>
  <c r="F27" i="44" s="1"/>
  <c r="M24" i="41"/>
  <c r="G41" i="44" s="1"/>
  <c r="G29" i="44"/>
  <c r="M37" i="7"/>
  <c r="G26" i="44" s="1"/>
  <c r="M43" i="7"/>
  <c r="G38" i="44" s="1"/>
  <c r="M63" i="31"/>
  <c r="F31" i="44" s="1"/>
  <c r="D32" i="44"/>
  <c r="N173" i="26"/>
  <c r="N176" i="26" s="1"/>
  <c r="F40" i="44" s="1"/>
  <c r="N167" i="26"/>
  <c r="N170" i="26" s="1"/>
  <c r="F28" i="44" s="1"/>
  <c r="M69" i="31"/>
  <c r="C172" i="36"/>
  <c r="D207" i="36" s="1"/>
  <c r="C207" i="36"/>
  <c r="C160" i="36"/>
  <c r="D206" i="36" s="1"/>
  <c r="C206" i="36"/>
  <c r="C100" i="36"/>
  <c r="D201" i="36" s="1"/>
  <c r="C201" i="36"/>
  <c r="C89" i="36"/>
  <c r="D200" i="36" s="1"/>
  <c r="C200" i="36"/>
  <c r="M40" i="7"/>
  <c r="F26" i="44" s="1"/>
  <c r="C48" i="36"/>
  <c r="D197" i="36" s="1"/>
  <c r="C197" i="36"/>
  <c r="C75" i="36"/>
  <c r="D199" i="36" s="1"/>
  <c r="C148" i="36"/>
  <c r="D205" i="36" s="1"/>
  <c r="G199" i="36"/>
  <c r="C135" i="36"/>
  <c r="C187" i="36"/>
  <c r="D209" i="36" s="1"/>
  <c r="C63" i="36"/>
  <c r="D198" i="36" s="1"/>
  <c r="G39" i="44"/>
  <c r="M27" i="41" l="1"/>
  <c r="F41" i="44" s="1"/>
  <c r="M46" i="7"/>
  <c r="F38" i="44" s="1"/>
  <c r="G40" i="44"/>
  <c r="G28" i="44"/>
  <c r="C211" i="36"/>
  <c r="D204" i="36"/>
  <c r="C216" i="36"/>
  <c r="C212" i="36"/>
  <c r="C215" i="36"/>
  <c r="C213" i="36" l="1"/>
  <c r="C217" i="36"/>
  <c r="C218" i="36" s="1"/>
  <c r="C214" i="36"/>
</calcChain>
</file>

<file path=xl/sharedStrings.xml><?xml version="1.0" encoding="utf-8"?>
<sst xmlns="http://schemas.openxmlformats.org/spreadsheetml/2006/main" count="5471" uniqueCount="1961">
  <si>
    <t>CONFORMANCE REQUIREMENT</t>
  </si>
  <si>
    <t>EXPECTED RESULT</t>
  </si>
  <si>
    <t>TEST RESULT</t>
  </si>
  <si>
    <t>TESTER COMMENTS</t>
  </si>
  <si>
    <t>CALC.</t>
  </si>
  <si>
    <t>M</t>
  </si>
  <si>
    <t>TBD</t>
  </si>
  <si>
    <t xml:space="preserve"> </t>
  </si>
  <si>
    <t>O</t>
  </si>
  <si>
    <t>Total Tests</t>
  </si>
  <si>
    <t>Fail</t>
  </si>
  <si>
    <t>Tests Failed or TBD</t>
  </si>
  <si>
    <t>Tests Passed or N/A</t>
  </si>
  <si>
    <t>Pass</t>
  </si>
  <si>
    <t>%Passed or N/A</t>
  </si>
  <si>
    <t>Dispensing Systems</t>
  </si>
  <si>
    <t>START:   Authentication and Authorisation</t>
  </si>
  <si>
    <t>Yes</t>
  </si>
  <si>
    <t>Open PDS</t>
  </si>
  <si>
    <t>Direct PDS</t>
  </si>
  <si>
    <t>TEST DATA</t>
  </si>
  <si>
    <t>Preconditions</t>
  </si>
  <si>
    <t>No</t>
  </si>
  <si>
    <t>Dispenser uses the system:
- Authorising Activity</t>
  </si>
  <si>
    <t>DS - Audit</t>
  </si>
  <si>
    <t>END:   Authentication and Authorisation</t>
  </si>
  <si>
    <t>Priority</t>
  </si>
  <si>
    <t>Notes</t>
  </si>
  <si>
    <t>P</t>
  </si>
  <si>
    <t>END:   Audit</t>
  </si>
  <si>
    <t>START:   Audit</t>
  </si>
  <si>
    <t>DISP-1</t>
  </si>
  <si>
    <t>DISP-3</t>
  </si>
  <si>
    <t>DISP-4</t>
  </si>
  <si>
    <t>DISP-5</t>
  </si>
  <si>
    <t>DISP-53</t>
  </si>
  <si>
    <t>DISP-6</t>
  </si>
  <si>
    <t>DISP-6A</t>
  </si>
  <si>
    <t>DISP-7</t>
  </si>
  <si>
    <t>DISP-10</t>
  </si>
  <si>
    <t>DISP-8</t>
  </si>
  <si>
    <t>DISP-9</t>
  </si>
  <si>
    <t>DISP-34</t>
  </si>
  <si>
    <t>DISP-35</t>
  </si>
  <si>
    <t>DISP-36</t>
  </si>
  <si>
    <t>DISP-37</t>
  </si>
  <si>
    <t>TC_DISP_AUD_001</t>
  </si>
  <si>
    <t>TC_DISP_AA_001</t>
  </si>
  <si>
    <t>TC_DISP_AA_002</t>
  </si>
  <si>
    <t>TC_DISP_AA_003</t>
  </si>
  <si>
    <t>TC_DISP_AA_004</t>
  </si>
  <si>
    <t>TC_DISP_AA_005</t>
  </si>
  <si>
    <t>TC_DISP_AA_006</t>
  </si>
  <si>
    <t>TC_DISP_AA_007</t>
  </si>
  <si>
    <t>TC_DISP_AA_008</t>
  </si>
  <si>
    <t>TC_DISP_AA_009</t>
  </si>
  <si>
    <t>TC_DISP_AA_010</t>
  </si>
  <si>
    <t>TC_DISP_AA_011</t>
  </si>
  <si>
    <t>TC_DISP_AA_012</t>
  </si>
  <si>
    <t>TC_DISP_AA_013</t>
  </si>
  <si>
    <t>TC_DISP_AA_014</t>
  </si>
  <si>
    <t>TC_DISP_AA_015</t>
  </si>
  <si>
    <t>TC_DISP_AA_016</t>
  </si>
  <si>
    <t>TC_DISP_AA_017</t>
  </si>
  <si>
    <t>TC_DISP_AA_018</t>
  </si>
  <si>
    <t>TC_DISP_AA_019</t>
  </si>
  <si>
    <t>TC_DISP_AA_020</t>
  </si>
  <si>
    <t>TC_DISP_AA_021</t>
  </si>
  <si>
    <t>TC_DISP_AA_022</t>
  </si>
  <si>
    <t>DISP-51</t>
  </si>
  <si>
    <t>DISP-52</t>
  </si>
  <si>
    <t>START:  Retrieval</t>
  </si>
  <si>
    <t>TC_DISP_RET_001</t>
  </si>
  <si>
    <t>DISP-11</t>
  </si>
  <si>
    <t>TC_DISP_RET_002</t>
  </si>
  <si>
    <t>END:  Retrieval</t>
  </si>
  <si>
    <t>DISP-11A</t>
  </si>
  <si>
    <t>DISP-12</t>
  </si>
  <si>
    <t>DISP-13</t>
  </si>
  <si>
    <t>DISP-14</t>
  </si>
  <si>
    <t>DISP-15</t>
  </si>
  <si>
    <t>START:  Presentation</t>
  </si>
  <si>
    <t>DISP-16</t>
  </si>
  <si>
    <t>DISP-17</t>
  </si>
  <si>
    <t>DISP-18</t>
  </si>
  <si>
    <t>DISP-60</t>
  </si>
  <si>
    <t>DISP-30</t>
  </si>
  <si>
    <t>DISP-31</t>
  </si>
  <si>
    <t>END:  Presentation</t>
  </si>
  <si>
    <t>START:  Finalisation</t>
  </si>
  <si>
    <t>DISP-31A</t>
  </si>
  <si>
    <t>DISP-32</t>
  </si>
  <si>
    <t>DISP-56</t>
  </si>
  <si>
    <t>DISP-58</t>
  </si>
  <si>
    <t>DISP-59</t>
  </si>
  <si>
    <t>END:  Finalisation</t>
  </si>
  <si>
    <t>START:  Submission</t>
  </si>
  <si>
    <t>DISP-19</t>
  </si>
  <si>
    <t>DISP-20</t>
  </si>
  <si>
    <t>DISP-21</t>
  </si>
  <si>
    <t>DISP-22</t>
  </si>
  <si>
    <t>DISP-23</t>
  </si>
  <si>
    <t>DISP-24</t>
  </si>
  <si>
    <t>DISP-25</t>
  </si>
  <si>
    <t>DISP-27</t>
  </si>
  <si>
    <t>DISP-28</t>
  </si>
  <si>
    <t>DISP-29</t>
  </si>
  <si>
    <t>DISP-50</t>
  </si>
  <si>
    <t>DISP-57</t>
  </si>
  <si>
    <t>END:  Submission</t>
  </si>
  <si>
    <t>START:  Reconciliation</t>
  </si>
  <si>
    <t>DISP-39</t>
  </si>
  <si>
    <t>DISP-42</t>
  </si>
  <si>
    <t>DISP-43</t>
  </si>
  <si>
    <t>DISP-46</t>
  </si>
  <si>
    <t>Create electronic records for audit purposes: 
- Full Dispensing Activity
- Historical records</t>
  </si>
  <si>
    <t>TC_DISP_AUD_002</t>
  </si>
  <si>
    <t>TC_DISP_AUD_003</t>
  </si>
  <si>
    <t>TC_DISP_AUD_004</t>
  </si>
  <si>
    <t>TC_DISP_AUD_005</t>
  </si>
  <si>
    <t>TC_DISP_AUD_006</t>
  </si>
  <si>
    <t>TC_DISP_AUD_007</t>
  </si>
  <si>
    <t>TC_DISP_AUD_008</t>
  </si>
  <si>
    <t>TC_DISP_AUD_009</t>
  </si>
  <si>
    <t>TC_DISP_AUD_010</t>
  </si>
  <si>
    <t>TC_DISP_AUD_011</t>
  </si>
  <si>
    <t>TC_DISP_AUD_012</t>
  </si>
  <si>
    <t>Full user set-up for test use.</t>
  </si>
  <si>
    <t>Prescription file generated for sending to regulatory body and includes clear indication that this cannot be used as a prescription.</t>
  </si>
  <si>
    <t>User details Changed.</t>
  </si>
  <si>
    <t>New User Added.</t>
  </si>
  <si>
    <t>Authorised Dispenser and User Accounts set-up.</t>
  </si>
  <si>
    <t>User Accounts set-up without dispensing rights.</t>
  </si>
  <si>
    <t>Dispense record cancelled in Dispensing System - Successful</t>
  </si>
  <si>
    <t>Dispense record created in Dispensing System.</t>
  </si>
  <si>
    <t>TC_DISP_RET_003</t>
  </si>
  <si>
    <t>TC_DISP_RET_004</t>
  </si>
  <si>
    <t>TC_DISP_RET_005</t>
  </si>
  <si>
    <t>TC_DISP_RET_006</t>
  </si>
  <si>
    <t>TC_DISP_RET_007</t>
  </si>
  <si>
    <t>TC_DISP_RET_008</t>
  </si>
  <si>
    <t>TC_DISP_RET_009</t>
  </si>
  <si>
    <t>TC_DISP_PRES_001</t>
  </si>
  <si>
    <t>TC_DISP_PRES_003</t>
  </si>
  <si>
    <t>TC_DISP_PRES_004</t>
  </si>
  <si>
    <t>TC_DISP_PRES_002</t>
  </si>
  <si>
    <t>TC_DISP_FIN_001</t>
  </si>
  <si>
    <t>TC_DISP_FIN_002</t>
  </si>
  <si>
    <t>Dispenser prints evidence of Prescription - Repeat supply.</t>
  </si>
  <si>
    <t>TC_DISP_FIN_003</t>
  </si>
  <si>
    <t>TC_DISP_FIN_004</t>
  </si>
  <si>
    <t>Dispensing System user prepares evidence of prescription to SOC.</t>
  </si>
  <si>
    <t>TC_DISP_FIN_005</t>
  </si>
  <si>
    <t>TC_DISP_FIN_006</t>
  </si>
  <si>
    <t>TC_DISP_FIN_007</t>
  </si>
  <si>
    <t>DISP-33</t>
  </si>
  <si>
    <t>TC_DISP_FIN_008</t>
  </si>
  <si>
    <t>Acknowledgement of receipt is recorded by the Dispensing System.</t>
  </si>
  <si>
    <t xml:space="preserve">Default Address is initially present in the Dispensing System and is subsequently over-written with the new Address. 
</t>
  </si>
  <si>
    <t>TC_DISP_SUB_001</t>
  </si>
  <si>
    <t>TC_DISP_SUB_002</t>
  </si>
  <si>
    <t>Dispensing System user enters DSPID alpha-numeric into the Dispensing System.</t>
  </si>
  <si>
    <t>Dispensing System user submits dispense record with repeat supply authorisation.</t>
  </si>
  <si>
    <t>Dispensing System user submits dispense record, which includes a deferred supply notification.</t>
  </si>
  <si>
    <t>Dispensing System user submits dispense record to PDS.</t>
  </si>
  <si>
    <t>Dispensing System user scans token - Invalid 2</t>
  </si>
  <si>
    <t>Dispensing System user scans token - Invalid 3</t>
  </si>
  <si>
    <t>Dispensing System user submits dispense record to PDS, which includes an annotation.</t>
  </si>
  <si>
    <t>TC_DISP_SUB_003</t>
  </si>
  <si>
    <t>TC_DISP_SUB_004</t>
  </si>
  <si>
    <t>TC_DISP_SUB_005</t>
  </si>
  <si>
    <t>TC_DISP_SUB_006</t>
  </si>
  <si>
    <t>TC_DISP_SUB_007</t>
  </si>
  <si>
    <t>TC_DISP_SUB_008</t>
  </si>
  <si>
    <t>Dispensing System user submits dispense record to PDS.
PDS Acknowledges receipt.</t>
  </si>
  <si>
    <t>TC_DISP_SUB_009</t>
  </si>
  <si>
    <t>TC_DISP_SUB_010</t>
  </si>
  <si>
    <t>TC_DISP_SUB_011</t>
  </si>
  <si>
    <t>TC_DISP_SUB_012</t>
  </si>
  <si>
    <t>TC_DISP_SUB_013</t>
  </si>
  <si>
    <t>TC_DISP_REC_001</t>
  </si>
  <si>
    <t xml:space="preserve">Dispensing System has dispensed record for owing prescription. Details to match owing prescription to follow. </t>
  </si>
  <si>
    <t>TC_DISP_REC_002</t>
  </si>
  <si>
    <t>Dispensing System user reconciles against owing prescription.</t>
  </si>
  <si>
    <t>The owing prescription is reconciled. PDS receives Dispense Record.</t>
  </si>
  <si>
    <t>Dispensing System has no original dispense record (original dispense manually entered) for owing prescription.  
Details entered for subsequent reconciliation match owing prescription.</t>
  </si>
  <si>
    <t>TC_DISP_REC_003</t>
  </si>
  <si>
    <t>TC_DISP_REC_004</t>
  </si>
  <si>
    <t>TC_DISP_REC_005</t>
  </si>
  <si>
    <t>TC_DISP_REC_006</t>
  </si>
  <si>
    <t>Dispensing System user performs the Reconciliation and marks the dispense record 'Reconciled'.</t>
  </si>
  <si>
    <t>Conformance Requirements Reference</t>
  </si>
  <si>
    <t>Dispensing System has processed an owing prescription as outlined in Preconditions.</t>
  </si>
  <si>
    <t>Dispensing System attempts to reconcile against the previously owing prescription.</t>
  </si>
  <si>
    <t>Test Description</t>
  </si>
  <si>
    <t>Scenarios</t>
  </si>
  <si>
    <t>DS- Auth</t>
  </si>
  <si>
    <t>Retrieve</t>
  </si>
  <si>
    <t>Reconcile</t>
  </si>
  <si>
    <t>Finalise</t>
  </si>
  <si>
    <t>Submit</t>
  </si>
  <si>
    <t>Dispensing System user scans token - Invalid 1</t>
  </si>
  <si>
    <t>Presentation</t>
  </si>
  <si>
    <t xml:space="preserve">Audit capability and checking available. </t>
  </si>
  <si>
    <t>Audit capability and checking available. 
Interfacing PDS environments available for testing.</t>
  </si>
  <si>
    <t>Prescription details - as from the original prescription.</t>
  </si>
  <si>
    <t>Prescription details presented to the Dispensing System.</t>
  </si>
  <si>
    <t xml:space="preserve">Prescription details present in the Dispensing System. </t>
  </si>
  <si>
    <t>Prescription details - as from the original prescription - PDS lodgement acknowledgement outstanding.</t>
  </si>
  <si>
    <t>Prescription details present in the Dispensing System and prepared for Submission. 
PDS Unavailable.</t>
  </si>
  <si>
    <t>Account accessed.</t>
  </si>
  <si>
    <r>
      <t xml:space="preserve">The system </t>
    </r>
    <r>
      <rPr>
        <b/>
        <sz val="11"/>
        <rFont val="Calibri"/>
        <family val="2"/>
        <scheme val="minor"/>
      </rPr>
      <t>SHALL</t>
    </r>
    <r>
      <rPr>
        <sz val="11"/>
        <rFont val="Calibri"/>
        <family val="2"/>
        <scheme val="minor"/>
      </rPr>
      <t xml:space="preserve"> allow the user to override the default and select a different electronic address for a Subject of Care on a per prescription basis.</t>
    </r>
  </si>
  <si>
    <t>Evidence of prescription is available for printing or sending electronically, with no lodgement acknowledgement from PDS.</t>
  </si>
  <si>
    <t>The system includes, in the dispense notice header,
the electronic address to which the Open PDS may send the Evidence of Prescription to the Subject of Care or their Agent.</t>
  </si>
  <si>
    <r>
      <t xml:space="preserve">When connecting to a PDS over a public network, the system </t>
    </r>
    <r>
      <rPr>
        <b/>
        <sz val="11"/>
        <color theme="1"/>
        <rFont val="Calibri"/>
        <family val="2"/>
        <scheme val="minor"/>
      </rPr>
      <t>SHALL</t>
    </r>
    <r>
      <rPr>
        <sz val="11"/>
        <color theme="1"/>
        <rFont val="Calibri"/>
        <family val="2"/>
        <scheme val="minor"/>
      </rPr>
      <t xml:space="preserve"> authenticate the identity of the PDS using Public Key Infrastructure (PKI). 
</t>
    </r>
    <r>
      <rPr>
        <i/>
        <sz val="11"/>
        <color theme="1"/>
        <rFont val="Calibri"/>
        <family val="2"/>
        <scheme val="minor"/>
      </rPr>
      <t xml:space="preserve">
Note: Conformance requirements will be updated if the approved authentication methods change.</t>
    </r>
    <r>
      <rPr>
        <sz val="11"/>
        <color theme="1"/>
        <rFont val="Calibri"/>
        <family val="2"/>
        <scheme val="minor"/>
      </rPr>
      <t xml:space="preserve">
</t>
    </r>
  </si>
  <si>
    <r>
      <t>Where the system interacts with the PDS
over a public network, the system</t>
    </r>
    <r>
      <rPr>
        <b/>
        <sz val="11"/>
        <color theme="1"/>
        <rFont val="Calibri"/>
        <family val="2"/>
        <scheme val="minor"/>
      </rPr>
      <t xml:space="preserve"> SHALL</t>
    </r>
    <r>
      <rPr>
        <sz val="11"/>
        <color theme="1"/>
        <rFont val="Calibri"/>
        <family val="2"/>
        <scheme val="minor"/>
      </rPr>
      <t xml:space="preserve">
ensure that all information sent over the
public network is encrypted using Australian
Signals Directorate (ASD) approved
cryptographic algorithms.</t>
    </r>
  </si>
  <si>
    <r>
      <t xml:space="preserve">When the system is used to generate a file
for submission to a regulatory body, the
file </t>
    </r>
    <r>
      <rPr>
        <b/>
        <sz val="11"/>
        <color theme="1"/>
        <rFont val="Calibri"/>
        <family val="2"/>
        <scheme val="minor"/>
      </rPr>
      <t>SHALL</t>
    </r>
    <r>
      <rPr>
        <sz val="11"/>
        <color theme="1"/>
        <rFont val="Calibri"/>
        <family val="2"/>
        <scheme val="minor"/>
      </rPr>
      <t xml:space="preserve"> clearly indicate that it cannot
be used as a prescription.
</t>
    </r>
    <r>
      <rPr>
        <i/>
        <sz val="11"/>
        <color theme="1"/>
        <rFont val="Calibri"/>
        <family val="2"/>
        <scheme val="minor"/>
      </rPr>
      <t xml:space="preserve">Note: Vendors may consider inclusion of a
watermark.
</t>
    </r>
  </si>
  <si>
    <t>Description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</si>
  <si>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</si>
  <si>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</si>
  <si>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</si>
  <si>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</si>
  <si>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</si>
  <si>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</si>
  <si>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</si>
  <si>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</si>
  <si>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</si>
  <si>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</si>
  <si>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</si>
  <si>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</si>
  <si>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</si>
  <si>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</si>
  <si>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</si>
  <si>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</si>
  <si>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</si>
  <si>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</si>
  <si>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</si>
  <si>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</si>
  <si>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</si>
  <si>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</si>
  <si>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</si>
  <si>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</si>
  <si>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</si>
  <si>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</si>
  <si>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</si>
  <si>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</si>
  <si>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</si>
  <si>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</si>
  <si>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</si>
  <si>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</si>
  <si>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</si>
  <si>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</si>
  <si>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</si>
  <si>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</si>
  <si>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</si>
  <si>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</si>
  <si>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</si>
  <si>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</si>
  <si>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</si>
  <si>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</si>
  <si>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</si>
  <si>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</si>
  <si>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</si>
  <si>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</si>
  <si>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</si>
  <si>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</si>
  <si>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</si>
  <si>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</si>
  <si>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</si>
  <si>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</si>
  <si>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</si>
  <si>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</si>
  <si>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</si>
  <si>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</si>
  <si>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</si>
  <si>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</si>
  <si>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</si>
  <si>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</si>
  <si>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</si>
  <si>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</si>
  <si>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</si>
  <si>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</si>
  <si>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</si>
  <si>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</si>
  <si>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</si>
  <si>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</si>
  <si>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</si>
  <si>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</si>
  <si>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</si>
  <si>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</si>
  <si>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</si>
  <si>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</si>
  <si>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</si>
  <si>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</si>
  <si>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</si>
  <si>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</si>
  <si>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</si>
  <si>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</si>
  <si>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</si>
  <si>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</si>
  <si>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</si>
  <si>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</si>
  <si>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</si>
  <si>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</si>
  <si>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</si>
  <si>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</si>
  <si>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</si>
  <si>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</si>
  <si>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DS - AUTHENTICATION</t>
  </si>
  <si>
    <t>DS - AUDIT</t>
  </si>
  <si>
    <t>DS - MAIN</t>
  </si>
  <si>
    <t>PRECONDITIONS</t>
  </si>
  <si>
    <t>Scenario:</t>
  </si>
  <si>
    <t>TS_DISP_001</t>
  </si>
  <si>
    <t>Objective:</t>
  </si>
  <si>
    <t>Pre-requisites:</t>
  </si>
  <si>
    <t>Test Steps</t>
  </si>
  <si>
    <t>Test Cases</t>
  </si>
  <si>
    <t>Conformance Requirement(s)</t>
  </si>
  <si>
    <t>TEST STEP / CASE DESCRIPTION</t>
  </si>
  <si>
    <t>ACTUAL TEST RESULT</t>
  </si>
  <si>
    <t xml:space="preserve">Able to scan token - Dispensing System supports scanning token. </t>
  </si>
  <si>
    <t>DS connects to PDS</t>
  </si>
  <si>
    <t>Dispenser logs into DS</t>
  </si>
  <si>
    <t>Dispenser scans token</t>
  </si>
  <si>
    <t>Dispensing System scans token - Prescription details presented.</t>
  </si>
  <si>
    <t>Full details presented</t>
  </si>
  <si>
    <t>Full details presented to dispenser.</t>
  </si>
  <si>
    <t>Default Evidence of prescription</t>
  </si>
  <si>
    <t>Default Address used as evidence of prescription to SOC / Agent</t>
  </si>
  <si>
    <t>Check Off Prescription</t>
  </si>
  <si>
    <t>Full details audited</t>
  </si>
  <si>
    <t>Audit record created and includes all relevant dispense details.</t>
  </si>
  <si>
    <t>Scenario result:</t>
  </si>
  <si>
    <t>TS_DISP_002</t>
  </si>
  <si>
    <t>Dispensing System scans token - PDS Unavailable 
Dispenser manually dispenses the supply. Prescription is Owing.</t>
  </si>
  <si>
    <t>TS_DISP_003</t>
  </si>
  <si>
    <t>Submission of Partial dispense details to PDS.</t>
  </si>
  <si>
    <t>TS_DISP_004</t>
  </si>
  <si>
    <t>TS_DISP_005</t>
  </si>
  <si>
    <t>Cancel prescription prior to submission</t>
  </si>
  <si>
    <t>Dispensing System scans token - Prescription details presented - Already dispensed</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</si>
  <si>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</si>
  <si>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</si>
  <si>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</si>
  <si>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</si>
  <si>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</si>
  <si>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</si>
  <si>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Prescription NOT dispensed - Cancelled before dispense completed.</t>
  </si>
  <si>
    <t>Prescription NOT dispensed - Reversed AFTER original dispense activity.</t>
  </si>
  <si>
    <t>TS_DISP_006</t>
  </si>
  <si>
    <t>TS_DISP_007</t>
  </si>
  <si>
    <t>TS_DISP_008</t>
  </si>
  <si>
    <t>Able to scan token or enter DSPID</t>
  </si>
  <si>
    <t>PDS Unavailability</t>
  </si>
  <si>
    <t>Electronic Prescription presentation</t>
  </si>
  <si>
    <t>Dispense Activity Management</t>
  </si>
  <si>
    <t>Abandon dispense event. Cancellation audited.</t>
  </si>
  <si>
    <t>Scenario Summary</t>
  </si>
  <si>
    <t>Scenario Test Cases:</t>
  </si>
  <si>
    <t>Test Case Number</t>
  </si>
  <si>
    <t>TEST CASES</t>
  </si>
  <si>
    <t>R</t>
  </si>
  <si>
    <t>PDS is unavailable or becomes unavailable during the dispense event.</t>
  </si>
  <si>
    <t>Receipt of Supply</t>
  </si>
  <si>
    <t>Dispensing System records the receipt of the supply.</t>
  </si>
  <si>
    <t xml:space="preserve">Dispensing System provides Check-Off list for finalisation. </t>
  </si>
  <si>
    <t>Receipt from PDS</t>
  </si>
  <si>
    <t>PDS acknowledges receipt of dispense record.</t>
  </si>
  <si>
    <t>Cancel receipt from PDS</t>
  </si>
  <si>
    <t>Reversal receipt from PDS</t>
  </si>
  <si>
    <t>Test Cases  taken from specified requirements for Conformance Requirements Specification:
Section 3.2. Dispensing Systems: 
Sub-Sections:
- Authentication and Authorisation</t>
  </si>
  <si>
    <t>Test Cases  taken from specified requirements for Conformance Requirements Specification:
Section 3.2. Dispensing Systems: 
Sub-Sections:
- Audit</t>
  </si>
  <si>
    <t>DS - E2E INTERFACES</t>
  </si>
  <si>
    <t>DS - SCENARIOS</t>
  </si>
  <si>
    <t>Dispensing System has single factor authentication.</t>
  </si>
  <si>
    <t>Dispensing System has multi-stage authentication.</t>
  </si>
  <si>
    <t>Dispensing System has multi-factor authentication.</t>
  </si>
  <si>
    <t>Dispenser enters details and password.</t>
  </si>
  <si>
    <t>User exists in system. 
Token and / or other multi-stage authentication set-up for use.</t>
  </si>
  <si>
    <t>User exists in system. 
Token and password and / or other multi-factor authentication set-up for use.</t>
  </si>
  <si>
    <t>Dispensing users set-up with dispensing rights - designated by healthcare organisation.</t>
  </si>
  <si>
    <t>Dispensing System user set-up includes ability to designate dispensing rights to Users.</t>
  </si>
  <si>
    <t>Prescription details - as from the original prescription.
originalRepositorySoftUniqueID details suppressed or removed for send from PDS</t>
  </si>
  <si>
    <t>Prescription details - as from the original prescription.
Conformance ID details suppressed or removed for send from PDS</t>
  </si>
  <si>
    <t xml:space="preserve">Prescription details - as from the original prescription.
</t>
  </si>
  <si>
    <t>START:  Modification</t>
  </si>
  <si>
    <t>END:  Modification</t>
  </si>
  <si>
    <t>Authorised Dispenser NOT Present - Electronic Prescription dispensing options NOT available to User.</t>
  </si>
  <si>
    <t>Prescription details - as from the original prescription.
Conformance ID details suppressed or removed for send from PDS.</t>
  </si>
  <si>
    <t>TC_DISP_MOD_001</t>
  </si>
  <si>
    <r>
      <t xml:space="preserve">The system </t>
    </r>
    <r>
      <rPr>
        <b/>
        <sz val="11"/>
        <color theme="1"/>
        <rFont val="Calibri"/>
        <family val="2"/>
        <scheme val="minor"/>
      </rPr>
      <t>SHALL</t>
    </r>
    <r>
      <rPr>
        <sz val="11"/>
        <color theme="1"/>
        <rFont val="Calibri"/>
        <family val="2"/>
        <scheme val="minor"/>
      </rPr>
      <t xml:space="preserve"> maintain an audit log of logon, logoff, stage-change and credential change activity for all user accounts.</t>
    </r>
  </si>
  <si>
    <t>TC_DISP_RET_010</t>
  </si>
  <si>
    <t>TC_DISP_RET_011</t>
  </si>
  <si>
    <t>TC_DISP_RET_012</t>
  </si>
  <si>
    <t>TC_DISP_PRES_005</t>
  </si>
  <si>
    <t>TC_DISP_PRES_006</t>
  </si>
  <si>
    <t>End:  Reconciliation</t>
  </si>
  <si>
    <t>TC_DISP_RET_013</t>
  </si>
  <si>
    <t>TS_DISP_009</t>
  </si>
  <si>
    <t>Post-Finalisation Modification</t>
  </si>
  <si>
    <t>TEST CASE NUMBER</t>
  </si>
  <si>
    <t>TEST CASE</t>
  </si>
  <si>
    <t xml:space="preserve">Test Case, including steps </t>
  </si>
  <si>
    <t xml:space="preserve">The expected / desired outcome of the Test Case.
</t>
  </si>
  <si>
    <t>Prescribing System ACTIONS</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</si>
  <si>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</si>
  <si>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</si>
  <si>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</si>
  <si>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</si>
  <si>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</si>
  <si>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</si>
  <si>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</si>
  <si>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</si>
  <si>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</si>
  <si>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</si>
  <si>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</si>
  <si>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</si>
  <si>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</si>
  <si>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</si>
  <si>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</si>
  <si>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</si>
  <si>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</si>
  <si>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</si>
  <si>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</si>
  <si>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</si>
  <si>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</si>
  <si>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</si>
  <si>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</si>
  <si>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</si>
  <si>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Prescribing System -&gt; PDS</t>
  </si>
  <si>
    <t>Assist SoC for register of Active Script List</t>
  </si>
  <si>
    <t>Prescriber registers ASL for SoC</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</si>
  <si>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</si>
  <si>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</si>
  <si>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</si>
  <si>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</si>
  <si>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</si>
  <si>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</si>
  <si>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System ACTIONS</t>
  </si>
  <si>
    <t>Dispensing Authentication</t>
  </si>
  <si>
    <t xml:space="preserve">Dispense User Log In and Authenticated </t>
  </si>
  <si>
    <t>Dispensing System</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</si>
  <si>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</si>
  <si>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</si>
  <si>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</si>
  <si>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</si>
  <si>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</si>
  <si>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</si>
  <si>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</si>
  <si>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</si>
  <si>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</si>
  <si>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</si>
  <si>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</si>
  <si>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</si>
  <si>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</si>
  <si>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</si>
  <si>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</si>
  <si>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</si>
  <si>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</si>
  <si>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</si>
  <si>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</si>
  <si>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</si>
  <si>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</si>
  <si>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</si>
  <si>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</si>
  <si>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PDS Issues Receipt of Dispense Annotation to Dispensing System</t>
  </si>
  <si>
    <t>Acknowledgement of Dispense Deferment</t>
  </si>
  <si>
    <t>PDS Issues Receipt of Dispense Deferment to Dispensing System</t>
  </si>
  <si>
    <t>Acknowledgement of Prescription Reversal</t>
  </si>
  <si>
    <t>PDS Issues Receipt of Cancellation to Dispensing System</t>
  </si>
  <si>
    <t>Acknowledgement of Prescription Reconciliation</t>
  </si>
  <si>
    <t>PDS Issues Receipt of Reconciled 'owing filled' to Dispensing System</t>
  </si>
  <si>
    <t>Dispenser registers ASL for SoC</t>
  </si>
  <si>
    <t>Dispensing System -&gt; API Gateway -&gt; ASLR</t>
  </si>
  <si>
    <t>Mobile Intermediary &amp; Application ACTIONS</t>
  </si>
  <si>
    <t>SoC Registry</t>
  </si>
  <si>
    <t>SOC Authorised and Enabled for Mobile Application Use</t>
  </si>
  <si>
    <t>SOC &lt; -&gt; Mobile Intermediary</t>
  </si>
  <si>
    <t>Agent Registry</t>
  </si>
  <si>
    <t>Agent Authorised and Enabled for Mobile Application Use</t>
  </si>
  <si>
    <t>Agent &lt;-&gt; Mobile Intermediary</t>
  </si>
  <si>
    <t>Connection Authenticated</t>
  </si>
  <si>
    <t xml:space="preserve">Recognised connection Authorisation to use Mobile Application </t>
  </si>
  <si>
    <t>Mobile Application &lt;-&gt; Prescribing System</t>
  </si>
  <si>
    <t>Personal Information displayed through the Mobile Application</t>
  </si>
  <si>
    <t xml:space="preserve">Retrieved data audited </t>
  </si>
  <si>
    <t>SoC Self-register of Active Script List</t>
  </si>
  <si>
    <t>SoC registers own ASL</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</si>
  <si>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</si>
  <si>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</si>
  <si>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</si>
  <si>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</si>
  <si>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</si>
  <si>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</si>
  <si>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</si>
  <si>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</si>
  <si>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</si>
  <si>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</si>
  <si>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</si>
  <si>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</si>
  <si>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</si>
  <si>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</si>
  <si>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</si>
  <si>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</si>
  <si>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</si>
  <si>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</si>
  <si>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</si>
  <si>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</si>
  <si>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&lt;-&gt; PDS &lt;-&gt;API Gateway &lt;-&gt; ASLR</t>
  </si>
  <si>
    <t>Dispense Electronic Prescription with ASL</t>
  </si>
  <si>
    <t>Dispensing System &lt;-&gt; PDS &lt;-&gt;API Gateway &lt;-&gt; ASLR</t>
  </si>
  <si>
    <t>SoC manages ASL and profile</t>
  </si>
  <si>
    <t xml:space="preserve">Mobile Application &lt;-&gt; Mobile Intermediary </t>
  </si>
  <si>
    <r>
      <t xml:space="preserve">User exists in system.
</t>
    </r>
    <r>
      <rPr>
        <i/>
        <sz val="11"/>
        <rFont val="Calibri"/>
        <family val="2"/>
        <scheme val="minor"/>
      </rPr>
      <t xml:space="preserve">
Note - Dependent on individual dispensing system design - dispensing system may only need to provide unique initials. </t>
    </r>
  </si>
  <si>
    <t>Prescribing System -&gt; PDS -&gt; API Gateway -&gt; ASLR</t>
  </si>
  <si>
    <t>Prescribing System -&gt; API Gateway -&gt; ASLR</t>
  </si>
  <si>
    <t>Dispensing System -&gt; PDS -&gt; API Gateway -&gt; ASLR</t>
  </si>
  <si>
    <t>Dispensing System user scans token.</t>
  </si>
  <si>
    <t>PDS Unavailable message displayed.</t>
  </si>
  <si>
    <t>Electronic Prescription Invalid - No Conformance Identifier.</t>
  </si>
  <si>
    <t>Electronic Prescription Invalid - No originalRepositorySoftUniqueID.</t>
  </si>
  <si>
    <t>Electronic Prescription Invalid - No RepositorySoftUniqueID.</t>
  </si>
  <si>
    <t xml:space="preserve">Dispensing System user prepares evidence of prescription to SOC and over-writes the default electronic address. </t>
  </si>
  <si>
    <t>AACP</t>
  </si>
  <si>
    <t>ASD Approved Cryptographic Protocol</t>
  </si>
  <si>
    <t>Dispenser enters multi-step details. E.g. password then pre-set secret question.</t>
  </si>
  <si>
    <t xml:space="preserve">User(s)in the system for use. </t>
  </si>
  <si>
    <t>Electronic Prescription and associated data.</t>
  </si>
  <si>
    <t>TC_DISP_PRES_007</t>
  </si>
  <si>
    <t>Prescription details presented to the Dispensing System, including an indication from the prescriber that brand substitution is allowed.</t>
  </si>
  <si>
    <t xml:space="preserve">Prescription details - as from the original prescription. Brand substitution allowed. </t>
  </si>
  <si>
    <t xml:space="preserve">Prescription details - as from the original prescription. Brand substitution NOT allowed. </t>
  </si>
  <si>
    <t>TEST EVIDENCE (SCREEN SHOTS, RECORDINGS, FILES)</t>
  </si>
  <si>
    <t>Dispensing System Setup to interact with PDS(s)</t>
  </si>
  <si>
    <t>Electronic token has been generated for scanning (SOC / Agent).
PDS(s) Unavailable.</t>
  </si>
  <si>
    <t>Prescription details present in the Dispensing System and prepared for Submission of a repeat supply authorisation. 
PDS(s) Available.</t>
  </si>
  <si>
    <t>Prescription details present in the Dispensing System and prepared for Submission. 
PDS(s) Available.</t>
  </si>
  <si>
    <t>Dispensing System has previously submitted dispense notice to  the PDS. 
PDS(s) Available.</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</si>
  <si>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</si>
  <si>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</si>
  <si>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</si>
  <si>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</si>
  <si>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Number of N/A test results for mandatory tests</t>
  </si>
  <si>
    <t>Number of Tests</t>
  </si>
  <si>
    <t>Test % Success Rate</t>
  </si>
  <si>
    <r>
      <t>Test Case worksheet</t>
    </r>
    <r>
      <rPr>
        <sz val="10"/>
        <rFont val="Calibri"/>
        <family val="2"/>
        <scheme val="minor"/>
      </rPr>
      <t xml:space="preserve"> </t>
    </r>
  </si>
  <si>
    <t>THIS SECTION DOES NOT NEED TO BE MANUALLY FILLED IN - IT WILL BE AUTOMATICALLY CALCULATED.</t>
  </si>
  <si>
    <t>Optional.</t>
  </si>
  <si>
    <t>Additional software tools and versions not subject to testing used 
(e.g. web browser)</t>
  </si>
  <si>
    <t>Operating System/Environment Configuration (name and version)</t>
  </si>
  <si>
    <t>Please complete</t>
  </si>
  <si>
    <t xml:space="preserve">TEST SUMMARY REPORT
</t>
  </si>
  <si>
    <t>MANDATORY AND N/A</t>
  </si>
  <si>
    <t xml:space="preserve">Interfacing systems set-up to check encryption
PDS available
</t>
  </si>
  <si>
    <t xml:space="preserve">Monitor Interfacing Dispensing Systems to PDS:
Inspect transient data between Dispensing System and PDS.
</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</si>
  <si>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</si>
  <si>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</si>
  <si>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</si>
  <si>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</si>
  <si>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</si>
  <si>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</si>
  <si>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</si>
  <si>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</si>
  <si>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</si>
  <si>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</si>
  <si>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</si>
  <si>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</si>
  <si>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</si>
  <si>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</si>
  <si>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</si>
  <si>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</si>
  <si>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</si>
  <si>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</si>
  <si>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</si>
  <si>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</si>
  <si>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</si>
  <si>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</si>
  <si>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</si>
  <si>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</si>
  <si>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</si>
  <si>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</si>
  <si>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</si>
  <si>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References and Related Documents</t>
  </si>
  <si>
    <t>- Document ID: DH-2988:2019</t>
  </si>
  <si>
    <t>Accept Electronic Prescription Token from Prescriber</t>
  </si>
  <si>
    <t>Mobile Application &lt;-&gt; Mobile Intermediary &lt;-&gt; PDS System</t>
  </si>
  <si>
    <t>SoC (or agent) &lt;-&gt; Mobile Application &lt;-&gt; Mobile Intermediary &lt;-&gt; API Gateway &lt;-&gt; ASLR</t>
  </si>
  <si>
    <r>
      <t xml:space="preserve">Council of Australian Governments
</t>
    </r>
    <r>
      <rPr>
        <sz val="8"/>
        <rFont val="Arial"/>
        <family val="2"/>
      </rPr>
      <t xml:space="preserve">The Australian Digital Health Agency is jointly funded by the Australian Government and all state and territory governments.
</t>
    </r>
  </si>
  <si>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</si>
  <si>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 xml:space="preserve">Table 1 describes the abbreviated name and purpose of each worksheet. </t>
  </si>
  <si>
    <t>Table 1: Worksheet Names</t>
  </si>
  <si>
    <t>Table 2: Worksheet Structure - Test procedure</t>
  </si>
  <si>
    <t>Table 3: Acronyms</t>
  </si>
  <si>
    <t>Conformance and Assurance Unit Manager</t>
  </si>
  <si>
    <t>TRACEABILITY</t>
  </si>
  <si>
    <t>REFERENCES</t>
  </si>
  <si>
    <t>TEST EVIDENCE 
(SCREEN SHOTS, RECORDINGS, FILES)</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</si>
  <si>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</si>
  <si>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 xml:space="preserve">Security Models Established </t>
  </si>
  <si>
    <t xml:space="preserve">User uses the system:
- Dispensing Activity </t>
  </si>
  <si>
    <t>Correct prescription details presented.</t>
  </si>
  <si>
    <r>
      <t xml:space="preserve">Electronic token has been generated 
PDS(s) Available.
</t>
    </r>
    <r>
      <rPr>
        <i/>
        <sz val="11"/>
        <rFont val="Calibri"/>
        <family val="2"/>
        <scheme val="minor"/>
      </rPr>
      <t xml:space="preserve">
</t>
    </r>
  </si>
  <si>
    <t>Dispense Record sent to PDS and includes annotations. 
PDS receives the dispense record including the annotations. The information is correct and complete.</t>
  </si>
  <si>
    <t>Prescription details present in the Dispensing System and submitted to PDS
PDS(s) Available.</t>
  </si>
  <si>
    <r>
      <t xml:space="preserve">End to End Interfaces: Prescribing System, Dispensing System, Mobile Application via Intermediary and ASLR - Dispensing System considerations </t>
    </r>
    <r>
      <rPr>
        <b/>
        <sz val="14"/>
        <color theme="9" tint="-0.249977111117893"/>
        <rFont val="Calibri"/>
        <family val="2"/>
        <scheme val="minor"/>
      </rPr>
      <t xml:space="preserve">'shaded' </t>
    </r>
  </si>
  <si>
    <t>Sub Section - Requirements</t>
  </si>
  <si>
    <t>Conformance  Specification Number</t>
  </si>
  <si>
    <t xml:space="preserve">Traceability Matrix summarising requirements and tests with associated Requirement sections and Scenarios.
</t>
  </si>
  <si>
    <t>C</t>
  </si>
  <si>
    <t xml:space="preserve">Specifies whether a test is mandatory, recommended or optional.  This is done with the abbreviation:
M for Mandatory 
R for Recommended
C for Conditional
O for Optional
</t>
  </si>
  <si>
    <t>Dispenser makes changes to the dispense record post finalisation.</t>
  </si>
  <si>
    <t>End to End systems involvement for the whole of the Electronic Prescription System - outlining interfacing systems, applications and related functions. Specific details relating to Dispensing System with PDS and other systems highlighted. See Related Documents, Test Data and Artefacts.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</si>
  <si>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</si>
  <si>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Reconcile dispense records</t>
  </si>
  <si>
    <t>User logs into Dispensing System.</t>
  </si>
  <si>
    <t>User logs out of Dispensing System.</t>
  </si>
  <si>
    <t>User checks their own records.</t>
  </si>
  <si>
    <t>Dispenser with Dispensing Privileges logs in.</t>
  </si>
  <si>
    <t>User without Dispensing Privileges logs in.</t>
  </si>
  <si>
    <t>Dispenser enters multi-step details. E.g. Token details &amp; password.</t>
  </si>
  <si>
    <t xml:space="preserve">User and password Security Model established:
- User Time Out
</t>
  </si>
  <si>
    <t>Any / all users identified on use by the system and identity recorded.</t>
  </si>
  <si>
    <t>PDS System set-up for authentication, uses PKI.
Security Profiles set-up for all users.</t>
  </si>
  <si>
    <t>Audit authority to dispense records maintained:
- Supporting PDS Audit Requirements
- Retained for state-based regulation</t>
  </si>
  <si>
    <r>
      <t xml:space="preserve">User activity audited.
</t>
    </r>
    <r>
      <rPr>
        <i/>
        <sz val="11"/>
        <rFont val="Calibri"/>
        <family val="2"/>
        <scheme val="minor"/>
      </rPr>
      <t xml:space="preserve">Note: Full formats of audit details are covered in other tests in this section.
Note: Stage-change is where an additional credential is required - for example a PIN is required to undertake a particular function. Credential change would be the change of the form of the credential or a change to the value (for example, password change). </t>
    </r>
  </si>
  <si>
    <t>1. Electronic Prescription token exists for use: 
- Repeat prescription.
2. PDS Available.
3. Dispensing System with valid dispensing profiles.</t>
  </si>
  <si>
    <t>Dispenser gives Final Approval</t>
  </si>
  <si>
    <t>Full details Audited</t>
  </si>
  <si>
    <t>All detailed audited</t>
  </si>
  <si>
    <t>Dispensing System user prints evidence of prescription for a repeat authorisation</t>
  </si>
  <si>
    <t>Dispensing System user sends an email to the SOC as evidence of prescription for a repeat authorisation</t>
  </si>
  <si>
    <t>Dispensing System user sends SMS / text to the SOC as evidence of prescription for a repeat authorisation</t>
  </si>
  <si>
    <t>Dispensing System user updates SoC electronic communication address. 
Dispensing System user submits dispense record to PDS.</t>
  </si>
  <si>
    <t>Dispensing System has previously submitted dispense notice to  the PDS. 
PDS(s) Unavailable.</t>
  </si>
  <si>
    <t>Dispensing System user scans token - Initial dispense.</t>
  </si>
  <si>
    <t xml:space="preserve">Prescription details presented and include all additional information entered regarding previous dispense.
The information is correct and complete.
</t>
  </si>
  <si>
    <t xml:space="preserve">Dispensing System Alerts user that the PDS is unavailable.
</t>
  </si>
  <si>
    <t>Dispensing System user does not dispense the dispense record, which times out as PDS is Unavailable.</t>
  </si>
  <si>
    <t>TC_DISP_SUB_014</t>
  </si>
  <si>
    <t>TC_DISP_SUB_015</t>
  </si>
  <si>
    <t>TC_DISP_SUB_016</t>
  </si>
  <si>
    <t>Dispensing System user submits dispense record to PDS.
PDS becomes available.</t>
  </si>
  <si>
    <t>Prescription details present in the Dispensing System and prepared for Submission. 
PDS(s) Unavailable.</t>
  </si>
  <si>
    <t>TC_DISP_SUB_017</t>
  </si>
  <si>
    <t>TC_DISP_SUB_018</t>
  </si>
  <si>
    <t xml:space="preserve">Dispensing System user reverses the dispense event  after dispense notice has been posted to the Open PDS.
PDS becomes available.
</t>
  </si>
  <si>
    <t>Prescription details - as per the precondition status.
PDS Unavailable - disconnect the Dispensing System from the network. Subsequently made available.</t>
  </si>
  <si>
    <t>Dispensing System user submits dispense record to PDS. PDS becomes available.</t>
  </si>
  <si>
    <t>Dispenser makes changes to the dispense record post finalisation. PDS becomes available.</t>
  </si>
  <si>
    <t>Dispensing System user submits dispense record to PDS. PDS Acknowledges receipt.</t>
  </si>
  <si>
    <t>Dispensing System user reverses dispense record to PDS. PDS Acknowledges receipt.</t>
  </si>
  <si>
    <t>Dispensing System scans token - Prescription details presented. Positive and Negative Test Cases</t>
  </si>
  <si>
    <t>Reconciliation of owing scripts. Includes PDS becoming available.</t>
  </si>
  <si>
    <t>PDS acknowledges receipt of dispense cancel. Includes PDS becoming available.</t>
  </si>
  <si>
    <t>Reverse dispense event. Positive and Negative Test Cases.</t>
  </si>
  <si>
    <t>PDS acknowledges receipt of dispense reversal. Includes PDS becoming available.</t>
  </si>
  <si>
    <t>The original prescription created and deleted in the PDS (as if cancelled).</t>
  </si>
  <si>
    <t>Dispenser makes changes to the dispense record (from Dispensing System) and submit to PDS
PDS becomes available.</t>
  </si>
  <si>
    <t>DISP-11
DISP-11A
DISP-12</t>
  </si>
  <si>
    <t>DISP-24
DISP-37</t>
  </si>
  <si>
    <t xml:space="preserve">Dispenser scans token  - PDS Unavailable </t>
  </si>
  <si>
    <t xml:space="preserve">1. Electronic Prescription token exists for use
2. PDS Available.
3. Dispensing System with valid dispensing profiles.
</t>
  </si>
  <si>
    <t xml:space="preserve">1. Electronic Prescription token(s) exists for use
2. PDS Available / Not Available as test dictates.
3. Dispensing System with valid dispensing profiles.
</t>
  </si>
  <si>
    <t xml:space="preserve">Dispenser scans token -  PDS Available </t>
  </si>
  <si>
    <t xml:space="preserve">1. Prescription has already been dispensed (as per scenario TS_DISP_001) and submitted to PDS 
2. PDS Available.
3. Dispensing System with valid dispensing profiles.
</t>
  </si>
  <si>
    <t>PDS Unavailable message displayed initially. 
Dispense record is created in Dispensing System with a clear indication that this dispense record is not yet created in PDS.
The system queues messages and retries until the PDS acknowledges receipt, stating that the dispense record is created in PDS. 
The dispense record in Dispensing System no longer has the indicator "This record is not yet created in PDS".</t>
  </si>
  <si>
    <t>Dispense record was previously submitted to PDS successfully
PDS Unavailable.</t>
  </si>
  <si>
    <t>PDS Unavailable message displayed initially. 
Dispense record is updated in Dispensing System with a clear indication that this dispense record is not yet updated in PDS.
The system queues messages and retries until the PDS acknowledges receipt, stating that the dispense record is updated in PDS. 
The dispense record in Dispensing System no longer has the indicator "This record is not yet updated in PDS".</t>
  </si>
  <si>
    <t>PDS Unavailable message displayed initially. 
Dispense record is reversed in Dispensing System with a clear indication that this dispense record is not yet reversed in PDS.
The system queues messages and retries until the PDS acknowledges receipt, stating that the dispense record is reversed in the PDS. 
The dispense record in Dispensing System no longer has the indicator "This record is not yet reversed in PDS".</t>
  </si>
  <si>
    <t>DISP-28
DISP-29</t>
  </si>
  <si>
    <t>DISP-23
DISP-29</t>
  </si>
  <si>
    <t>DISP-20
DISP-21
DISP-22
DISP-27
DISP-50
DISP-57
DISP-52</t>
  </si>
  <si>
    <t>DISP-20
DISP-21
DISP-27</t>
  </si>
  <si>
    <t>Modify</t>
  </si>
  <si>
    <r>
      <t xml:space="preserve">The system </t>
    </r>
    <r>
      <rPr>
        <b/>
        <sz val="11"/>
        <rFont val="Calibri"/>
        <family val="2"/>
        <scheme val="minor"/>
      </rPr>
      <t>SHALL</t>
    </r>
    <r>
      <rPr>
        <sz val="11"/>
        <rFont val="Calibri"/>
        <family val="2"/>
        <scheme val="minor"/>
      </rPr>
      <t xml:space="preserve"> provide visual indication
to the user if it detects that the PDS is
unreachable or unavailable.</t>
    </r>
  </si>
  <si>
    <r>
      <t xml:space="preserve">The system </t>
    </r>
    <r>
      <rPr>
        <b/>
        <sz val="11"/>
        <rFont val="Calibri"/>
        <family val="2"/>
        <scheme val="minor"/>
      </rPr>
      <t>MAY</t>
    </r>
    <r>
      <rPr>
        <sz val="11"/>
        <rFont val="Calibri"/>
        <family val="2"/>
        <scheme val="minor"/>
      </rPr>
      <t xml:space="preserve"> determine that the PDS is
unavailable and alert the dispenser</t>
    </r>
  </si>
  <si>
    <r>
      <t xml:space="preserve">If the PDS is unavailable / unresponsive, the
system </t>
    </r>
    <r>
      <rPr>
        <b/>
        <sz val="11"/>
        <rFont val="Calibri"/>
        <family val="2"/>
        <scheme val="minor"/>
      </rPr>
      <t>SHALL</t>
    </r>
    <r>
      <rPr>
        <sz val="11"/>
        <rFont val="Calibri"/>
        <family val="2"/>
        <scheme val="minor"/>
      </rPr>
      <t xml:space="preserve"> queue messages and retry
until the PDS acknowledges receipt.</t>
    </r>
  </si>
  <si>
    <r>
      <t xml:space="preserve">Dispensing System user cancels dispense event  prior to dispense notice being posted to the PDS.
PDS becomes available.
</t>
    </r>
    <r>
      <rPr>
        <i/>
        <sz val="11"/>
        <rFont val="Calibri"/>
        <family val="2"/>
        <scheme val="minor"/>
      </rPr>
      <t xml:space="preserve">Note: Dispenser may abort or cancel a dispense event due to medicine is out of stock or patient changes their mind. </t>
    </r>
    <r>
      <rPr>
        <sz val="11"/>
        <rFont val="Calibri"/>
        <family val="2"/>
        <scheme val="minor"/>
      </rPr>
      <t xml:space="preserve">
</t>
    </r>
  </si>
  <si>
    <t xml:space="preserve">Prescription details for a repeat authorisation 
</t>
  </si>
  <si>
    <t>DSPID can be manually entered into an electronic dispense record.</t>
  </si>
  <si>
    <t xml:space="preserve">Dispensing System user enters DSPID manually into an electronic dispense record </t>
  </si>
  <si>
    <t>DISP-38</t>
  </si>
  <si>
    <t>DISP-38A</t>
  </si>
  <si>
    <t xml:space="preserve">TC_DISP_RET_004
</t>
  </si>
  <si>
    <t xml:space="preserve">DISP-13
</t>
  </si>
  <si>
    <t xml:space="preserve">Owing prescription dispensed manually   - PDS Available </t>
  </si>
  <si>
    <t>Dispensing System user enters DSPID manually into an electronic dispense record 
PDS(s) becomes Available.</t>
  </si>
  <si>
    <t>Dispense Record is marked 'Reconciled'.</t>
  </si>
  <si>
    <t>Dispensing System user enters DSPID manually into an electronic dispense record - PDS(s) becomes Available.</t>
  </si>
  <si>
    <t>An owing prescription has been dispensed manually  (e.g. when dispensing under verbal authority for an urgent case/supply).
PDS(s) Unavailable.</t>
  </si>
  <si>
    <t>An owing prescription - dispensed manually  (e.g. when dispensing under verbal authority).
PDS(s) Available.</t>
  </si>
  <si>
    <t>Prescription details.</t>
  </si>
  <si>
    <t>Dispensing System Authenticated with PDS - PDS Available</t>
  </si>
  <si>
    <t xml:space="preserve">Full details presented to dispenser - PDS Available </t>
  </si>
  <si>
    <t xml:space="preserve">DISP-38A
DISP-39
DISP-42
DISP-43
DISP-46
</t>
  </si>
  <si>
    <t>CTD</t>
  </si>
  <si>
    <t>CTS</t>
  </si>
  <si>
    <t>Conformance Test Data</t>
  </si>
  <si>
    <t>Conformance Test Specification</t>
  </si>
  <si>
    <t>Document Name</t>
  </si>
  <si>
    <t>Electronic Prescribing - Solution Architecture v2.0</t>
  </si>
  <si>
    <t>Solution Architecture</t>
  </si>
  <si>
    <t>- Document ID: DH-2625:2017</t>
  </si>
  <si>
    <t>Electronic Prescribing - National Requirements for Electronic Prescriptions v1.0</t>
  </si>
  <si>
    <t>Requirements Overview</t>
  </si>
  <si>
    <t>Electronic Prescibing  - Conformance Test Data - Prescribe and Dispense Personas</t>
  </si>
  <si>
    <t>Electronic Prescibing  - Conformance Test Data - Prescriptions</t>
  </si>
  <si>
    <t>Electronic Prescribing - Conformance Test Specification - Dispensing Systems</t>
  </si>
  <si>
    <t>Conformance Profile</t>
  </si>
  <si>
    <t>Dispense Record sent to PDS and includes all requirement details.</t>
  </si>
  <si>
    <t>Electronic Prescribing - Conformance Test Data - HPI-I Data</t>
  </si>
  <si>
    <t>Electronic Prescribing - Conformance Test Data - HPI-O Data</t>
  </si>
  <si>
    <t xml:space="preserve">DISP-15
DISP-14
</t>
  </si>
  <si>
    <r>
      <rPr>
        <sz val="11"/>
        <color rgb="FF002060"/>
        <rFont val="Calibri"/>
        <family val="2"/>
        <scheme val="minor"/>
      </rPr>
      <t>CONDITION: System uses authentication which has stage-change functionality</t>
    </r>
    <r>
      <rPr>
        <sz val="11"/>
        <rFont val="Calibri"/>
        <family val="2"/>
        <scheme val="minor"/>
      </rPr>
      <t xml:space="preserve">
Stage-change account details changed </t>
    </r>
  </si>
  <si>
    <t>Generate file for transmission to regulating body.</t>
  </si>
  <si>
    <t>TC_DISP_FIN_009</t>
  </si>
  <si>
    <t>Dispensing System user prepares evidence of prescription to SOC - PDS Unavailable / Available.</t>
  </si>
  <si>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record.</t>
    </r>
  </si>
  <si>
    <t xml:space="preserve">Dispensing System records date and time (time and time zone) of PDS acknowledgement receipt.
</t>
  </si>
  <si>
    <t xml:space="preserve">Dispensing System records date and time (time and time zone) of PDS acknowledgement receipt of Reversal.
</t>
  </si>
  <si>
    <t>DISP-16A</t>
  </si>
  <si>
    <t>TC_DISP_PRES_008</t>
  </si>
  <si>
    <t>Electronic Prescription has been dispensed.</t>
  </si>
  <si>
    <t>TC_DISP_PRES_009</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</si>
  <si>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</si>
  <si>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</si>
  <si>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</si>
  <si>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</si>
  <si>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</si>
  <si>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</si>
  <si>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</si>
  <si>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description</t>
  </si>
  <si>
    <t>Testing location address</t>
  </si>
  <si>
    <t>Date(s) of testing</t>
  </si>
  <si>
    <t>Name of person(s) conducting tests</t>
  </si>
  <si>
    <t>Open PDS Applicable</t>
  </si>
  <si>
    <t>Direct PDS Applicable</t>
  </si>
  <si>
    <t xml:space="preserve">Connect to PDS System </t>
  </si>
  <si>
    <t xml:space="preserve">User without Dispensing Privileges </t>
  </si>
  <si>
    <t>Account Models for all User Classes</t>
  </si>
  <si>
    <t xml:space="preserve">Audit record created. Includes:
- Receipt Date and Time (time and time zone)
</t>
  </si>
  <si>
    <t>PDS Unavailable - disconnect the Dispensing System from the network.</t>
  </si>
  <si>
    <t>Prescription details - as from the original prescription, which included repeat(s)</t>
  </si>
  <si>
    <t>Electronic Prescribing Model Applicable</t>
  </si>
  <si>
    <t>Dispense Urgent Prescription (Owing Prescription) in Direct model</t>
  </si>
  <si>
    <t>Dispense Electronic Prescription in Direct model</t>
  </si>
  <si>
    <t xml:space="preserve">1. Electronic Prescription exists for use
2. PDS Available.
3. Dispensing System with valid dispensing profiles.
</t>
  </si>
  <si>
    <t xml:space="preserve">Owing prescription dispensed manually  </t>
  </si>
  <si>
    <t>1. Repeat Electronic Prescription exists for use
2. PDS Available.
3. Dispensing System with valid dispensing profiles.</t>
  </si>
  <si>
    <t>TS_DISP_010</t>
  </si>
  <si>
    <t>TS_DISP_011</t>
  </si>
  <si>
    <t>TS_DISP_012</t>
  </si>
  <si>
    <t>DISP-31B</t>
  </si>
  <si>
    <t xml:space="preserve">PDS(s) Available.
</t>
  </si>
  <si>
    <t>Dispense record sent to PDS.
PDS receives the Dispense record and acknowledges receipt.</t>
  </si>
  <si>
    <t>SMS URI link - Received Transmitted Information</t>
  </si>
  <si>
    <t>Transmitted prescription details from DISP-31 - SMS</t>
  </si>
  <si>
    <t>Transmitted prescription details from DISP-31 - Email</t>
  </si>
  <si>
    <t>Email URI link - Received Transmitted Information</t>
  </si>
  <si>
    <t>Evidence of Prescription delivery to SOC.</t>
  </si>
  <si>
    <t>Dispense Notice queued and repeatedly retries. 
Dispense Notice finally delivered (when PDS available).</t>
  </si>
  <si>
    <t xml:space="preserve">File generated includes ALL specified requirements and is in a format that can be send electronically: Text, PDF, log file or others
The file has complete and correct information as per requirements.
</t>
  </si>
  <si>
    <t>DISP-90</t>
  </si>
  <si>
    <t>TC_DISP_FIN_010</t>
  </si>
  <si>
    <t>TC_DISP_FIN_011</t>
  </si>
  <si>
    <t>DISP-91</t>
  </si>
  <si>
    <t>TC_DISP_FIN_012</t>
  </si>
  <si>
    <t>TC_DISP_FIN_013</t>
  </si>
  <si>
    <r>
      <t xml:space="preserve">Where an Evidence of Prescription is sent in electronic form and that Evidence of Prescription includes a link to an electronic token (URI), then any information provided by that link </t>
    </r>
    <r>
      <rPr>
        <b/>
        <sz val="11"/>
        <rFont val="Calibri"/>
        <family val="2"/>
        <scheme val="minor"/>
      </rPr>
      <t xml:space="preserve">SHALL </t>
    </r>
    <r>
      <rPr>
        <sz val="11"/>
        <rFont val="Calibri"/>
        <family val="2"/>
        <scheme val="minor"/>
      </rPr>
      <t xml:space="preserve">also conform to DISP-31 and DISP-91.
</t>
    </r>
    <r>
      <rPr>
        <i/>
        <sz val="11"/>
        <rFont val="Calibri"/>
        <family val="2"/>
        <scheme val="minor"/>
      </rPr>
      <t>Note: In the event that the electronic address was incorrectly recorded, this limits the potential for exposing personal information to an unknown party.</t>
    </r>
  </si>
  <si>
    <t>Prescription evidence does NOT include ANY of the details specified in the requirement.</t>
  </si>
  <si>
    <t>TC_DISP_MOD_002</t>
  </si>
  <si>
    <t>Prescription details - as from the original prescription. 
System and supporting PDS operate with appropriate solution.</t>
  </si>
  <si>
    <t xml:space="preserve">Dispensed Electronic Prescription record present in the Dispensing System. 
PDS(s) Available.
</t>
  </si>
  <si>
    <t xml:space="preserve">Dispensed Electronic Prescription repeat record present in the Dispensing System. 
PDS(s) Available.
</t>
  </si>
  <si>
    <r>
      <t>Appropriate mechanism allows for the effective correction of prescription:
- Correct original (or)
- Cancel original and Create New</t>
    </r>
    <r>
      <rPr>
        <i/>
        <sz val="11"/>
        <color rgb="FFFF0000"/>
        <rFont val="Calibri"/>
        <family val="2"/>
        <scheme val="minor"/>
      </rPr>
      <t xml:space="preserve">
</t>
    </r>
  </si>
  <si>
    <r>
      <t>The SoC electronic communication address defaults to the address stored in the original prescription. The new electronic address can be used.
Dispense Record sent to PDS and includes all requirement details.
PDS receives the information.</t>
    </r>
    <r>
      <rPr>
        <i/>
        <sz val="11"/>
        <rFont val="Calibri"/>
        <family val="2"/>
        <scheme val="minor"/>
      </rPr>
      <t xml:space="preserve">
</t>
    </r>
  </si>
  <si>
    <t>Dispense Record present in the Dispensing System and prepared for Submission. 
PDS(s) Available.</t>
  </si>
  <si>
    <t xml:space="preserve">Paper evidence of prescription produced. 
Paper prescription does NOT include any of the details specified in the requirements and there is no place for the prescriber to sign. 
</t>
  </si>
  <si>
    <t xml:space="preserve">Stage-change account details changed </t>
  </si>
  <si>
    <t>PDS receives the Dispense record and acknowledges receipt.</t>
  </si>
  <si>
    <t>Email URI link - Provided Information</t>
  </si>
  <si>
    <t>SMS URI link - Provided Information</t>
  </si>
  <si>
    <t>Correct a created Electronic Prescription Dispense Record</t>
  </si>
  <si>
    <t>Correct a created Electronic Prescription Repeat Dispense Record</t>
  </si>
  <si>
    <t>Dispensing System user displays PRES-18 and PRES-18B details prior to submission of dispense record.</t>
  </si>
  <si>
    <t>DISP-16
DISP-16A
DISP-17
DISP-18
DISP-60</t>
  </si>
  <si>
    <t>Repeat Evidence</t>
  </si>
  <si>
    <t>Evidence of Prescription - Repeat</t>
  </si>
  <si>
    <t xml:space="preserve">Owing prescription dispensed manually  - PDS Available 
(e.g. when dispensing under verbal authority for an urgent case/supply) </t>
  </si>
  <si>
    <t>TC_DISP_AA_023</t>
  </si>
  <si>
    <t>DISP-95</t>
  </si>
  <si>
    <t>Appropriate system configuration.
PDS Available.</t>
  </si>
  <si>
    <t>Appropriate System products.
Task Manager - Activate and Inactivate products.</t>
  </si>
  <si>
    <t>Transacting with PDS - Conforming product(s) not operating.</t>
  </si>
  <si>
    <t>States and territories applicable</t>
  </si>
  <si>
    <t>Software component name (s)</t>
  </si>
  <si>
    <t>Software version number (s)</t>
  </si>
  <si>
    <t>Electronic Prescribing model</t>
  </si>
  <si>
    <t>Please specify all software components being used in this assessment</t>
  </si>
  <si>
    <r>
      <t>Audit record created. Includes:
- Created Date and Time (time and time zone)
- Globally Unique Prescription Identifier
- Delivery Service Prescription Identifier (DSPID)
- Acknowledged Date and Time (time and time zone)
- All information fields contained in the dispense record.</t>
    </r>
    <r>
      <rPr>
        <i/>
        <sz val="11"/>
        <rFont val="Calibri"/>
        <family val="2"/>
        <scheme val="minor"/>
      </rPr>
      <t xml:space="preserve">
</t>
    </r>
    <r>
      <rPr>
        <sz val="11"/>
        <rFont val="Calibri"/>
        <family val="2"/>
        <scheme val="minor"/>
      </rPr>
      <t>- All information fields contained in the prescription record.</t>
    </r>
    <r>
      <rPr>
        <i/>
        <sz val="11"/>
        <rFont val="Calibri"/>
        <family val="2"/>
        <scheme val="minor"/>
      </rPr>
      <t xml:space="preserve">
</t>
    </r>
  </si>
  <si>
    <t>Dispense Record sent to PDS and includes:
- Subject of Care address</t>
  </si>
  <si>
    <r>
      <t xml:space="preserve">The system </t>
    </r>
    <r>
      <rPr>
        <b/>
        <sz val="11"/>
        <rFont val="Calibri"/>
        <family val="2"/>
        <scheme val="minor"/>
      </rPr>
      <t>SHOULD</t>
    </r>
    <r>
      <rPr>
        <sz val="11"/>
        <rFont val="Calibri"/>
        <family val="2"/>
        <scheme val="minor"/>
      </rPr>
      <t xml:space="preserve"> include the following fields in a dispense record to the PDS:
• HPI-I of the authorising dispenser;
• AMT coded value of medicine supplied; 
• Subject of Care Individual Healthcare Identifier (IHI) number; and 
• Subject of Care electronic communication address. </t>
    </r>
    <r>
      <rPr>
        <i/>
        <sz val="11"/>
        <rFont val="Calibri"/>
        <family val="2"/>
        <scheme val="minor"/>
      </rPr>
      <t xml:space="preserve">
</t>
    </r>
    <r>
      <rPr>
        <sz val="11"/>
        <rFont val="Calibri"/>
        <family val="2"/>
        <scheme val="minor"/>
      </rPr>
      <t xml:space="preserve">The SoC electronic communication address </t>
    </r>
    <r>
      <rPr>
        <b/>
        <sz val="11"/>
        <rFont val="Calibri"/>
        <family val="2"/>
        <scheme val="minor"/>
      </rPr>
      <t xml:space="preserve">SHOULD </t>
    </r>
    <r>
      <rPr>
        <sz val="11"/>
        <rFont val="Calibri"/>
        <family val="2"/>
        <scheme val="minor"/>
      </rPr>
      <t xml:space="preserve">default to the address stored in the original prescription.
</t>
    </r>
    <r>
      <rPr>
        <i/>
        <sz val="11"/>
        <rFont val="Calibri"/>
        <family val="2"/>
        <scheme val="minor"/>
      </rPr>
      <t xml:space="preserve">
Note: The dispense record might contain a different address if the SoC prefers
</t>
    </r>
  </si>
  <si>
    <r>
      <t xml:space="preserve">Prior to submitting a dispense record, the system </t>
    </r>
    <r>
      <rPr>
        <b/>
        <sz val="11"/>
        <rFont val="Calibri"/>
        <family val="2"/>
        <scheme val="minor"/>
      </rPr>
      <t>SHALL</t>
    </r>
    <r>
      <rPr>
        <sz val="11"/>
        <rFont val="Calibri"/>
        <family val="2"/>
        <scheme val="minor"/>
      </rPr>
      <t xml:space="preserve"> display to the dispenser at least the information defined in PRES-18, PRES-18A and PRES-18B. 
</t>
    </r>
    <r>
      <rPr>
        <i/>
        <sz val="11"/>
        <rFont val="Calibri"/>
        <family val="2"/>
        <scheme val="minor"/>
      </rPr>
      <t xml:space="preserve">
Note: a system can auto-populate a dispense record based on information stored in a prescription but this population and submission must not be automatic without the dispenser viewing the dispense record for accuracy.</t>
    </r>
  </si>
  <si>
    <t xml:space="preserve">PRES-18A details include: 
• Authorisation reference number (up to 25 characters alpha/numeric) 
The system SHALL present this number as: • “Authorisation number” in NSW and NT; • “Authority number” in WA and TAS; • “Approval number” in QLD and ACT;  • “Permit number” in SA; and • “Warrant number in VIC. 
PRES-18B details include as appropriate: 
• ‘for dental treatment only’ 
• 'for midwifery use only' 
• ‘for optometry use only’ 
• ‘for podiatric treatment only’ 
• ‘for treatment of foot conditions only’ 
• ‘for ocular treatment only’ </t>
  </si>
  <si>
    <t>Standard dispense in Open Model</t>
  </si>
  <si>
    <t>Full End to End process dispense  in Open Model</t>
  </si>
  <si>
    <t>Dispense Urgent Prescription (Owing Prescription)  in Open Model</t>
  </si>
  <si>
    <r>
      <t xml:space="preserve">DISP-16
</t>
    </r>
    <r>
      <rPr>
        <sz val="11"/>
        <color theme="1"/>
        <rFont val="Calibri"/>
        <family val="2"/>
        <scheme val="minor"/>
      </rPr>
      <t>DISP-16A
DISP-17
DISP-18
DISP-60</t>
    </r>
  </si>
  <si>
    <r>
      <rPr>
        <sz val="11"/>
        <color theme="1"/>
        <rFont val="Calibri"/>
        <family val="2"/>
        <scheme val="minor"/>
      </rPr>
      <t>DISP-91
DISP-31A
DISP-31B
DISP-32
DISP-58</t>
    </r>
  </si>
  <si>
    <r>
      <t xml:space="preserve">DISP-16
</t>
    </r>
    <r>
      <rPr>
        <sz val="11"/>
        <color theme="1"/>
        <rFont val="Calibri"/>
        <family val="2"/>
        <scheme val="minor"/>
      </rPr>
      <t>DISP-16A
DISP-17
DISP-18
DISP-60
DISP-56
DISP-58</t>
    </r>
  </si>
  <si>
    <r>
      <t xml:space="preserve">DISP-30
</t>
    </r>
    <r>
      <rPr>
        <sz val="11"/>
        <color theme="1"/>
        <rFont val="Calibri"/>
        <family val="2"/>
        <scheme val="minor"/>
      </rPr>
      <t>DISP-90
DISP-31
DISP-91
DISP-31A
DISP-31B
DISP-32
DISP-33</t>
    </r>
  </si>
  <si>
    <r>
      <t xml:space="preserve">DISP-16
</t>
    </r>
    <r>
      <rPr>
        <sz val="11"/>
        <color theme="1"/>
        <rFont val="Calibri"/>
        <family val="2"/>
        <scheme val="minor"/>
      </rPr>
      <t>DISP-16A</t>
    </r>
  </si>
  <si>
    <t xml:space="preserve">DISP-38A
DISP-39
DISP-42
DISP-43
</t>
  </si>
  <si>
    <t>DISP-16
DISP-16A</t>
  </si>
  <si>
    <t>DISP-30
DISP-90
DISP-31</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</si>
  <si>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</si>
  <si>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</si>
  <si>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</si>
  <si>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</si>
  <si>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</si>
  <si>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</si>
  <si>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</si>
  <si>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</si>
  <si>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</si>
  <si>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Direct Scenarios percentage Completed.</t>
  </si>
  <si>
    <t>DS - Authentication - Open PDS</t>
  </si>
  <si>
    <t>DS - Audit - Open PDS</t>
  </si>
  <si>
    <t>DS - Main - Open PDS</t>
  </si>
  <si>
    <t>DS - Authentication - Direct PDS</t>
  </si>
  <si>
    <t>DS - Audit - Direct PDS</t>
  </si>
  <si>
    <t>DS - Main - Direct PDS</t>
  </si>
  <si>
    <t>OPEN PDS</t>
  </si>
  <si>
    <t>DIRECT PDS</t>
  </si>
  <si>
    <t>Please specify States and Territories the software will be utilised</t>
  </si>
  <si>
    <t>- Document ID: DH-3174:2020</t>
  </si>
  <si>
    <t>Electronic Prescribing - Conformance Assessment Scheme v2.1</t>
  </si>
  <si>
    <t>- Document ID: DH-3231:2020</t>
  </si>
  <si>
    <t>EP - CTD - Prescribe and Dispense Personas v2.0</t>
  </si>
  <si>
    <t>- Document ID: DH-3232:2020</t>
  </si>
  <si>
    <t>EP - CTD - Subjects of Care v2.0</t>
  </si>
  <si>
    <t>- Document ID: DH-3228:2020</t>
  </si>
  <si>
    <t>EP - CTD - HPI-I v2.0</t>
  </si>
  <si>
    <t>- Document ID: DH-3229:2020</t>
  </si>
  <si>
    <t>EP - CTD - HPI-O v2.0</t>
  </si>
  <si>
    <t>TC_DISP_REG_001</t>
  </si>
  <si>
    <t>DISP-200</t>
  </si>
  <si>
    <t>TC_DISP_REG_002</t>
  </si>
  <si>
    <t>TC_DISP_REG_003</t>
  </si>
  <si>
    <t>DISP-205</t>
  </si>
  <si>
    <t>TC_DISP_REG_004</t>
  </si>
  <si>
    <t>DISP-210</t>
  </si>
  <si>
    <t>TC_DISP_REG_005</t>
  </si>
  <si>
    <t>DISP-215</t>
  </si>
  <si>
    <t>Healthcare provider user adds a carer or an agent to the SoC's ASL</t>
  </si>
  <si>
    <t>TC_DISP_REG_006</t>
  </si>
  <si>
    <t>DISP-220</t>
  </si>
  <si>
    <r>
      <t xml:space="preserve">If the patient has a registered carer or agent, the dispensing  system </t>
    </r>
    <r>
      <rPr>
        <b/>
        <sz val="11"/>
        <color theme="1"/>
        <rFont val="Calibri"/>
        <family val="2"/>
        <scheme val="minor"/>
      </rPr>
      <t>SHALL</t>
    </r>
    <r>
      <rPr>
        <sz val="11"/>
        <color theme="1"/>
        <rFont val="Calibri"/>
        <family val="2"/>
        <scheme val="minor"/>
      </rPr>
      <t xml:space="preserve"> allow the healthcare provider to nominate which role that person supports (Carer or Agent).
</t>
    </r>
    <r>
      <rPr>
        <i/>
        <sz val="11"/>
        <color theme="1"/>
        <rFont val="Calibri"/>
        <family val="2"/>
        <scheme val="minor"/>
      </rPr>
      <t xml:space="preserve">Note: A ‘carer’ and ‘agent’ are different concepts and must be captured separately. 
</t>
    </r>
  </si>
  <si>
    <t>TC_DISP_REG_007</t>
  </si>
  <si>
    <t>TC_DISP_REG_008</t>
  </si>
  <si>
    <t>DISP-225</t>
  </si>
  <si>
    <t>TC_DISP_REG_009</t>
  </si>
  <si>
    <t>DISP-230</t>
  </si>
  <si>
    <t>TC_DISP_REG_010</t>
  </si>
  <si>
    <t>DISP-235</t>
  </si>
  <si>
    <t>An organisation can be added as a carer for the SoC</t>
  </si>
  <si>
    <t>TC_DISP_REG_011</t>
  </si>
  <si>
    <t>DISP-240</t>
  </si>
  <si>
    <t>TC_DISP_REG_012</t>
  </si>
  <si>
    <t>DISP-250</t>
  </si>
  <si>
    <t>TC_DISP_REG_013</t>
  </si>
  <si>
    <t>TC_DISP_REG_014</t>
  </si>
  <si>
    <t>TC_DISP_REG_015</t>
  </si>
  <si>
    <t>DISP-255</t>
  </si>
  <si>
    <t>TC_DISP_REG_016</t>
  </si>
  <si>
    <t>TC_DISP_VW_001</t>
  </si>
  <si>
    <t>DISP-275</t>
  </si>
  <si>
    <t>TC_DISP_VW_002</t>
  </si>
  <si>
    <t>TC_DISP_VW_003</t>
  </si>
  <si>
    <t>DISP-280</t>
  </si>
  <si>
    <t>TC_DISP_VW_004</t>
  </si>
  <si>
    <t>The dispensing system does not allow the healthcare provider to view the Subject of Care’s Active Script List</t>
  </si>
  <si>
    <t>TC_DISP_VW_006</t>
  </si>
  <si>
    <t>DISP-290</t>
  </si>
  <si>
    <t>TC_DISP_VW_009</t>
  </si>
  <si>
    <t>DISP-295</t>
  </si>
  <si>
    <t>TC_DISP_VW_010</t>
  </si>
  <si>
    <t>DISP-305</t>
  </si>
  <si>
    <t>DISP-315</t>
  </si>
  <si>
    <t>TC_DISP_DSP_001</t>
  </si>
  <si>
    <t>DISP-345</t>
  </si>
  <si>
    <t>TC_DISP_DSP_002</t>
  </si>
  <si>
    <t>TC_DISP_DSP_003</t>
  </si>
  <si>
    <t>DISP-350</t>
  </si>
  <si>
    <t>DISP-360</t>
  </si>
  <si>
    <t>TC_DISP_DSP_005</t>
  </si>
  <si>
    <t>TC_DISP_DSP_006</t>
  </si>
  <si>
    <t>DISP-365</t>
  </si>
  <si>
    <t>TC_DISP_DSP_009</t>
  </si>
  <si>
    <t>DISP-370</t>
  </si>
  <si>
    <t>DISP-390</t>
  </si>
  <si>
    <t>DISP-405</t>
  </si>
  <si>
    <t>Healthcare provider user adds a carer to the SoC's ASL.</t>
  </si>
  <si>
    <t>Healthcare provider user adds an agent to the SoC's ASL.</t>
  </si>
  <si>
    <t>Healthcare provider user views a patient record - Unregistered.</t>
  </si>
  <si>
    <t>The dispensing system allows the healthcare provider to view the Subject of Care’s Active Script List.</t>
  </si>
  <si>
    <t>Healthcare provider user views the Subject of Care’s Active Script List - check information.</t>
  </si>
  <si>
    <r>
      <t>The dispensing system</t>
    </r>
    <r>
      <rPr>
        <b/>
        <sz val="11"/>
        <rFont val="Calibri"/>
        <family val="2"/>
        <scheme val="minor"/>
      </rPr>
      <t xml:space="preserve"> SHALL </t>
    </r>
    <r>
      <rPr>
        <sz val="11"/>
        <rFont val="Calibri"/>
        <family val="2"/>
        <scheme val="minor"/>
      </rPr>
      <t xml:space="preserve">support the registration of an organisation name as a carer for the SoC. 
</t>
    </r>
    <r>
      <rPr>
        <i/>
        <sz val="11"/>
        <rFont val="Calibri"/>
        <family val="2"/>
        <scheme val="minor"/>
      </rPr>
      <t>Note: It is likely that the RACF for a residence patient will, with permission, nominate themselves as a carer so they can receive electronic notifications and provide site-consent.
Note: The attributes specified in DISP-225 does not apply to organisation as a carer.</t>
    </r>
  </si>
  <si>
    <t>Facility to provide registration of ASLR for SoC.</t>
  </si>
  <si>
    <t>Healthcare provider user 
Stored information (In the Dispensing System) for pre-population, including information NOT to be populated.</t>
  </si>
  <si>
    <t>Healthcare provider user assisted registration - pre-populated data and send SoC's Information.</t>
  </si>
  <si>
    <t>The dispensing system  displays a visual indication that the SoC has registered for participation in an Active Script List.</t>
  </si>
  <si>
    <t xml:space="preserve">The dispensing system displays the name of the ASLR in the patient record. </t>
  </si>
  <si>
    <t>Dispensing System used for assisted registration of SoC for an Active Script List.</t>
  </si>
  <si>
    <t xml:space="preserve">PDS available
ASLR available 
SoC has registered for an Active Script List
</t>
  </si>
  <si>
    <t>Healthcare provider user.
Soc ASL as required.</t>
  </si>
  <si>
    <t xml:space="preserve">Healthcare provider user adds an organisation as a carer to the SoC's ASL </t>
  </si>
  <si>
    <r>
      <t>The dispensing system</t>
    </r>
    <r>
      <rPr>
        <b/>
        <sz val="11"/>
        <color theme="1"/>
        <rFont val="Calibri"/>
        <family val="2"/>
        <scheme val="minor"/>
      </rPr>
      <t xml:space="preserve"> SHALL</t>
    </r>
    <r>
      <rPr>
        <sz val="11"/>
        <color theme="1"/>
        <rFont val="Calibri"/>
        <family val="2"/>
        <scheme val="minor"/>
      </rPr>
      <t xml:space="preserve"> provide assisted registration functionality to support Subject of Care registration for an Active Script List.
</t>
    </r>
  </si>
  <si>
    <r>
      <t>The dispensing system</t>
    </r>
    <r>
      <rPr>
        <b/>
        <sz val="11"/>
        <rFont val="Calibri"/>
        <family val="2"/>
        <scheme val="minor"/>
      </rPr>
      <t xml:space="preserve"> SHALL</t>
    </r>
    <r>
      <rPr>
        <sz val="11"/>
        <rFont val="Calibri"/>
        <family val="2"/>
        <scheme val="minor"/>
      </rPr>
      <t xml:space="preserve"> support the subsequent update of the SoC, carer and agent’s personal information that is in the ASL, in accordance with DISP-210, DISP-225 and DISP-230. 
</t>
    </r>
    <r>
      <rPr>
        <i/>
        <sz val="11"/>
        <rFont val="Calibri"/>
        <family val="2"/>
        <scheme val="minor"/>
      </rPr>
      <t>Note: The term “update” includes add, remove and modify operations.
Note: If it is known that the SoC’s IHI has changed then the ASLR operator must be notified via the ASLR support phone number. The ASLR operator will take steps to move prescription information from the de-activated ASL to the new ASL.</t>
    </r>
  </si>
  <si>
    <r>
      <t xml:space="preserve">The dispensing system </t>
    </r>
    <r>
      <rPr>
        <b/>
        <sz val="11"/>
        <color theme="1"/>
        <rFont val="Calibri"/>
        <family val="2"/>
        <scheme val="minor"/>
      </rPr>
      <t>SHALL</t>
    </r>
    <r>
      <rPr>
        <sz val="11"/>
        <color theme="1"/>
        <rFont val="Calibri"/>
        <family val="2"/>
        <scheme val="minor"/>
      </rPr>
      <t xml:space="preserve"> display a checkbox (or similar) for the dispenser to describe each of the following events (for electronic and paper prescriptions): 
• Patient has exercised their choice to keep the information away from their ASL; and
• the prescription will be retained by the pharmacy (or another pharmacy) for legal purposes and must not be sent to an ASL.
</t>
    </r>
    <r>
      <rPr>
        <i/>
        <sz val="11"/>
        <color theme="1"/>
        <rFont val="Calibri"/>
        <family val="2"/>
        <scheme val="minor"/>
      </rPr>
      <t>Note: The checkboxes (or similar) are only relevant if there is a repeat authorisation.
Note: This profile does not describe how a token is to be sent directly to, or retained by, a pharmacy. The checkbox only captures that that action will be done via fax, email, SMS, secure message delivery etc. Each developer needs to decide if this is done within their system or is dependent on an external process.
Note: The dispenser needs to consider the dispensing expectation for each repeat authorisation and use the checkboxes (or similar) to influence the prescription in the ASL.  
Note: Prescribing to dosing points is a reason to send directly to (or retain by) that pharmacy and keep the token from an ASL.
Note: DISP-350 identifies default behaviour for these checkboxes.</t>
    </r>
  </si>
  <si>
    <r>
      <t xml:space="preserve">For repeat authorisations, if the original prescription or most recent repeat authorisation indicates the patient has exercised their choice to keep the information away from their ASL, then the repeat authorisation </t>
    </r>
    <r>
      <rPr>
        <b/>
        <sz val="11"/>
        <rFont val="Calibri"/>
        <family val="2"/>
        <scheme val="minor"/>
      </rPr>
      <t>SHALL</t>
    </r>
    <r>
      <rPr>
        <sz val="11"/>
        <rFont val="Calibri"/>
        <family val="2"/>
        <scheme val="minor"/>
      </rPr>
      <t xml:space="preserve"> default to the same for that repeat authorisation.
</t>
    </r>
    <r>
      <rPr>
        <i/>
        <sz val="11"/>
        <rFont val="Calibri"/>
        <family val="2"/>
        <scheme val="minor"/>
      </rPr>
      <t>Note: the healthcare provider, with instructions from the subject of care, must be able to change this setting before submitting a repeat authorisation to the PDS.</t>
    </r>
  </si>
  <si>
    <r>
      <t xml:space="preserve">The system </t>
    </r>
    <r>
      <rPr>
        <b/>
        <sz val="11"/>
        <color theme="1"/>
        <rFont val="Calibri"/>
        <family val="2"/>
        <scheme val="minor"/>
      </rPr>
      <t>SHALL</t>
    </r>
    <r>
      <rPr>
        <sz val="11"/>
        <color theme="1"/>
        <rFont val="Calibri"/>
        <family val="2"/>
        <scheme val="minor"/>
      </rPr>
      <t xml:space="preserve"> maintain an audit log of access to Active Script Lists.
The audit log </t>
    </r>
    <r>
      <rPr>
        <b/>
        <sz val="11"/>
        <color theme="1"/>
        <rFont val="Calibri"/>
        <family val="2"/>
        <scheme val="minor"/>
      </rPr>
      <t>SHALL</t>
    </r>
    <r>
      <rPr>
        <sz val="11"/>
        <color theme="1"/>
        <rFont val="Calibri"/>
        <family val="2"/>
        <scheme val="minor"/>
      </rPr>
      <t xml:space="preserve"> include at least:
• Date and time of access (time and time zone);
• Subject of Care’s IHI number;
• Organisation or site ID, or User ID (from the dispensing system) or both.</t>
    </r>
  </si>
  <si>
    <t xml:space="preserve">PDS available
ASLR available 
SoC has registered for an Active Script List
The dispensing system has the capability to send notifications to the subject of care 
</t>
  </si>
  <si>
    <r>
      <t xml:space="preserve">The dispensing system </t>
    </r>
    <r>
      <rPr>
        <b/>
        <sz val="11"/>
        <rFont val="Calibri"/>
        <family val="2"/>
        <scheme val="minor"/>
      </rPr>
      <t>SHALL NOT</t>
    </r>
    <r>
      <rPr>
        <sz val="11"/>
        <rFont val="Calibri"/>
        <family val="2"/>
        <scheme val="minor"/>
      </rPr>
      <t xml:space="preserve"> pre-populate the dispense record with the information provided by the ASLR. 
</t>
    </r>
    <r>
      <rPr>
        <i/>
        <sz val="11"/>
        <rFont val="Calibri"/>
        <family val="2"/>
        <scheme val="minor"/>
      </rPr>
      <t>Note</t>
    </r>
    <r>
      <rPr>
        <i/>
        <sz val="11"/>
        <color theme="1"/>
        <rFont val="Calibri"/>
        <family val="2"/>
        <scheme val="minor"/>
      </rPr>
      <t xml:space="preserve">: It is important that the CIS retrieves the legal prescription from the PDS and then (optionally) pre-populate the dispense record from the legal prescription.
</t>
    </r>
    <r>
      <rPr>
        <sz val="11"/>
        <color theme="1"/>
        <rFont val="Calibri"/>
        <family val="2"/>
        <scheme val="minor"/>
      </rPr>
      <t xml:space="preserve">
</t>
    </r>
  </si>
  <si>
    <t>TC_DISP_DSP_007</t>
  </si>
  <si>
    <t>TC_DISP_DSP_008</t>
  </si>
  <si>
    <t xml:space="preserve">PS - ASLR - Registration </t>
  </si>
  <si>
    <t>DS - ASLR - Dispensing System</t>
  </si>
  <si>
    <t>MAIN</t>
  </si>
  <si>
    <t>DS - Main</t>
  </si>
  <si>
    <t>DS - ASLR</t>
  </si>
  <si>
    <t>The CIS has the functionality to provide registration for Active Script List.</t>
  </si>
  <si>
    <r>
      <t xml:space="preserve">The dispensing system </t>
    </r>
    <r>
      <rPr>
        <b/>
        <sz val="11"/>
        <rFont val="Calibri"/>
        <family val="2"/>
        <scheme val="minor"/>
      </rPr>
      <t>SHALL</t>
    </r>
    <r>
      <rPr>
        <sz val="11"/>
        <rFont val="Calibri"/>
        <family val="2"/>
        <scheme val="minor"/>
      </rPr>
      <t xml:space="preserve"> record and send one and only one primary contact for the SoC's ASL.
</t>
    </r>
    <r>
      <rPr>
        <i/>
        <sz val="11"/>
        <rFont val="Calibri"/>
        <family val="2"/>
        <scheme val="minor"/>
      </rPr>
      <t>Note: The patient or primary carer will nominate primary contact details for ASL notifications. Having a single contact avoids conflicting notifications and consent messages being sent from multiple carers.</t>
    </r>
  </si>
  <si>
    <r>
      <t xml:space="preserve">Before displaying the assisted registration form, the dispensing system </t>
    </r>
    <r>
      <rPr>
        <b/>
        <sz val="11"/>
        <rFont val="Calibri"/>
        <family val="2"/>
        <scheme val="minor"/>
      </rPr>
      <t>SHALL</t>
    </r>
    <r>
      <rPr>
        <sz val="11"/>
        <rFont val="Calibri"/>
        <family val="2"/>
        <scheme val="minor"/>
      </rPr>
      <t xml:space="preserve"> ensure the SoC’s IHI has been validated as “active” and “verified” against the HI Service within the last 24 hours and not display the assisted registration form if the IHI has not, or cannot be validated, or is not “active” and “verified”.</t>
    </r>
  </si>
  <si>
    <r>
      <t>If a healthcare provider organisation does not have site access to the SoC's ASL, the dispensing  system</t>
    </r>
    <r>
      <rPr>
        <b/>
        <sz val="11"/>
        <color theme="1"/>
        <rFont val="Calibri"/>
        <family val="2"/>
        <scheme val="minor"/>
      </rPr>
      <t xml:space="preserve"> SHALL </t>
    </r>
    <r>
      <rPr>
        <sz val="11"/>
        <color theme="1"/>
        <rFont val="Calibri"/>
        <family val="2"/>
        <scheme val="minor"/>
      </rPr>
      <t>allow the healthcare provider to request site consent.</t>
    </r>
  </si>
  <si>
    <t>Healthcare provider requests site access.</t>
  </si>
  <si>
    <r>
      <t xml:space="preserve">When displaying a patient's ASL the dispensing system </t>
    </r>
    <r>
      <rPr>
        <b/>
        <sz val="11"/>
        <rFont val="Calibri"/>
        <family val="2"/>
        <scheme val="minor"/>
      </rPr>
      <t>SHALL</t>
    </r>
    <r>
      <rPr>
        <sz val="11"/>
        <rFont val="Calibri"/>
        <family val="2"/>
        <scheme val="minor"/>
      </rPr>
      <t xml:space="preserve"> make available at least the following information:
For carers &amp; agents:
• Family name, and
• Given name, and
• Address (optional), and 
• Relationship to SoC
For medicines: 
• Name of the Subject of Care
• Medicine(s) name, strength;
• Date prescribed;
• Number of repeats available
• Indication that the token is not available (if applicable - for paper prescriptions); 
• Token (Barcode/QR code and DSPID) (if applicable).
The system </t>
    </r>
    <r>
      <rPr>
        <b/>
        <sz val="11"/>
        <rFont val="Calibri"/>
        <family val="2"/>
        <scheme val="minor"/>
      </rPr>
      <t>MAY</t>
    </r>
    <r>
      <rPr>
        <sz val="11"/>
        <rFont val="Calibri"/>
        <family val="2"/>
        <scheme val="minor"/>
      </rPr>
      <t xml:space="preserve"> display:
• Name of the prescriber;
• Name of the prescriber organisation;
• Contact details of the prescriber and / or prescribing organisation; 
</t>
    </r>
    <r>
      <rPr>
        <i/>
        <sz val="11"/>
        <rFont val="Calibri"/>
        <family val="2"/>
        <scheme val="minor"/>
      </rPr>
      <t xml:space="preserve">
Note: A QR code for a DSPID may or may not be rendered in the ASL.
Note: The ASL intentionally contains limited information to prevent a dispense from the ASL. Dispensers are required to download the full legal prescription before dispensing. See ASLR-315.</t>
    </r>
    <r>
      <rPr>
        <sz val="11"/>
        <rFont val="Calibri"/>
        <family val="2"/>
        <scheme val="minor"/>
      </rPr>
      <t xml:space="preserve">
</t>
    </r>
  </si>
  <si>
    <r>
      <t xml:space="preserve">The dispensing system </t>
    </r>
    <r>
      <rPr>
        <b/>
        <sz val="11"/>
        <rFont val="Calibri"/>
        <family val="2"/>
        <scheme val="minor"/>
      </rPr>
      <t>SHALL</t>
    </r>
    <r>
      <rPr>
        <sz val="11"/>
        <rFont val="Calibri"/>
        <family val="2"/>
        <scheme val="minor"/>
      </rPr>
      <t xml:space="preserve"> include the status of the following items in the repeat authorisation meta-data:
• the patient consents to the prescription being added to the ASL, or, the absence of any objection to the prescription being added to the ASL;
• the prescription will be sent directly to a dispenser and must not be sent to an ASL.
</t>
    </r>
    <r>
      <rPr>
        <i/>
        <sz val="11"/>
        <rFont val="Calibri"/>
        <family val="2"/>
        <scheme val="minor"/>
      </rPr>
      <t xml:space="preserve">Note: This profile does not describe how a token is to be sent directly to, or retained by, a dispenser. The status only captures that that action will be done via fax, email, SMS, secure message delivery etc. Each developer needs to decide if this is done within their system or is dependent on an external process.
Note: Including this information in the transmission permits the PDS and subsequent dispensing system to make intelligent decisions around the treatment of ASL's and repeat authorisations.
</t>
    </r>
  </si>
  <si>
    <r>
      <t xml:space="preserve">When a repeat authorisation is available, the dispensing system </t>
    </r>
    <r>
      <rPr>
        <b/>
        <sz val="11"/>
        <rFont val="Calibri"/>
        <family val="2"/>
        <scheme val="minor"/>
      </rPr>
      <t xml:space="preserve">SHALL </t>
    </r>
    <r>
      <rPr>
        <sz val="11"/>
        <rFont val="Calibri"/>
        <family val="2"/>
        <scheme val="minor"/>
      </rPr>
      <t xml:space="preserve">be able to create an Evidence of Prescription regardless of the presence of an active script list.
</t>
    </r>
    <r>
      <rPr>
        <i/>
        <sz val="11"/>
        <rFont val="Calibri"/>
        <family val="2"/>
        <scheme val="minor"/>
      </rPr>
      <t xml:space="preserve">
Note: sending prescription information to an ASL does not remove the onus of providing an EoP to the subject of care. All relevant conformant requirements (DISP-30) etc apply when there are repeats authorisations.
Note: the SoC can give instructions to not receive an EoP thereby removing that obligation on the healthcare provider and/or the system.</t>
    </r>
  </si>
  <si>
    <t>Healthcare provider user modifies SoC's carer's personal information in ASL.</t>
  </si>
  <si>
    <t>Healthcare provider user modifies SoC's agent's personal information in ASL.</t>
  </si>
  <si>
    <t>Healthcare provider user removes SoC's carer’s personal information in ASL.</t>
  </si>
  <si>
    <t>SoC carer’s personal information removed in ASL.</t>
  </si>
  <si>
    <t>Healthcare provider user removes SoC agent’s personal information in ASL.</t>
  </si>
  <si>
    <t>SoC's agent’s personal information removed in ASL.</t>
  </si>
  <si>
    <t>System checks IHI Status, prior to displaying registration form - IHI is valid.</t>
  </si>
  <si>
    <t>IHI is OK - Continued to assisted registration form.</t>
  </si>
  <si>
    <t xml:space="preserve">The dispensing system indicates that the healthcare provider organisation has been given site consent to access the SoC's ASL.  
</t>
  </si>
  <si>
    <t xml:space="preserve">The dispensing system indicates that the healthcare provider organisation has not been given site consent to access the SoC's ASL.  
</t>
  </si>
  <si>
    <t xml:space="preserve">The dispensing system has facility for healthcare provider to request site access.
</t>
  </si>
  <si>
    <t>Check the patient record in system - note displayed Name.</t>
  </si>
  <si>
    <r>
      <t xml:space="preserve">When adding a carer or an agent to the SoC's ASL, the dispensing system </t>
    </r>
    <r>
      <rPr>
        <b/>
        <sz val="11"/>
        <rFont val="Calibri"/>
        <family val="2"/>
        <scheme val="minor"/>
      </rPr>
      <t>SHALL</t>
    </r>
    <r>
      <rPr>
        <sz val="11"/>
        <rFont val="Calibri"/>
        <family val="2"/>
        <scheme val="minor"/>
      </rPr>
      <t xml:space="preserve"> provide a checkbox (or similar) to indicate that the SoC and the agent/carer consents to those details being added to the ASL.
The checkbox </t>
    </r>
    <r>
      <rPr>
        <b/>
        <sz val="11"/>
        <rFont val="Calibri"/>
        <family val="2"/>
        <scheme val="minor"/>
      </rPr>
      <t>SHALL</t>
    </r>
    <r>
      <rPr>
        <sz val="11"/>
        <rFont val="Calibri"/>
        <family val="2"/>
        <scheme val="minor"/>
      </rPr>
      <t xml:space="preserve"> default to ‘off’, meaning, an explicit action is required to acknowledge consent.
</t>
    </r>
    <r>
      <rPr>
        <i/>
        <sz val="11"/>
        <rFont val="Calibri"/>
        <family val="2"/>
        <scheme val="minor"/>
      </rPr>
      <t xml:space="preserve">Note: The SoC is responsible for getting consent from the Carer/Agent and communicating this to the healthcare provider.
Note: A healthcare provider can consent on behalf of a SoC if the healthcare provider is satisfied that the SoC can't provide consent (e.g. incapacitated). </t>
    </r>
  </si>
  <si>
    <t>The dispensing system provides a checkbox (or similar) to capture the agent/carer and the SoC consent to those details to be included in the ASL. The checkbox function is defaulted to 'off'.</t>
  </si>
  <si>
    <t>SoC carer’s personal information updated in ASL. Appropriate details in line with DISP-210, DISP-225 and DISP-230.</t>
  </si>
  <si>
    <t>SoC agent’s personal information updated in ASL. Appropriate details in line with DISP-210, DISP-225 and DISP-230.</t>
  </si>
  <si>
    <t>Healthcare provider user.
SoC ASL as required.
Carer and Agent details added (as perDISP-210, DISP-225 and DISP-230)</t>
  </si>
  <si>
    <t>System checks IHI Status, prior to displaying registration form - IHI is valid but validation out of date.</t>
  </si>
  <si>
    <t>Healthcare provider user views a patient record - Registered.</t>
  </si>
  <si>
    <t>Healthcare provider user views the Subject of Care’s Active Script List - Consent = Yes</t>
  </si>
  <si>
    <t>Healthcare provider user views the Subject of Care’s Active Script List - Consent = No</t>
  </si>
  <si>
    <t xml:space="preserve">The dispensing system displays a checkbox (or similar) for the requirements: 
1 -  Patient has exercised their choice to keep the information away from their ASL.
2 -  The prescription will be sent directly to a pharmacy and must not be sent to an ASL.
Checkbox 1 is currently selected </t>
  </si>
  <si>
    <t xml:space="preserve">The dispensing system displays a checkbox (or similar) for the requirements: 
1 -  Patient has exercised their choice to keep the information away from their ASL.
2 -  The prescription will be sent directly to a pharmacy and must not be sent to an ASL.
Checkbox 2 is currently selected </t>
  </si>
  <si>
    <t>ASL Viewing traffic for Audit.</t>
  </si>
  <si>
    <t>Check the audit log of ASL viewing.</t>
  </si>
  <si>
    <t>TC_DISP_REG_017</t>
  </si>
  <si>
    <t>TC_DISP_REG_018</t>
  </si>
  <si>
    <t>TC_DISP_REG_019</t>
  </si>
  <si>
    <t>The dispensing system allows an agent to be registered in the patient’s ASL.
The dispensing system sends the following agent’s information to the ASLR: 
Mandatory: 
- Family name 
Optional:
- Given name 
- Address 
- Relationship to SoC</t>
  </si>
  <si>
    <t>Healthcare provider user.
Soc ASL as required.
Appropriate Prescriptions with repeats</t>
  </si>
  <si>
    <t>Sufficient user access / viewing of ASL to generate Audit</t>
  </si>
  <si>
    <t xml:space="preserve">The Audit log contains appropriate viewing of ASL activity and includes:
- Date and time of access (time and time zone)
- Subject of Care’s IHI number
- Organisation or site ID, and / or User ID 
</t>
  </si>
  <si>
    <r>
      <t xml:space="preserve">When viewing a patient record, the dispensing system </t>
    </r>
    <r>
      <rPr>
        <b/>
        <sz val="11"/>
        <rFont val="Calibri"/>
        <family val="2"/>
        <scheme val="minor"/>
      </rPr>
      <t>SHALL</t>
    </r>
    <r>
      <rPr>
        <sz val="11"/>
        <rFont val="Calibri"/>
        <family val="2"/>
        <scheme val="minor"/>
      </rPr>
      <t xml:space="preserve"> display a visual indication if the SoC has an Active Script List.
</t>
    </r>
  </si>
  <si>
    <t xml:space="preserve">PDS available
ASLR available 
SoC doesn't have an Active Script List
</t>
  </si>
  <si>
    <r>
      <t>If the SoC has an Active Script List, the dispensing system</t>
    </r>
    <r>
      <rPr>
        <b/>
        <sz val="11"/>
        <color theme="1"/>
        <rFont val="Calibri"/>
        <family val="2"/>
        <scheme val="minor"/>
      </rPr>
      <t xml:space="preserve"> MAY</t>
    </r>
    <r>
      <rPr>
        <sz val="11"/>
        <color theme="1"/>
        <rFont val="Calibri"/>
        <family val="2"/>
        <scheme val="minor"/>
      </rPr>
      <t xml:space="preserve"> display the name of the ASLR in the patient record. 
</t>
    </r>
    <r>
      <rPr>
        <i/>
        <sz val="11"/>
        <color theme="1"/>
        <rFont val="Calibri"/>
        <family val="2"/>
        <scheme val="minor"/>
      </rPr>
      <t xml:space="preserve">Note: The ASLR will act like a broker for the CIS and present ASL activity and scripts to the CIS through a single point. The ASLR will search for other ASLRs as required. 
</t>
    </r>
    <r>
      <rPr>
        <sz val="11"/>
        <color theme="1"/>
        <rFont val="Calibri"/>
        <family val="2"/>
        <scheme val="minor"/>
      </rPr>
      <t xml:space="preserve">
</t>
    </r>
  </si>
  <si>
    <r>
      <t xml:space="preserve">If the SoC has an Active Script List, the dispensing system </t>
    </r>
    <r>
      <rPr>
        <b/>
        <sz val="11"/>
        <color theme="1"/>
        <rFont val="Calibri"/>
        <family val="2"/>
        <scheme val="minor"/>
      </rPr>
      <t>SHALL</t>
    </r>
    <r>
      <rPr>
        <sz val="11"/>
        <color theme="1"/>
        <rFont val="Calibri"/>
        <family val="2"/>
        <scheme val="minor"/>
      </rPr>
      <t xml:space="preserve"> indicate whether the healthcare provider organisation has been given site consent to access the SoC's ASL.
</t>
    </r>
  </si>
  <si>
    <t>The dispensing system  displays a visual indication that the SoC has not yet registered for participation in an Active Script List.</t>
  </si>
  <si>
    <t xml:space="preserve">PDS available
ASLR available 
Registration for ASLR details in progress
</t>
  </si>
  <si>
    <t>The dispensing system allows the healthcare provider to nominate which role that person supports (Carer).</t>
  </si>
  <si>
    <t>The dispensing system allows the healthcare provider to nominate which role that person supports (Agent).</t>
  </si>
  <si>
    <r>
      <t xml:space="preserve">The dispensing system allows a carer to be registered in the patient’s ASL.
The dispensing system </t>
    </r>
    <r>
      <rPr>
        <b/>
        <sz val="11"/>
        <rFont val="Calibri"/>
        <family val="2"/>
        <scheme val="minor"/>
      </rPr>
      <t>only</t>
    </r>
    <r>
      <rPr>
        <sz val="11"/>
        <rFont val="Calibri"/>
        <family val="2"/>
        <scheme val="minor"/>
      </rPr>
      <t xml:space="preserve"> sends the following carer's information to the ASLR: 
Mandatory: 
- Family name 
Optional:
- Given name 
- Address 
- Relationship to SoC
</t>
    </r>
  </si>
  <si>
    <t>Healthcare provider user adds carer information to the SoC's ASL.</t>
  </si>
  <si>
    <t>Healthcare provider user adds agent information to the SoC's ASL.</t>
  </si>
  <si>
    <t>System checks IHI Status, prior to displaying registration form - IHI is not Verified.</t>
  </si>
  <si>
    <t>System checks IHI Status, prior to displaying registration form - IHI is not Active.</t>
  </si>
  <si>
    <t xml:space="preserve">Healthcare provider user records a primary contact point for the SoC/carer of the ASL.
</t>
  </si>
  <si>
    <t xml:space="preserve">Healthcare provider user records several primary contact points for the SoC/carer of the ASL.
</t>
  </si>
  <si>
    <t xml:space="preserve">Second primary contact for the SoC/carer of the ASL not permitted. Not an option / unable to add.
</t>
  </si>
  <si>
    <t>TC_DISP_REG_020</t>
  </si>
  <si>
    <t xml:space="preserve">System records a single contact for the SoC/carer of the ASL. 
</t>
  </si>
  <si>
    <t>The dispensing system meta-data include no send status meta-data details. (This will result in default consent given)</t>
  </si>
  <si>
    <t>The dispensing system meta-data includes the send status of "the patient consents to the prescription being added to the ASL".</t>
  </si>
  <si>
    <t>The dispensing system meta-data includes the send status of "the prescription will be sent directly to a dispenser and must not be sent to an ASL".</t>
  </si>
  <si>
    <t xml:space="preserve">PDS available
ASLR available 
SoC has registered for an Active Script List
Healthcare provider user generates EP or ETP with appropriate send status
</t>
  </si>
  <si>
    <t>Healthcare provider user generates repeat dispense record - Check EoP created</t>
  </si>
  <si>
    <t xml:space="preserve">Healthcare provider user.
SoC ASL as required.
Appropriate IHI Status as required:
Verified
Unverified
Provisional
Active
Inactive
Resolved
Deceased
Retired
Expired
IHI that is Active and Verified but NOT validated in last 24 Hours </t>
  </si>
  <si>
    <r>
      <t>The dispensing system</t>
    </r>
    <r>
      <rPr>
        <b/>
        <sz val="11"/>
        <color theme="1"/>
        <rFont val="Calibri"/>
        <family val="2"/>
        <scheme val="minor"/>
      </rPr>
      <t xml:space="preserve"> SHALL</t>
    </r>
    <r>
      <rPr>
        <sz val="11"/>
        <color theme="1"/>
        <rFont val="Calibri"/>
        <family val="2"/>
        <scheme val="minor"/>
      </rPr>
      <t xml:space="preserve"> allow the healthcare provider to view the SoC's Active Script List, if and only if: 
• the SoC has an Active Script List (refer to DISP-275), and 
• the healthcare provider has site consent for the SoC's ASL (refer to DISP-295). </t>
    </r>
  </si>
  <si>
    <t>TC_DISP_VW_005</t>
  </si>
  <si>
    <t>TC_DISP_VW_007</t>
  </si>
  <si>
    <t>TC_DISP_VW_008</t>
  </si>
  <si>
    <t>Healthcare provider user views the Subject of Care’s Active Script List - SoC does not have a registered ASL.</t>
  </si>
  <si>
    <t>No ASL to view. Option to view unavailable / Indicated no ASL for SoC</t>
  </si>
  <si>
    <t>Healthcare provider user.
No ASLR for SoC</t>
  </si>
  <si>
    <t>Check the patient record in the system - note site consent for Healthcare provider organisation(has site consent).</t>
  </si>
  <si>
    <t>Check the patient record in the system - note site consent for Healthcare provider organisation(does not have site consent).</t>
  </si>
  <si>
    <t>Healthcare provider user generates repeat prescription from original dispense event - check 'Send to ASL' checkbox setting for repeats.</t>
  </si>
  <si>
    <t xml:space="preserve">PDS available
ASLR available 
SoC has registered for an Active Script List
Original prescription has option Send to ASL = False
</t>
  </si>
  <si>
    <t xml:space="preserve">PDS available
ASLR available 
SoC has registered for an Active Script List
Latest repeat has option Send to ASL = False
</t>
  </si>
  <si>
    <t>Healthcare provider user generates repeat prescription from latest repeat dispense event - check 'Send to ASL' checkbox setting for next repeat.</t>
  </si>
  <si>
    <t>TC_DISP_DSP_004</t>
  </si>
  <si>
    <t>TC_DISP_DSP_010</t>
  </si>
  <si>
    <t>Check meta-data send status for EP repeat with instruction "the prescription will be sent directly to a dispenser and must not be sent to an ASL".</t>
  </si>
  <si>
    <t>Check meta-data send status for EP repeat, without instruction - i.e. no objection to the prescription being added to the ASL.</t>
  </si>
  <si>
    <t>Check meta-data send status for EP repeat with instruction "the patient consents to the prescription being added to the ASL".</t>
  </si>
  <si>
    <t xml:space="preserve">Healthcare provider user.
SoC ASL as required. 
Repeat prescriptions send statuses as required:
-  the patient consents to the prescription being added to the ASL
- the prescription will be sent directly to a dispenser and must not be sent to an ASL
</t>
  </si>
  <si>
    <t>Healthcare provider user retrieves a prescription for dispense - check for pre-population.</t>
  </si>
  <si>
    <t>The dispensing system does not pre-populate the dispense record with any information provided by the ASLR. Once retrieved there is an option to then do so.</t>
  </si>
  <si>
    <t xml:space="preserve">The dispensing system generates the repeat prescription to the ASL and also creates an EoP for the subject of care.
</t>
  </si>
  <si>
    <t xml:space="preserve">"Send to ASL" is defaulted to "false".  Prescriptions will NOT be sent to ASL.
</t>
  </si>
  <si>
    <t>DISP-19A</t>
  </si>
  <si>
    <t>DISP-21A</t>
  </si>
  <si>
    <r>
      <t xml:space="preserve">The system </t>
    </r>
    <r>
      <rPr>
        <b/>
        <sz val="11"/>
        <color theme="1"/>
        <rFont val="Calibri"/>
        <family val="2"/>
        <scheme val="minor"/>
      </rPr>
      <t>SHALL</t>
    </r>
    <r>
      <rPr>
        <sz val="11"/>
        <color theme="1"/>
        <rFont val="Calibri"/>
        <family val="2"/>
        <scheme val="minor"/>
      </rPr>
      <t xml:space="preserve"> record each dispense record generated in an audit log. The details of the record</t>
    </r>
    <r>
      <rPr>
        <b/>
        <sz val="11"/>
        <color theme="1"/>
        <rFont val="Calibri"/>
        <family val="2"/>
        <scheme val="minor"/>
      </rPr>
      <t xml:space="preserve"> SHALL</t>
    </r>
    <r>
      <rPr>
        <sz val="11"/>
        <color theme="1"/>
        <rFont val="Calibri"/>
        <family val="2"/>
        <scheme val="minor"/>
      </rPr>
      <t xml:space="preserve"> include:
•	Date and time of dispense record creation (time and time zone);
•	The Globally Unique Prescription Identifier;
•	The Delivery Service Prescription Identifier (DSPID);
•	Date and time receipt acknowledged by the Delivery Service (time and time zone); and
•	All information fields relevant to the dispense record.
•	All information fields relevant to the prescription record.
</t>
    </r>
    <r>
      <rPr>
        <i/>
        <sz val="11"/>
        <color theme="1"/>
        <rFont val="Calibri"/>
        <family val="2"/>
        <scheme val="minor"/>
      </rPr>
      <t xml:space="preserve">
Note: At a minimum, all elements required by State/Territory legislation in a dispensing record must be included.
Note: storing the audit log in a location that is NOT the main system would assist data recovery efforts if the main system is compromised or unavailable.
</t>
    </r>
  </si>
  <si>
    <r>
      <t>The system</t>
    </r>
    <r>
      <rPr>
        <b/>
        <sz val="11"/>
        <rFont val="Calibri"/>
        <family val="2"/>
        <scheme val="minor"/>
      </rPr>
      <t xml:space="preserve"> SHALL </t>
    </r>
    <r>
      <rPr>
        <sz val="11"/>
        <rFont val="Calibri"/>
        <family val="2"/>
        <scheme val="minor"/>
      </rPr>
      <t xml:space="preserve">display all data elements in ‘original text’ to the dispenser, irrespective of the presence or otherwise of coded information fields.
</t>
    </r>
    <r>
      <rPr>
        <i/>
        <sz val="11"/>
        <rFont val="Calibri"/>
        <family val="2"/>
        <scheme val="minor"/>
      </rPr>
      <t xml:space="preserve">Note: "Original Text" is defined as the text "exactly as presented to the prescriber or dispenser". This ensures that the content is human readable and facilitates consumer access to information.
</t>
    </r>
  </si>
  <si>
    <r>
      <t xml:space="preserve">The system </t>
    </r>
    <r>
      <rPr>
        <b/>
        <sz val="11"/>
        <rFont val="Calibri"/>
        <family val="2"/>
        <scheme val="minor"/>
      </rPr>
      <t>SHALL</t>
    </r>
    <r>
      <rPr>
        <sz val="11"/>
        <rFont val="Calibri"/>
        <family val="2"/>
        <scheme val="minor"/>
      </rPr>
      <t xml:space="preserve"> be able to print, or reprint, an Evidence of Prescription for the Subject of Care that details the medicine(s) prescribed where there are remaining repeats.
The system </t>
    </r>
    <r>
      <rPr>
        <b/>
        <sz val="11"/>
        <rFont val="Calibri"/>
        <family val="2"/>
        <scheme val="minor"/>
      </rPr>
      <t>SHALL</t>
    </r>
    <r>
      <rPr>
        <sz val="11"/>
        <rFont val="Calibri"/>
        <family val="2"/>
        <scheme val="minor"/>
      </rPr>
      <t xml:space="preserve"> include the following details:
• Indication that this is an Evidence of Prescription (e.g. Not for Dispense);
• DSPID (as a Barcode/QR Code);
• DSPID (as a number);
• Name of the Subject of Care;
• Name of the prescriber;
• Name of the prescriber organisation;
• Contact details of the prescriber / organisation;
• Date prescribed;
• Dispenser (pharmacy) contact;
• Medicine(s) name and strength;
• Date dispensed; and
• Number of repeats available.
</t>
    </r>
    <r>
      <rPr>
        <i/>
        <sz val="11"/>
        <rFont val="Calibri"/>
        <family val="2"/>
        <scheme val="minor"/>
      </rPr>
      <t xml:space="preserve">Note: The system is not expected to reprint an Evidence of Prescription that originated from a different system. That is, the CIS can only reprint an Evidence of Prescription if it was created in that system.
</t>
    </r>
  </si>
  <si>
    <t xml:space="preserve">Dispensed Electronic Prescription with a repeat record(s) present in the Dispensing System. 
PDS(s) Available.
</t>
  </si>
  <si>
    <t xml:space="preserve">Repeat information available for dispense. </t>
  </si>
  <si>
    <t>NO repeat information can be used. Unavailable for dispensing.</t>
  </si>
  <si>
    <t>Prescription details - as from the original prescription. Includes repeat(s)</t>
  </si>
  <si>
    <r>
      <t xml:space="preserve">They system </t>
    </r>
    <r>
      <rPr>
        <b/>
        <sz val="11"/>
        <rFont val="Calibri"/>
        <family val="2"/>
        <scheme val="minor"/>
      </rPr>
      <t xml:space="preserve">SHALL NOT </t>
    </r>
    <r>
      <rPr>
        <sz val="11"/>
        <rFont val="Calibri"/>
        <family val="2"/>
        <scheme val="minor"/>
      </rPr>
      <t xml:space="preserve">upload a dispense record for a prescription that has expired.
</t>
    </r>
  </si>
  <si>
    <r>
      <t xml:space="preserve">The system </t>
    </r>
    <r>
      <rPr>
        <b/>
        <sz val="11"/>
        <rFont val="Calibri"/>
        <family val="2"/>
        <scheme val="minor"/>
      </rPr>
      <t>SHALL</t>
    </r>
    <r>
      <rPr>
        <sz val="11"/>
        <rFont val="Calibri"/>
        <family val="2"/>
        <scheme val="minor"/>
      </rPr>
      <t xml:space="preserve"> be able to send a
message reflecting an annotation to the PDS.
</t>
    </r>
  </si>
  <si>
    <r>
      <t xml:space="preserve">On submission to an Open PDS, the system
</t>
    </r>
    <r>
      <rPr>
        <b/>
        <sz val="11"/>
        <rFont val="Calibri"/>
        <family val="2"/>
        <scheme val="minor"/>
      </rPr>
      <t>MAY</t>
    </r>
    <r>
      <rPr>
        <sz val="11"/>
        <rFont val="Calibri"/>
        <family val="2"/>
        <scheme val="minor"/>
      </rPr>
      <t xml:space="preserve"> include, in the dispense record header,
the electronic address to which the Open
PDS may send the Evidence of Prescription
to the Subject of Care or their Agent.
</t>
    </r>
    <r>
      <rPr>
        <i/>
        <sz val="11"/>
        <rFont val="Calibri"/>
        <family val="2"/>
        <scheme val="minor"/>
      </rPr>
      <t xml:space="preserve">Note: After SoC consent
</t>
    </r>
  </si>
  <si>
    <r>
      <t xml:space="preserve">The system </t>
    </r>
    <r>
      <rPr>
        <b/>
        <sz val="11"/>
        <color theme="1"/>
        <rFont val="Calibri"/>
        <family val="2"/>
        <scheme val="minor"/>
      </rPr>
      <t>SHALL</t>
    </r>
    <r>
      <rPr>
        <sz val="11"/>
        <color theme="1"/>
        <rFont val="Calibri"/>
        <family val="2"/>
        <scheme val="minor"/>
      </rPr>
      <t xml:space="preserve"> produce an Evidence of Prescription in paper or electronic form for the Subject of Care without acknowledgement of successful lodgement from the PDS.
If the PDS is unavailable, the Dispense Record </t>
    </r>
    <r>
      <rPr>
        <b/>
        <sz val="11"/>
        <color theme="1"/>
        <rFont val="Calibri"/>
        <family val="2"/>
        <scheme val="minor"/>
      </rPr>
      <t>SHALL</t>
    </r>
    <r>
      <rPr>
        <sz val="11"/>
        <color theme="1"/>
        <rFont val="Calibri"/>
        <family val="2"/>
        <scheme val="minor"/>
      </rPr>
      <t xml:space="preserve"> be queued and repeatedly retried until successfully delivered.
</t>
    </r>
  </si>
  <si>
    <r>
      <t xml:space="preserve">When the healthcare provider performs assisted registration for a SoC wanting an Active Script List, the dispensing system </t>
    </r>
    <r>
      <rPr>
        <b/>
        <sz val="11"/>
        <rFont val="Calibri"/>
        <family val="2"/>
        <scheme val="minor"/>
      </rPr>
      <t>SHALL</t>
    </r>
    <r>
      <rPr>
        <sz val="11"/>
        <rFont val="Calibri"/>
        <family val="2"/>
        <scheme val="minor"/>
      </rPr>
      <t xml:space="preserve"> only allow pre-population of the SoC’s locally stored personal information in the assisted registration form, and only send the following SoC's information to the ASLR: 
• IHI number 
• Family name
• Given name (if available)
• Date of birth
• Gender
• Medicare card number and IRN (if available)
• DVA number (if available)
• Residential address (optional for software to support)
</t>
    </r>
    <r>
      <rPr>
        <i/>
        <sz val="11"/>
        <rFont val="Calibri"/>
        <family val="2"/>
        <scheme val="minor"/>
      </rPr>
      <t>Note: The above attributes align to the attributes used by the HI Service when there is a need to discover or validate an IHI.
Note: It is important that the ASLR is populated with the same data that is in the CIS so that those systems are consistent. If, for example, the date of birth requires correction, then this must be corrected in the patient record first so it can be correctly reflected in the assisted registration form.
Note: Vendors should refer to ASLR interface specifications to understand if the transmission of the residential address is supported.
Note: See also DISP-225 and DISP-230 for carers and agents.</t>
    </r>
    <r>
      <rPr>
        <sz val="11"/>
        <rFont val="Calibri"/>
        <family val="2"/>
        <scheme val="minor"/>
      </rPr>
      <t xml:space="preserve">
</t>
    </r>
  </si>
  <si>
    <r>
      <t>ASLR assisted registration form is populated with the same data that is in the Dispensing System and</t>
    </r>
    <r>
      <rPr>
        <b/>
        <sz val="11"/>
        <rFont val="Calibri"/>
        <family val="2"/>
        <scheme val="minor"/>
      </rPr>
      <t xml:space="preserve"> only </t>
    </r>
    <r>
      <rPr>
        <sz val="11"/>
        <rFont val="Calibri"/>
        <family val="2"/>
        <scheme val="minor"/>
      </rPr>
      <t xml:space="preserve">sends the following SoC's information to the ASLR: 
- IHI number 
- Family name
- Given name
- Gender
- Date of birth
- Medicare card number and IRN 
- DVA number 
- Residential address (optional for software to support)
</t>
    </r>
  </si>
  <si>
    <r>
      <t xml:space="preserve">The dispensing system </t>
    </r>
    <r>
      <rPr>
        <b/>
        <sz val="11"/>
        <rFont val="Calibri"/>
        <family val="2"/>
        <scheme val="minor"/>
      </rPr>
      <t xml:space="preserve">SHALL </t>
    </r>
    <r>
      <rPr>
        <sz val="11"/>
        <rFont val="Calibri"/>
        <family val="2"/>
        <scheme val="minor"/>
      </rPr>
      <t xml:space="preserve">allow at least one carer to be registered in the SoC's ASL, and only send the following care information to the ASLR:  
• Family name, and
• Given name (optional if carer has only one name), and
• Address (optional for the carer to provide), and 
• Relationship to SoC (optional for the carer to provide)
and </t>
    </r>
    <r>
      <rPr>
        <b/>
        <sz val="11"/>
        <rFont val="Calibri"/>
        <family val="2"/>
        <scheme val="minor"/>
      </rPr>
      <t>SHALL NOT</t>
    </r>
    <r>
      <rPr>
        <sz val="11"/>
        <rFont val="Calibri"/>
        <family val="2"/>
        <scheme val="minor"/>
      </rPr>
      <t xml:space="preserve"> capture any other information for ASLR purposes.
</t>
    </r>
    <r>
      <rPr>
        <i/>
        <sz val="11"/>
        <rFont val="Calibri"/>
        <family val="2"/>
        <scheme val="minor"/>
      </rPr>
      <t>Note: Capturing a carer is optional but the software must support this function.
Note: The CIS can store additional information about carers that are not sent to the ASLR (e.g. notes for administration purposes or identity management).
Note: If the carer has a given name then that given name must be recorded.
Note: If the carer is an organisation (e.g. residential aged care facility) then DISP-235 applies)
Note: It is recommended that the system captures the above attributes as separate attributes (i.e. not as a single text field) as future architecture may require this information to be discrete and ready to be validated for identity management purposes.</t>
    </r>
    <r>
      <rPr>
        <sz val="11"/>
        <rFont val="Calibri"/>
        <family val="2"/>
        <scheme val="minor"/>
      </rPr>
      <t xml:space="preserve">
</t>
    </r>
  </si>
  <si>
    <r>
      <t xml:space="preserve">The dispensing system </t>
    </r>
    <r>
      <rPr>
        <b/>
        <sz val="11"/>
        <rFont val="Calibri"/>
        <family val="2"/>
        <scheme val="minor"/>
      </rPr>
      <t>SHALL</t>
    </r>
    <r>
      <rPr>
        <sz val="11"/>
        <rFont val="Calibri"/>
        <family val="2"/>
        <scheme val="minor"/>
      </rPr>
      <t xml:space="preserve"> allow at least one agent to be registered in the SoC's ASL, and send the following agent information to the ASLR: 
• Family name, and
• Given name (optional if agent has only one name), and
• Address (optional for the agent to provide), and 
• Relationship to SoC (optional for the agent to provide)
</t>
    </r>
    <r>
      <rPr>
        <i/>
        <sz val="11"/>
        <rFont val="Calibri"/>
        <family val="2"/>
        <scheme val="minor"/>
      </rPr>
      <t>Note: Capturing an agent is optional but the software must support this function.
Note: Agents are not authorised to receive notifications from healthcare providers so capturing their electronic details is not necessary and prevents software systems sending the notification to the agent by mistake. 
Note: The CIS can store additional information about the agents that are not sent to the ASLR (e.g. notes for administration purposes or identity management).
Note: If the agent has a given name then that given name must be recorded.</t>
    </r>
  </si>
  <si>
    <t>Generate prescription file for transmission to regulating body - check is not a prescription.</t>
  </si>
  <si>
    <t>Healthcare provider user records several primary contact points for the SoC/carer of the ASL.</t>
  </si>
  <si>
    <t>Healthcare provider user records a primary contact point for the SoC/carer of the ASL.</t>
  </si>
  <si>
    <t>Viewing</t>
  </si>
  <si>
    <t>TC_DISP_SUB_019</t>
  </si>
  <si>
    <t>TC_DISP_SUB_020</t>
  </si>
  <si>
    <t>TC_DISP_SUB_021</t>
  </si>
  <si>
    <t>TC_DISP_SUB_001 to 002
TC_DISP_SUB_006
TC_SUB_003 to 005
TC_SUB_008</t>
  </si>
  <si>
    <t>DISP-19
DISP-20
DISP-19A
DISP-21A</t>
  </si>
  <si>
    <t>DISP-33
DISP-19A
DISP-21A</t>
  </si>
  <si>
    <t>Register for an active script list -  New registration</t>
  </si>
  <si>
    <t>Maintain Registration details for an active script list -  Update Details</t>
  </si>
  <si>
    <t>DISP-240
DISP-250</t>
  </si>
  <si>
    <t xml:space="preserve">Viewing ASL content </t>
  </si>
  <si>
    <t>Auditing ASL details</t>
  </si>
  <si>
    <t>DISP-275
DISP-280
DISP-290
DISP-295
DISP-305
DISP-315</t>
  </si>
  <si>
    <t xml:space="preserve">DISP-405
</t>
  </si>
  <si>
    <t>TC_DISP_VW_001 &amp; 002
TC_DISP_VW_003 to 005
TC_DISP_VW_006
TC_DISP_VW_007 &amp; 008
TC_DISP_VW_009
TC_DISP_VW_010</t>
  </si>
  <si>
    <t xml:space="preserve">DISP-200
DISP-205
DISP-210 
DISP-215
DISP-220
DISP-225
DISP-230
DISP-235
DISP-255
</t>
  </si>
  <si>
    <t>Managing SoC ASL Registration</t>
  </si>
  <si>
    <t>Viewing the ASL and Agent / Carer details</t>
  </si>
  <si>
    <t>Audit for ASLR</t>
  </si>
  <si>
    <t xml:space="preserve">Dispensing with ASL
</t>
  </si>
  <si>
    <t>TC_DISP_DSP_001 &amp; 002
TC_DISP_DSP_003 &amp; 004
TC_DISP_DSP_005 to 007
TC_DISP_DSP_008
TC_DISP_DSP_009
TC_DISP_DSP_010</t>
  </si>
  <si>
    <t>DISP-345
DISP-350
DISP-360
DISP-365
DISP-370
DISP-390</t>
  </si>
  <si>
    <t>Utilising an Active Script List</t>
  </si>
  <si>
    <t>Repeat dispense in Open Model</t>
  </si>
  <si>
    <t xml:space="preserve">Registering the SoC for an ASL - Providing Agent and Carer details
</t>
  </si>
  <si>
    <t>TC_DISP_SUB_015
TC_DISP_SUB_019</t>
  </si>
  <si>
    <t xml:space="preserve">1. Open PDS available
2. SoC has valid ASL registered
3. Authorised dispenser user account with access to the electronic prescribing capability
</t>
  </si>
  <si>
    <t xml:space="preserve">1. Open PDS available
2. HI Service available
3. ASLR available
4. Authorised prescriber user account with access to the electronic prescribing capability
</t>
  </si>
  <si>
    <t>Provide Assisted Registration for an Active Script List</t>
  </si>
  <si>
    <r>
      <rPr>
        <b/>
        <sz val="11"/>
        <rFont val="Calibri"/>
        <family val="2"/>
        <scheme val="minor"/>
      </rPr>
      <t>Provide Assisted Registration for an Active Script List</t>
    </r>
    <r>
      <rPr>
        <sz val="11"/>
        <rFont val="Calibri"/>
        <family val="2"/>
        <scheme val="minor"/>
      </rPr>
      <t xml:space="preserve">
Demonstrate that a dispensing system can:
1. Register SoC for an Active Script List
</t>
    </r>
  </si>
  <si>
    <t>Dispense Repeat Prescription in Direct Model</t>
  </si>
  <si>
    <t>- Document ID: DH-3348:2020</t>
  </si>
  <si>
    <t>EP - CTD - IHI v1.0</t>
  </si>
  <si>
    <t>Electronic Prescribing - Conformance Test Data - IHI Data</t>
  </si>
  <si>
    <r>
      <t>The system</t>
    </r>
    <r>
      <rPr>
        <b/>
        <sz val="11"/>
        <rFont val="Calibri"/>
        <family val="2"/>
        <scheme val="minor"/>
      </rPr>
      <t xml:space="preserve"> SHOULD</t>
    </r>
    <r>
      <rPr>
        <sz val="11"/>
        <rFont val="Calibri"/>
        <family val="2"/>
        <scheme val="minor"/>
      </rPr>
      <t xml:space="preserve"> provide the ability for a dispensing system to provide a chart identifier to the prescription delivery service so that all prescriptions available for dispensing on a chart can be easily downloaded</t>
    </r>
  </si>
  <si>
    <t>eMM</t>
  </si>
  <si>
    <t>Electronic Medication Management</t>
  </si>
  <si>
    <t>MHR</t>
  </si>
  <si>
    <t>My Health Record</t>
  </si>
  <si>
    <t>NRMC</t>
  </si>
  <si>
    <t>National Residential Medication Chart</t>
  </si>
  <si>
    <t>PBS  HMC</t>
  </si>
  <si>
    <t>PBS Hospital Medication Chart</t>
  </si>
  <si>
    <t>RTPM</t>
  </si>
  <si>
    <t>Real Time Prescription Monitoring</t>
  </si>
  <si>
    <t>SaaS</t>
  </si>
  <si>
    <t>Software as a Service</t>
  </si>
  <si>
    <t>WAN</t>
  </si>
  <si>
    <t>Wide Area Network</t>
  </si>
  <si>
    <t xml:space="preserve">HI_330_016832
HI_330_016813
</t>
  </si>
  <si>
    <t>HI_325_023942
HI_325_023943
HI_325_023944</t>
  </si>
  <si>
    <t>HI_015_005812
HI_015_005813
HI_015_005814
HI_015_005818</t>
  </si>
  <si>
    <t>HI_010_005812
HI_010_005813
HI_010_005814
HI_010_005818</t>
  </si>
  <si>
    <t>HI_015_005801
HI_015_005807
HI_015_005810
HI_015_005811
HI_015_005819
HI_015_005836
HI_015_005842
HI_015_005845
HI_015_005874
HI_015_006104
HI_015_008218
HI_015_008219
HI_015_016837
HI_015_016839
HI_015_016840</t>
  </si>
  <si>
    <t>HI_010_005801
HI_010_005807
HI_010_005810
HI_010_005811
HI_010_005819
HI_010_005836
HI_010_005842
HI_010_005845
HI_010_005915
HI_010_006104
HI_010_008218
HI_010_008219</t>
  </si>
  <si>
    <t>HI_010_005805
HI_010_005808
HI_010_005817
HI_010_005820
HI_010_005839
HI_010_005843
HI_010_005847
HI_010_005873
HI_010_005875
HI_010_006077
HI_010_008028
HI_010_008526</t>
  </si>
  <si>
    <t>TS_DISP_013</t>
  </si>
  <si>
    <t>IHI Conformance - Open PDS</t>
  </si>
  <si>
    <t>TS_DISP_014</t>
  </si>
  <si>
    <t>IHI Conformance - Direct PDS</t>
  </si>
  <si>
    <t xml:space="preserve">1. Open PDS available
2. HI service available
3. IHI Conformance prior to or alongside this testing
4. Appropriate Test Data for IHI use </t>
  </si>
  <si>
    <t>Conformance to IHI</t>
  </si>
  <si>
    <t>IHI demonstrated in Dispensing System</t>
  </si>
  <si>
    <t xml:space="preserve">1. Direct PDS available
2. HI service available
3. IHI Conformance prior to or alongside this testing
4. Appropriate Test Data for IHI use </t>
  </si>
  <si>
    <t>HI_015_005805
HI_015_005808
HI_015_005820
HI_015_005839
HI_015_005843
HI_015_005847
HI_015_005872
HI_015_005873
HI_015_005875
HI_015_006077
HI_015_006105
HI_015_008028
HI_015_008526
HI_015_016813
HI_015_016814
HI_015_016815
HI_015_017421
HI_015_022000</t>
  </si>
  <si>
    <t>All Mandatory Test Cases complete as part of HI conformance.</t>
  </si>
  <si>
    <t>HI conformance - Complete All Mandatory Test Cases (listed) as part of HI conformance.</t>
  </si>
  <si>
    <t>Complete Recommended Test Cases  as part of HI conformance.</t>
  </si>
  <si>
    <t xml:space="preserve">HI conformance - Complete All Mandatory Test Cases (listed) as part of HI conformance. All other test cases in UC.325 MAY be completed (i.e. are optional) </t>
  </si>
  <si>
    <t>DISP-715</t>
  </si>
  <si>
    <t>TC_DISP_RET_014</t>
  </si>
  <si>
    <t xml:space="preserve">DISP-15
</t>
  </si>
  <si>
    <t>All Mandatory Test Cases to be complete as part of HI conformance.</t>
  </si>
  <si>
    <t>All appropriate Conditional Test Cases to be complete as part of HI conformance.</t>
  </si>
  <si>
    <r>
      <rPr>
        <sz val="11"/>
        <color rgb="FF002060"/>
        <rFont val="Calibri"/>
        <family val="2"/>
        <scheme val="minor"/>
      </rPr>
      <t>CONDITION - The system supports the conditional feature specified in the IHI requirement</t>
    </r>
    <r>
      <rPr>
        <sz val="11"/>
        <rFont val="Calibri"/>
        <family val="2"/>
        <scheme val="minor"/>
      </rPr>
      <t xml:space="preserve">
All appropriate Conditional Test Cases Complete as part of HI conformance.</t>
    </r>
  </si>
  <si>
    <t>All appropriate Recommended Test Cases to be complete as part of HI conformance.</t>
  </si>
  <si>
    <t>DISP-70a</t>
  </si>
  <si>
    <t>DISP-71</t>
  </si>
  <si>
    <t>DISP-73</t>
  </si>
  <si>
    <t>Appropriate Test Data for IHI Testing needs - See Conformance Test Data for Healthcare Identifiers v2.17</t>
  </si>
  <si>
    <r>
      <t xml:space="preserve">The system </t>
    </r>
    <r>
      <rPr>
        <b/>
        <sz val="11"/>
        <color theme="1"/>
        <rFont val="Calibri"/>
        <family val="2"/>
        <scheme val="minor"/>
      </rPr>
      <t>SHALL</t>
    </r>
    <r>
      <rPr>
        <sz val="11"/>
        <color theme="1"/>
        <rFont val="Calibri"/>
        <family val="2"/>
        <scheme val="minor"/>
      </rPr>
      <t xml:space="preserve"> conform to mandatory conformance requirements 016832 and 016813 in Healthcare Identifiers use case UC.330 (Send patient health information electronically) when accessing an Active Script List Registry Service to register a SoC for an Active Script List, update registration details, to establish whether a SoC has registered for participation or to retrieve an Active Script List. 
An IHI </t>
    </r>
    <r>
      <rPr>
        <b/>
        <sz val="11"/>
        <color theme="1"/>
        <rFont val="Calibri"/>
        <family val="2"/>
        <scheme val="minor"/>
      </rPr>
      <t>SHALL NOT</t>
    </r>
    <r>
      <rPr>
        <sz val="11"/>
        <color theme="1"/>
        <rFont val="Calibri"/>
        <family val="2"/>
        <scheme val="minor"/>
      </rPr>
      <t xml:space="preserve"> be used for communication with the Active Script List Registry Service unless it is “active” and “verified”.
</t>
    </r>
    <r>
      <rPr>
        <i/>
        <sz val="11"/>
        <color theme="1"/>
        <rFont val="Calibri"/>
        <family val="2"/>
        <scheme val="minor"/>
      </rPr>
      <t>Note: This conformance requirement makes the Dispensing System responsible for checking that an IHI in the local system is valid and belongs to the SoC</t>
    </r>
    <r>
      <rPr>
        <sz val="11"/>
        <color theme="1"/>
        <rFont val="Calibri"/>
        <family val="2"/>
        <scheme val="minor"/>
      </rPr>
      <t>.</t>
    </r>
  </si>
  <si>
    <t>Receive Electronic Prescription - All Mandatory Test Cases to be complete as part of HI conformance.</t>
  </si>
  <si>
    <t xml:space="preserve"> IHI can be included in ASL registration</t>
  </si>
  <si>
    <t>IHI can be included in ASL registration update</t>
  </si>
  <si>
    <t>IHI cannot be included in ASL registration , system rejected</t>
  </si>
  <si>
    <t>IHI can be included in ASL registration update, system rejected</t>
  </si>
  <si>
    <t>DISP-2</t>
  </si>
  <si>
    <t>DISP-940</t>
  </si>
  <si>
    <t>DISP-937</t>
  </si>
  <si>
    <t>DISP-931</t>
  </si>
  <si>
    <t>System Security system established and maintained</t>
  </si>
  <si>
    <t>Password-Based-Key Derivation Function</t>
  </si>
  <si>
    <t>PBKDF</t>
  </si>
  <si>
    <t>DISP-81</t>
  </si>
  <si>
    <t>Check the metadata component in Transit - e.g. being sent to the PDS</t>
  </si>
  <si>
    <t>The meta-data is encrypted.</t>
  </si>
  <si>
    <t>Electronic Prescription details</t>
  </si>
  <si>
    <t>Check the metadata component at rest - i.e. being stored as a database record.</t>
  </si>
  <si>
    <t>START:   Cryptography</t>
  </si>
  <si>
    <t>DISP-26</t>
  </si>
  <si>
    <t>DISP-938</t>
  </si>
  <si>
    <t>DISP-939</t>
  </si>
  <si>
    <t>END:   Cryptography</t>
  </si>
  <si>
    <t xml:space="preserve">Identity set-up
</t>
  </si>
  <si>
    <t>Authenticate User - No Previous Breach</t>
  </si>
  <si>
    <t>Authenticate User - Previous Breach</t>
  </si>
  <si>
    <t>DISP-86</t>
  </si>
  <si>
    <t>DISP-82</t>
  </si>
  <si>
    <t>DISP-84</t>
  </si>
  <si>
    <t>DISP-85</t>
  </si>
  <si>
    <t>Security Profiles Set-up for the users</t>
  </si>
  <si>
    <t>Log in to the electronic dispensing systems - No dispensing rights</t>
  </si>
  <si>
    <t>Dispensing user Identified by the system and identity can be recorded.</t>
  </si>
  <si>
    <t>Dispenser in the system for use.</t>
  </si>
  <si>
    <t>Users(s) in the system for use.
Breached Credentials Service 
User credentials already breached.</t>
  </si>
  <si>
    <t>Credentials checked against breached credentials service - no previous breach found.</t>
  </si>
  <si>
    <t>Credentials checked against breached credentials service - Previous breach reported</t>
  </si>
  <si>
    <t>Dispensing Systems Setup to interact appropriately with PDS over a public network
PDS Available
HI Service available</t>
  </si>
  <si>
    <t>Connect to PDS System over a public network - Assert to PDS</t>
  </si>
  <si>
    <t>The prescribing system asserts its identity to the PDS using Public Key Infrastructure.</t>
  </si>
  <si>
    <t>System set-up to check digital certificate
Appropriate validation service</t>
  </si>
  <si>
    <t xml:space="preserve">Validate system certificates.
</t>
  </si>
  <si>
    <t xml:space="preserve">System set-up to check encryption
</t>
  </si>
  <si>
    <t xml:space="preserve">Inspect asset information at rest.
</t>
  </si>
  <si>
    <t>START:  Patient Records</t>
  </si>
  <si>
    <t>Prescription details present in the Dispensing System. 
PDS(s) Available.</t>
  </si>
  <si>
    <t>Prescription details - as from the original prescription, including repeats.</t>
  </si>
  <si>
    <t xml:space="preserve">Disabled Prescription details present in the Dispensing System. 
PDS(s) Available.
</t>
  </si>
  <si>
    <t>Check event log post disabling and re-enabling prescription events.</t>
  </si>
  <si>
    <t>TC_DISP_AA_024</t>
  </si>
  <si>
    <t>TC_DISP_AA_025</t>
  </si>
  <si>
    <t>TC_DISP_AA_026</t>
  </si>
  <si>
    <t xml:space="preserve">DISP-70
</t>
  </si>
  <si>
    <t>TC_DISP_RET_018</t>
  </si>
  <si>
    <t>TC_DISP_MOD_003</t>
  </si>
  <si>
    <t>TC_DISP_MOD_004</t>
  </si>
  <si>
    <t>TC_DISP_MOD_005</t>
  </si>
  <si>
    <t>TC_DISP_MOD_006</t>
  </si>
  <si>
    <t>TC_DISP_REG_021</t>
  </si>
  <si>
    <t>TC_DISP_REG_022</t>
  </si>
  <si>
    <t>TC_DISP_REG_023</t>
  </si>
  <si>
    <t>TC_DISP_REG_024</t>
  </si>
  <si>
    <t>TC_DISP_REG_025</t>
  </si>
  <si>
    <t xml:space="preserve">ASLR available 
SoC has an active ASL
</t>
  </si>
  <si>
    <t>Multiple ASLRs available 
SoC has an active ASL hosted by ASLR not connected to the Dispensing System</t>
  </si>
  <si>
    <t xml:space="preserve">HI Service available
ASLR available 
SoC has not yet registered for an Active Script List
</t>
  </si>
  <si>
    <t xml:space="preserve">ASLR available 
Registration for ASLR details in progress
</t>
  </si>
  <si>
    <t xml:space="preserve">HI Service available
ASLR available 
SoC Is registering / has registered for an Active Script List
SoC's carer and agent’s personal information added to ASL
</t>
  </si>
  <si>
    <t xml:space="preserve">ASLR available 
Registration for ASLR details in progress
SoC's IHI has a status of "Verified" and "Active" - Validated in last 24 hours.
</t>
  </si>
  <si>
    <t xml:space="preserve">ASLR available 
Registration for ASLR details in progress
SoC's IHI does not have a status of "Verified"
</t>
  </si>
  <si>
    <t xml:space="preserve">ASLR available 
Registration for ASLR details in progress
SoC's IHI does not have a status of "Active"
</t>
  </si>
  <si>
    <t xml:space="preserve">ASLR available 
Registration for ASLR details in progress
SoC's IHI has a status of "Verified" and "Active" - Validated but NOT in last 24 hours.
</t>
  </si>
  <si>
    <t xml:space="preserve">ASLR available 
SoC has an Active Script List
</t>
  </si>
  <si>
    <t xml:space="preserve">ASLR available 
SoC has registered for an Active Script List
Healthcare provider has viewing access to the SoC's ASL
</t>
  </si>
  <si>
    <t xml:space="preserve">ASLR available 
SoC has registered for an Active Script List
Healthcare provider does not have viewing access to the SoC's ASL
</t>
  </si>
  <si>
    <t xml:space="preserve">ASLR available 
SoC has not registered for an Active Script List
</t>
  </si>
  <si>
    <t xml:space="preserve">ASLR available 
SoC has an Active Script List
</t>
  </si>
  <si>
    <t xml:space="preserve">ASLR available 
SoC has an Active Script List
The healthcare provider organisation has given site viewing consent to access the SoC's ASL.  
</t>
  </si>
  <si>
    <t xml:space="preserve">ASLR available 
SoC has an Active Script List
The healthcare provider organisation has not been given site viewing consent to access the SoC's ASL. 
</t>
  </si>
  <si>
    <t xml:space="preserve">ASLR available 
SoC has registered for an Active Script List
The healthcare provider organisation does not have site access to the SoC's ASL
</t>
  </si>
  <si>
    <t xml:space="preserve">ASLR available 
SoC has registered for an Active Script List
Healthcare provider has viewing access to the SoC's ASL.
</t>
  </si>
  <si>
    <t xml:space="preserve">ASLR available 
SoC has registered for an Active Script List
Prescriptions have repeats
</t>
  </si>
  <si>
    <t>DISP-83</t>
  </si>
  <si>
    <t>Associated Test Case - Register an SoC for an ASL. Include an IHI with status Active and Verified</t>
  </si>
  <si>
    <t>Associated Test Case - Update SoC registration IHI details - Include an IHI with status Active and Verified</t>
  </si>
  <si>
    <t>Associated Test Case - Register an SoC for an ASL. Include an IHI with status NOT Active and Verified -</t>
  </si>
  <si>
    <t>Associated Test Case - Update SoC registration IHI details - Include an IHI with status NOT Active and Verified -</t>
  </si>
  <si>
    <t>TC_DISP_PR_002</t>
  </si>
  <si>
    <t>TC_DISP_PR_003</t>
  </si>
  <si>
    <t>TC_DISP_RET_015</t>
  </si>
  <si>
    <t>TC_DISP_RET_016</t>
  </si>
  <si>
    <t>TC_DISP_RET_017</t>
  </si>
  <si>
    <t>TC_DISP_MOD_007</t>
  </si>
  <si>
    <t>TC_DISP_MOD_008</t>
  </si>
  <si>
    <t>Re-enable dispense event - Dispense with repeats available for future dispense.</t>
  </si>
  <si>
    <t>Patient Records</t>
  </si>
  <si>
    <t>TC_DISP_PR_001</t>
  </si>
  <si>
    <t>IHI -  005812, 005813, 005814 and 005818 - Mandatory</t>
  </si>
  <si>
    <t>IHI -  005812, 005813, 005814 and 005818 - Conditional</t>
  </si>
  <si>
    <t>IHI -  005812, 005813, 005814 and 005818 - Recommended</t>
  </si>
  <si>
    <t>Associated Test Case - Register an SoC for an ASL. Include an IHI with status Active and Verified.</t>
  </si>
  <si>
    <t>Associated Test Case - Update SoC registration IHI details - Include an IHI with status Active and Verified.</t>
  </si>
  <si>
    <t>Associated Test Case - Register an SoC for an ASL. Include an IHI with status NOT Active and Verified -IHI cannot be included in ASL registration.</t>
  </si>
  <si>
    <t>Associated Test Case - Update SoC registration IHI details - Include an IHI with status NOT Active and Verified.</t>
  </si>
  <si>
    <t>Note: Formula -&gt;</t>
  </si>
  <si>
    <t>Note: Formulas 
(C32 &amp; 33) -&gt;</t>
  </si>
  <si>
    <r>
      <rPr>
        <b/>
        <sz val="12"/>
        <color theme="0"/>
        <rFont val="Calibri"/>
        <family val="2"/>
        <scheme val="minor"/>
      </rPr>
      <t>DIRECT PDS</t>
    </r>
    <r>
      <rPr>
        <sz val="12"/>
        <color theme="0"/>
        <rFont val="Calibri"/>
        <family val="2"/>
        <scheme val="minor"/>
      </rPr>
      <t xml:space="preserve"> Electronic Prescriptions - Select 'Yes' if this is to be tested -------&gt;</t>
    </r>
  </si>
  <si>
    <r>
      <rPr>
        <b/>
        <sz val="12"/>
        <color theme="0"/>
        <rFont val="Calibri"/>
        <family val="2"/>
        <scheme val="minor"/>
      </rPr>
      <t>OPEN PDS</t>
    </r>
    <r>
      <rPr>
        <sz val="12"/>
        <color theme="0"/>
        <rFont val="Calibri"/>
        <family val="2"/>
        <scheme val="minor"/>
      </rPr>
      <t xml:space="preserve"> Electronic Prescriptions - Select 'Yes' if this is to be tested -------&gt;</t>
    </r>
  </si>
  <si>
    <t>Open PDS
Applicable</t>
  </si>
  <si>
    <t>Please specify "Open Model" or "Direct Model" - Also select appropriate testing below for coverage purposes.</t>
  </si>
  <si>
    <t xml:space="preserve">TC_DISP_RET_001
</t>
  </si>
  <si>
    <t>Transacting with ASLR - Conforming product(s) not operating.</t>
  </si>
  <si>
    <t>Appropriate system configuration.
ASLR Available.</t>
  </si>
  <si>
    <t>END: Patient Records</t>
  </si>
  <si>
    <r>
      <t xml:space="preserve">The system </t>
    </r>
    <r>
      <rPr>
        <b/>
        <sz val="11"/>
        <rFont val="Calibri"/>
        <family val="2"/>
        <scheme val="minor"/>
      </rPr>
      <t>SHALL</t>
    </r>
    <r>
      <rPr>
        <sz val="11"/>
        <rFont val="Calibri"/>
        <family val="2"/>
        <scheme val="minor"/>
      </rPr>
      <t xml:space="preserve"> send a dispense record to the PDS with all the data fields required for a Repeat Authorisation (including non-PBS) together with at least: 
• Dispense software conformance identifier; 
• Globally Unique Prescription ID recorded in the original prescription; 
• Date of the dispense 
• Name of the pharmacy 
• Address of the pharmacy 
• Pharmacist name
• HPI-O of the dispensing organisation 
• Medicine generic name dispensed (if known) 
• Medicine brand name dispensed (if known) 
• Unique identifier for the medicine dispensed if known (i.e. AMT, PBS code, or both) 
• Form, strength and quantity dispensed 
• Subject of Care Date of Birth as recorded in the original prescription 
• Subject of Care address (if in South Australia) 
• The total number of repeats dispensed (if dispensing against a repeat authorisation) 
• 	Closing the Gap code (if applicable)
</t>
    </r>
  </si>
  <si>
    <r>
      <rPr>
        <b/>
        <sz val="11"/>
        <rFont val="Calibri"/>
        <family val="2"/>
        <scheme val="minor"/>
      </rPr>
      <t>IHI Conformance - Demonstrated IHI Conformance with Open PDS</t>
    </r>
    <r>
      <rPr>
        <sz val="11"/>
        <rFont val="Calibri"/>
        <family val="2"/>
        <scheme val="minor"/>
      </rPr>
      <t xml:space="preserve">
A dispensing system has undertaken appropriate IHI Conformance testing, in line with established IHI Conformance CTS, Use of Healthcare Identifiers in Health Software Systems - IHI Document ID: DH-3359-2020: v3.2
Demonstrate that the dispensing system using an Open PDS:
1. Has met and passed all of the given IHI requirements mandated for dispensing systems 
2. Has met and passed all appropriate recommended and conditional IHI requirements 
3. Has met and completed specific IHI requirements specifically indicated for dispensing systems
4. Has further tested and given evidence of specified requirements in accordance with given IHI requirements</t>
    </r>
  </si>
  <si>
    <r>
      <rPr>
        <b/>
        <sz val="11"/>
        <rFont val="Calibri"/>
        <family val="2"/>
        <scheme val="minor"/>
      </rPr>
      <t>IHI Conformance - Demonstrated IHI Conformance with Direct PDS</t>
    </r>
    <r>
      <rPr>
        <sz val="11"/>
        <rFont val="Calibri"/>
        <family val="2"/>
        <scheme val="minor"/>
      </rPr>
      <t xml:space="preserve">
A dispensing system has undertaken appropriate IHI Conformance testing, in line with established IHI Conformance CTS, Use of Healthcare Identifiers in Health Software Systems - IHI Document ID: DH-3359-2020: v3.2
Demonstrate that the dispensing systems using an Direct PDS:
1. Has met and passed all of the given IHI requirements mandated for dispensing systems 
2. Has met and passed all appropriate recommended and conditional IHI requirements 
3. Has met and completed specific IHI requirements specifically indicated for dispensing systems
4. Has further tested and given evidence of specified requirements in accordance with given IHI requirements</t>
    </r>
  </si>
  <si>
    <r>
      <t xml:space="preserve">Where only single factor or multi-stage authentication is provided, the system </t>
    </r>
    <r>
      <rPr>
        <b/>
        <sz val="11"/>
        <color theme="1"/>
        <rFont val="Calibri"/>
        <family val="2"/>
        <scheme val="minor"/>
      </rPr>
      <t xml:space="preserve">SHALL </t>
    </r>
    <r>
      <rPr>
        <sz val="11"/>
        <color theme="1"/>
        <rFont val="Calibri"/>
        <family val="2"/>
        <scheme val="minor"/>
      </rPr>
      <t xml:space="preserve">use strong authentication. This is to be done by at least one of the following 3 approaches:
1.	allow either healthcare organisations the ability to establish authentication parameters. Including, but not limited to:
• Minimum password length;
•	Password composition;
•	Password retry limit (before lockout);
•	Password refresh interval (frequency with which new password must be created); and
•	Password reuse interval (period which must expire before a password may be reused).
2.	Require all users to have a strong password which permits the use of special characters with a minimum of:
•	Eight characters;
•	One letter; and
•	One number. 
3.	Require all users to have passwords aligned to ISM Security Control 0417 and ISM Security Control 0421.
</t>
    </r>
    <r>
      <rPr>
        <i/>
        <sz val="11"/>
        <color theme="1"/>
        <rFont val="Calibri"/>
        <family val="2"/>
        <scheme val="minor"/>
      </rPr>
      <t xml:space="preserve">Note: Healthcare organisations shall have the support of the system in the implementation of access control policies.
Note: Some Software-As-A-Service software are not able to adopt password policy at an organisational level and as such must ensure users have a strong password.
</t>
    </r>
  </si>
  <si>
    <t xml:space="preserve"> System authentication includes at least the following: 
- Minimum password length;
- Password composition;
- Password retry limit (before lockout);
- Password refresh interval (frequency with which new password must be created); and
- Password reuse interval (period which must expire before a password may be reused).</t>
  </si>
  <si>
    <r>
      <t xml:space="preserve">CONDITION: System uses authentication approach '1'.
</t>
    </r>
    <r>
      <rPr>
        <sz val="11"/>
        <rFont val="Calibri"/>
        <family val="2"/>
        <scheme val="minor"/>
      </rPr>
      <t xml:space="preserve">
System uses authentication parameters - Option 1 of requirements.</t>
    </r>
  </si>
  <si>
    <r>
      <t xml:space="preserve">CONDITION: System uses authentication approach '2'.
</t>
    </r>
    <r>
      <rPr>
        <sz val="11"/>
        <rFont val="Calibri"/>
        <family val="2"/>
        <scheme val="minor"/>
      </rPr>
      <t xml:space="preserve">
System uses authentication parameters - Option 2 of requirements.</t>
    </r>
  </si>
  <si>
    <r>
      <t xml:space="preserve">CONDITION: System uses authentication approach '3'.
</t>
    </r>
    <r>
      <rPr>
        <sz val="11"/>
        <rFont val="Calibri"/>
        <family val="2"/>
        <scheme val="minor"/>
      </rPr>
      <t xml:space="preserve">
System uses authentication parameters - Option 3 of requirements.</t>
    </r>
  </si>
  <si>
    <t>User password make-up: 
- Is of at least eight characters
- Contains at least one letter
- Contains at least one number
- Allows special characters</t>
  </si>
  <si>
    <t>Users(s) in the system for use.
Breached Credentials Service.
User credentials already breached.</t>
  </si>
  <si>
    <r>
      <t xml:space="preserve">The system </t>
    </r>
    <r>
      <rPr>
        <b/>
        <sz val="11"/>
        <color theme="1"/>
        <rFont val="Calibri"/>
        <family val="2"/>
        <scheme val="minor"/>
      </rPr>
      <t>SHOULD</t>
    </r>
    <r>
      <rPr>
        <sz val="11"/>
        <color theme="1"/>
        <rFont val="Calibri"/>
        <family val="2"/>
        <scheme val="minor"/>
      </rPr>
      <t xml:space="preserve"> encrypt information assets (excluding meta-data) at rest using an Australian Signals Directorate (ASD) approved cryptographic algorithms.</t>
    </r>
  </si>
  <si>
    <t>Credentials checked against breached credentials service / breached password list- ok.</t>
  </si>
  <si>
    <t>Credentials checked against breached credentials service / breached password list - ok.</t>
  </si>
  <si>
    <t>User is logged in but the period of inactivity expires as set by the healthcare organisation</t>
  </si>
  <si>
    <t>User is logged in but the period of inactivity expires as set by the software vendor</t>
  </si>
  <si>
    <t>User is automatically logged Out.
User must log in again.
Time-Out period does not exceed 15 minutes.</t>
  </si>
  <si>
    <t>TC_DISP_AA_027</t>
  </si>
  <si>
    <t>DISP-955</t>
  </si>
  <si>
    <r>
      <t xml:space="preserve">If the system is integrated to the healthcare provider organisation’s Single-Sign-On service the system </t>
    </r>
    <r>
      <rPr>
        <b/>
        <sz val="11"/>
        <color theme="1"/>
        <rFont val="Calibri"/>
        <family val="2"/>
        <scheme val="minor"/>
      </rPr>
      <t>MAY</t>
    </r>
    <r>
      <rPr>
        <sz val="11"/>
        <color theme="1"/>
        <rFont val="Calibri"/>
        <family val="2"/>
        <scheme val="minor"/>
      </rPr>
      <t xml:space="preserve"> allow the healthcare provider organisations to disable application level authentication.</t>
    </r>
  </si>
  <si>
    <t>System Integrates to healthcare provider organisation’s single sign-on service.</t>
  </si>
  <si>
    <t>Healthcare provider organisation disables application level authentication.</t>
  </si>
  <si>
    <t>Application level authentication disabled.</t>
  </si>
  <si>
    <r>
      <t xml:space="preserve">The system </t>
    </r>
    <r>
      <rPr>
        <b/>
        <sz val="11"/>
        <rFont val="Calibri"/>
        <family val="2"/>
        <scheme val="minor"/>
      </rPr>
      <t>SHALL</t>
    </r>
    <r>
      <rPr>
        <sz val="11"/>
        <rFont val="Calibri"/>
        <family val="2"/>
        <scheme val="minor"/>
      </rPr>
      <t xml:space="preserve"> provide the ability to annotate a disabled prescription during the ‘disable’ event.
</t>
    </r>
    <r>
      <rPr>
        <i/>
        <sz val="11"/>
        <rFont val="Calibri"/>
        <family val="2"/>
        <scheme val="minor"/>
      </rPr>
      <t>Note: annotations should be used, whilst disabling a prescription, to explain why that prescription is being disabled.</t>
    </r>
  </si>
  <si>
    <r>
      <t xml:space="preserve">The system </t>
    </r>
    <r>
      <rPr>
        <b/>
        <sz val="11"/>
        <color theme="1"/>
        <rFont val="Calibri"/>
        <family val="2"/>
        <scheme val="minor"/>
      </rPr>
      <t>SHALL</t>
    </r>
    <r>
      <rPr>
        <sz val="11"/>
        <color theme="1"/>
        <rFont val="Calibri"/>
        <family val="2"/>
        <scheme val="minor"/>
      </rPr>
      <t xml:space="preserve"> record the following information with each account:
•	Full Name;
•	AHPRA Number (if any);
•	User Class: Pharmacist, Supervising Pharmacist, Pharmacy Technician, etc; and
•	HPI-I (if any).
</t>
    </r>
    <r>
      <rPr>
        <i/>
        <sz val="11"/>
        <color theme="1"/>
        <rFont val="Calibri"/>
        <family val="2"/>
        <scheme val="minor"/>
      </rPr>
      <t>Note: The user classes available in the system is a software design decision and should reflect real world occupations/business practices.</t>
    </r>
  </si>
  <si>
    <t>Records for Account:
•	Full Name;
•	AHPRA Number (if any);
•	User Class: Pharmacist, Supervising Pharmacist, Pharmacy Technician, etc; and
•	HPI-I (if any).</t>
  </si>
  <si>
    <t>Associated Test Case - Receive and validate - Valid IHI received in prescription.</t>
  </si>
  <si>
    <t>Associated Test Case - Receive and validate - Invalid IHI received in prescription.</t>
  </si>
  <si>
    <t>IHI included in the dispense notice</t>
  </si>
  <si>
    <t>IHI is not included in the dispense notice - Invalid</t>
  </si>
  <si>
    <t>Associated Test Case - Received and unable to validate - HI Service unavailable.</t>
  </si>
  <si>
    <t>User is automatically logged Out.
User must log in again.
Time-Out period does not exceed 15 minutes (recommended).</t>
  </si>
  <si>
    <t>TC_DISP_CRY_001</t>
  </si>
  <si>
    <t>TC_DISP_CRY_002</t>
  </si>
  <si>
    <t>TC_DISP_CRY_003</t>
  </si>
  <si>
    <t>TC_DISP_CRY_004</t>
  </si>
  <si>
    <t>TC_DISP_CRY_005</t>
  </si>
  <si>
    <t>TC_DISP_CRY_006</t>
  </si>
  <si>
    <r>
      <t xml:space="preserve">The system </t>
    </r>
    <r>
      <rPr>
        <b/>
        <sz val="11"/>
        <rFont val="Calibri"/>
        <family val="2"/>
        <scheme val="minor"/>
      </rPr>
      <t>SHOULD</t>
    </r>
    <r>
      <rPr>
        <sz val="11"/>
        <rFont val="Calibri"/>
        <family val="2"/>
        <scheme val="minor"/>
      </rPr>
      <t xml:space="preserve"> validate digital certificates.
</t>
    </r>
    <r>
      <rPr>
        <i/>
        <sz val="11"/>
        <rFont val="Calibri"/>
        <family val="2"/>
        <scheme val="minor"/>
      </rPr>
      <t xml:space="preserve">Note: See Appendix B of the conformance profile for further implementation guidance. </t>
    </r>
  </si>
  <si>
    <t>TC_DISP_PR_004</t>
  </si>
  <si>
    <t>Associated Test Case - Dispensing System User queries the HI Service</t>
  </si>
  <si>
    <t>Matched Local Records
Non-Matched Local Records
No Local Records
All Valid IHI details</t>
  </si>
  <si>
    <t>Matched Local Records
Non-Matched Local Records
No Local Records
All Invalid IHI details</t>
  </si>
  <si>
    <t>Prescription details present in the Dispensing System, with repeats. 
PDS(s) Available.</t>
  </si>
  <si>
    <r>
      <t xml:space="preserve">The system </t>
    </r>
    <r>
      <rPr>
        <b/>
        <sz val="11"/>
        <rFont val="Calibri"/>
        <family val="2"/>
        <scheme val="minor"/>
      </rPr>
      <t>SHALL</t>
    </r>
    <r>
      <rPr>
        <sz val="11"/>
        <rFont val="Calibri"/>
        <family val="2"/>
        <scheme val="minor"/>
      </rPr>
      <t xml:space="preserve"> allow a DSPID to be manually entered into an electronic dispense record where applicable.
</t>
    </r>
    <r>
      <rPr>
        <i/>
        <sz val="11"/>
        <rFont val="Calibri"/>
        <family val="2"/>
        <scheme val="minor"/>
      </rPr>
      <t xml:space="preserve">Note: Medicines might be dispensed without the dispenser having access to a token or evidence of prescription (e.g. when dispensing under verbal authority). Allowing the dispenser to manually enter a DSPID provided by phone or email etc allows that dispense to be reconciled to the matching prescription at a later date. 
</t>
    </r>
  </si>
  <si>
    <t>Locally stored IHI details with status Active and Verified</t>
  </si>
  <si>
    <t>Locally stored IHI details with status NOT Active and Verified:
- Inactive
- Deceased, Provisional etc.</t>
  </si>
  <si>
    <r>
      <t xml:space="preserve">The system </t>
    </r>
    <r>
      <rPr>
        <b/>
        <sz val="11"/>
        <color theme="1"/>
        <rFont val="Calibri"/>
        <family val="2"/>
        <scheme val="minor"/>
      </rPr>
      <t>SHALL</t>
    </r>
    <r>
      <rPr>
        <sz val="11"/>
        <color theme="1"/>
        <rFont val="Calibri"/>
        <family val="2"/>
        <scheme val="minor"/>
      </rPr>
      <t xml:space="preserve"> automatically log off an account, or require re-authentication, after a period of inactivity.
The period of inactivity </t>
    </r>
    <r>
      <rPr>
        <b/>
        <sz val="11"/>
        <color theme="1"/>
        <rFont val="Calibri"/>
        <family val="2"/>
        <scheme val="minor"/>
      </rPr>
      <t>SHALL</t>
    </r>
    <r>
      <rPr>
        <sz val="11"/>
        <color theme="1"/>
        <rFont val="Calibri"/>
        <family val="2"/>
        <scheme val="minor"/>
      </rPr>
      <t xml:space="preserve"> be either:
1. configurable by the healthcare organisation AND the default </t>
    </r>
    <r>
      <rPr>
        <b/>
        <sz val="11"/>
        <color theme="1"/>
        <rFont val="Calibri"/>
        <family val="2"/>
        <scheme val="minor"/>
      </rPr>
      <t>SHOULD</t>
    </r>
    <r>
      <rPr>
        <sz val="11"/>
        <color theme="1"/>
        <rFont val="Calibri"/>
        <family val="2"/>
        <scheme val="minor"/>
      </rPr>
      <t xml:space="preserve"> be no longer than 15min
OR
2. a time period set by the software vendor no longer than 15 minutes.
</t>
    </r>
    <r>
      <rPr>
        <i/>
        <sz val="11"/>
        <color theme="1"/>
        <rFont val="Calibri"/>
        <family val="2"/>
        <scheme val="minor"/>
      </rPr>
      <t>Note: Healthcare organisations need to be able to define a period of inactivity after which the dispenser's terminal may be considered unattended and vulnerable to misuse.
Note: Software-as-a-Service providers may not be able to set time period for each organisation and as such may select a time period no longer than 15 minutes for all users.</t>
    </r>
  </si>
  <si>
    <t>TC_DISP_MOD_009</t>
  </si>
  <si>
    <t xml:space="preserve">Evidence of Prescription is NOT sent to the SoC. </t>
  </si>
  <si>
    <t>Disabled prescription.
Auto-send EoP functionality.</t>
  </si>
  <si>
    <r>
      <t>The system</t>
    </r>
    <r>
      <rPr>
        <b/>
        <sz val="11"/>
        <color theme="1"/>
        <rFont val="Calibri"/>
        <family val="2"/>
        <scheme val="minor"/>
      </rPr>
      <t xml:space="preserve"> SHALL</t>
    </r>
    <r>
      <rPr>
        <sz val="11"/>
        <color theme="1"/>
        <rFont val="Calibri"/>
        <family val="2"/>
        <scheme val="minor"/>
      </rPr>
      <t xml:space="preserve"> allow access to electronic prescribing capability (including dispensing capability) only to designated user accounts.
</t>
    </r>
    <r>
      <rPr>
        <i/>
        <sz val="11"/>
        <color theme="1"/>
        <rFont val="Calibri"/>
        <family val="2"/>
        <scheme val="minor"/>
      </rPr>
      <t>Note: Only users designated by the healthcare organisation as having dispensing rights may access the electronic prescribing capability.</t>
    </r>
  </si>
  <si>
    <t>TC_DISP_CRY_007</t>
  </si>
  <si>
    <t>DS - Crypto</t>
  </si>
  <si>
    <t>Dispensing</t>
  </si>
  <si>
    <t>System uses authentication parameters - Option 1 of requirements.</t>
  </si>
  <si>
    <t>System uses authentication parameters - Option 2 of requirements.</t>
  </si>
  <si>
    <t>System uses authentication parameters - Option 3 of requirements.</t>
  </si>
  <si>
    <t>User is logged in but the period of inactivity expires - set by Healthcare Organisation</t>
  </si>
  <si>
    <t>User is logged in but the period of inactivity expires - set by Software vendor</t>
  </si>
  <si>
    <t>System securely store passwords</t>
  </si>
  <si>
    <t>Password set by the user - No previous password breach</t>
  </si>
  <si>
    <t>Password set by the user - Previous Breach</t>
  </si>
  <si>
    <t>First log-in after service or password update - No previous password breach</t>
  </si>
  <si>
    <t>Monitor Interfacing Dispensing Systems to PDS:</t>
  </si>
  <si>
    <t>Validate system certificates.</t>
  </si>
  <si>
    <t>Inspect asset information at rest.</t>
  </si>
  <si>
    <t xml:space="preserve">IHI -  005812, 005813, 005814 and 005818 </t>
  </si>
  <si>
    <t>IHI - HI_325_023942, HI_325_023943 and HI_325_023944</t>
  </si>
  <si>
    <t>Receive and validate - Valid IHI received in prescription.</t>
  </si>
  <si>
    <t>Receive and validate - Invalid IHI received in prescription.</t>
  </si>
  <si>
    <t>Received and unable to validate - HI Service unavailable.</t>
  </si>
  <si>
    <t>DS - Crypto - Open PDS</t>
  </si>
  <si>
    <t>User checks their own records - Open PDS</t>
  </si>
  <si>
    <t>TC_DISP_PRES_010</t>
  </si>
  <si>
    <t>TC_DISP_PRES_011</t>
  </si>
  <si>
    <t>TC_DISP_PRES_012</t>
  </si>
  <si>
    <t>TC_DISP_PRES_013</t>
  </si>
  <si>
    <t xml:space="preserve">Prescription details </t>
  </si>
  <si>
    <r>
      <t xml:space="preserve">Dispensing System user does not dispense the dispense record and cancels the process  prior to dispense notice being posted to the PDS.
</t>
    </r>
    <r>
      <rPr>
        <i/>
        <sz val="11"/>
        <rFont val="Calibri"/>
        <family val="2"/>
        <scheme val="minor"/>
      </rPr>
      <t>Note: Dispenser is required to abandon a dispense event prior to a dispense notice being posted to the PDS (for example, the dispenser is out of stock).</t>
    </r>
    <r>
      <rPr>
        <sz val="11"/>
        <rFont val="Calibri"/>
        <family val="2"/>
        <scheme val="minor"/>
      </rPr>
      <t xml:space="preserve">
</t>
    </r>
  </si>
  <si>
    <t>TC_DISP_PRES_014</t>
  </si>
  <si>
    <r>
      <t xml:space="preserve">The system </t>
    </r>
    <r>
      <rPr>
        <b/>
        <sz val="11"/>
        <color theme="1"/>
        <rFont val="Calibri"/>
        <family val="2"/>
        <scheme val="minor"/>
      </rPr>
      <t>SHALL</t>
    </r>
    <r>
      <rPr>
        <sz val="11"/>
        <color theme="1"/>
        <rFont val="Calibri"/>
        <family val="2"/>
        <scheme val="minor"/>
      </rPr>
      <t xml:space="preserve"> record each dispense record reversal request in the audit log. The details of the record </t>
    </r>
    <r>
      <rPr>
        <b/>
        <sz val="11"/>
        <color theme="1"/>
        <rFont val="Calibri"/>
        <family val="2"/>
        <scheme val="minor"/>
      </rPr>
      <t>SHALL</t>
    </r>
    <r>
      <rPr>
        <sz val="11"/>
        <color theme="1"/>
        <rFont val="Calibri"/>
        <family val="2"/>
        <scheme val="minor"/>
      </rPr>
      <t xml:space="preserve"> include:
• Date and time of Dispense reversal (time and time zone);
• The Globally Unique Prescription Identifier;
• The Delivery Service Prescription Identifier (DSPID);
• Date and time of acknowledgement from the Delivery Service (time and time zone); and
• The success (or otherwise) of the reversal
</t>
    </r>
    <r>
      <rPr>
        <i/>
        <sz val="11"/>
        <color theme="1"/>
        <rFont val="Calibri"/>
        <family val="2"/>
        <scheme val="minor"/>
      </rPr>
      <t>Note: Reversal is used to reflect that the dispense record was created in error, not that it has been ceased or has expired.
Note: Some direct PDS may not have an acknowledgement. This will be determined by the architecture and technical solution.</t>
    </r>
  </si>
  <si>
    <t>Audit capability and checking available. 
Dispense activity. 
PDS Available.</t>
  </si>
  <si>
    <r>
      <t>Post finalisation, where a dispense record has been sent to the PDS, the system</t>
    </r>
    <r>
      <rPr>
        <b/>
        <sz val="11"/>
        <rFont val="Calibri"/>
        <family val="2"/>
        <scheme val="minor"/>
      </rPr>
      <t xml:space="preserve"> SHALL</t>
    </r>
    <r>
      <rPr>
        <sz val="11"/>
        <rFont val="Calibri"/>
        <family val="2"/>
        <scheme val="minor"/>
      </rPr>
      <t xml:space="preserve"> provide a mechanism for the dispenser to correct a dispense record if the dispenser needs to.
</t>
    </r>
    <r>
      <rPr>
        <i/>
        <sz val="11"/>
        <rFont val="Calibri"/>
        <family val="2"/>
        <scheme val="minor"/>
      </rPr>
      <t xml:space="preserve">
Note: the dispense record might be against the prescription or subsequent repeat authorisations. The dispenser must have the option to correct a dispense record under both scenarios.
Note: a “reversal” operation followed by a “create” operation is an acceptable mechanism provided the system automatically and instantly creates the subsequent “create” request. It is unacceptable for the onus for the subsequent “create” request to fall on the local user.
Vendors will need to understand what operations the PDS will support.</t>
    </r>
  </si>
  <si>
    <r>
      <t xml:space="preserve">If the system has the capability to send notifications to the subject of care, then the system </t>
    </r>
    <r>
      <rPr>
        <b/>
        <sz val="11"/>
        <rFont val="Calibri"/>
        <family val="2"/>
        <scheme val="minor"/>
      </rPr>
      <t>SHALL NOT</t>
    </r>
    <r>
      <rPr>
        <sz val="11"/>
        <rFont val="Calibri"/>
        <family val="2"/>
        <scheme val="minor"/>
      </rPr>
      <t xml:space="preserve"> send an electronic EoP (token) to the registered primary ASLR contact if the token will be sent directly to a dispenser.
</t>
    </r>
    <r>
      <rPr>
        <i/>
        <sz val="11"/>
        <rFont val="Calibri"/>
        <family val="2"/>
        <scheme val="minor"/>
      </rPr>
      <t xml:space="preserve">
Note: Some CIS's delegate the sending of the communication to the PDS.
Note: Dispensers should not give printed EoPs to the SoC if the token is to be retained by the dispenser (or provided to a different dispenser).
Note: The SoC cannot receive an EoP for a repeat authorisation until the current dispense is completely supplied (i.e. staged supply arrangement).</t>
    </r>
  </si>
  <si>
    <t>DS - Crypto - Direct PDS</t>
  </si>
  <si>
    <t xml:space="preserve">Correct a created Electronic Prescription Dispense Record:
Correct or Cancel (reverse) and Create
</t>
  </si>
  <si>
    <t xml:space="preserve">Correct a created Electronic Prescription Repeat Dispense Record:
Correct or Cancel (reverse) and Create
</t>
  </si>
  <si>
    <t>DISP-70</t>
  </si>
  <si>
    <t>DISP-70A</t>
  </si>
  <si>
    <t>IHI included in the dispense notice when HI service is unavailable (no validation attempt).</t>
  </si>
  <si>
    <t>IHI details NOT checked with the HI service.</t>
  </si>
  <si>
    <r>
      <t xml:space="preserve">The system </t>
    </r>
    <r>
      <rPr>
        <b/>
        <sz val="11"/>
        <rFont val="Calibri"/>
        <family val="2"/>
        <scheme val="minor"/>
      </rPr>
      <t>SHALL NOT</t>
    </r>
    <r>
      <rPr>
        <sz val="11"/>
        <rFont val="Calibri"/>
        <family val="2"/>
        <scheme val="minor"/>
      </rPr>
      <t xml:space="preserve"> automatically send a new EoP for a disabled prescription to the SoC. 
</t>
    </r>
    <r>
      <rPr>
        <i/>
        <sz val="11"/>
        <rFont val="Calibri"/>
        <family val="2"/>
        <scheme val="minor"/>
      </rPr>
      <t>Note: The EoP can be printed and retained at the Pharmacy but it should not be given to the patient, especially if there is concerns regarding patient safety, fraud or excessive supply of high-risk medication in line with legislative requirements.</t>
    </r>
  </si>
  <si>
    <r>
      <rPr>
        <sz val="11"/>
        <color rgb="FF002060"/>
        <rFont val="Calibri"/>
        <family val="2"/>
        <scheme val="minor"/>
      </rPr>
      <t>CONDITION: Solution comprises of multiple products.</t>
    </r>
    <r>
      <rPr>
        <sz val="11"/>
        <rFont val="Calibri"/>
        <family val="2"/>
        <scheme val="minor"/>
      </rPr>
      <t xml:space="preserve">
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non-operational.  </t>
    </r>
    <r>
      <rPr>
        <sz val="11"/>
        <rFont val="Calibri"/>
        <family val="2"/>
        <scheme val="minor"/>
      </rPr>
      <t xml:space="preserve"> 
</t>
    </r>
  </si>
  <si>
    <r>
      <rPr>
        <sz val="11"/>
        <color rgb="FF002060"/>
        <rFont val="Calibri"/>
        <family val="2"/>
        <scheme val="minor"/>
      </rPr>
      <t>CONDITION: Solution comprises of multiple products.</t>
    </r>
    <r>
      <rPr>
        <sz val="11"/>
        <rFont val="Calibri"/>
        <family val="2"/>
        <scheme val="minor"/>
      </rPr>
      <t xml:space="preserve">
Transacting with ASLR - Conforming product(s) not operating.
</t>
    </r>
    <r>
      <rPr>
        <i/>
        <sz val="11"/>
        <rFont val="Calibri"/>
        <family val="2"/>
        <scheme val="minor"/>
      </rPr>
      <t xml:space="preserve">Note: Full system configuration includes ALL conforming products in working operation as the system solution. Interaction with ASLR to be prevented should ANY conforming product in this configuration be non-operational.   </t>
    </r>
  </si>
  <si>
    <r>
      <rPr>
        <sz val="11"/>
        <color rgb="FF002060"/>
        <rFont val="Calibri"/>
        <family val="2"/>
        <scheme val="minor"/>
      </rPr>
      <t>CONDITION: System stores passwords</t>
    </r>
    <r>
      <rPr>
        <sz val="11"/>
        <color theme="1"/>
        <rFont val="Calibri"/>
        <family val="2"/>
        <scheme val="minor"/>
      </rPr>
      <t xml:space="preserve">
</t>
    </r>
    <r>
      <rPr>
        <sz val="11"/>
        <rFont val="Calibri"/>
        <family val="2"/>
        <scheme val="minor"/>
      </rPr>
      <t>Check stored passwords.</t>
    </r>
  </si>
  <si>
    <t>Dispense records reversed - Successful and unsuccessful</t>
  </si>
  <si>
    <t xml:space="preserve">Audit record created. Includes:
- Reversal Date and Time (time and time zone)
- Globally Unique Prescription Identifier
- Delivery Service Prescription Identifier (DSPID)
- Successful reversal confirmation
- Unsuccessful reversal confirmation
- Receipt Date and Time (time and time zone)
Acknowledgement of reversal (optional)
</t>
  </si>
  <si>
    <t>PDS(s) Available.
Expired prescription.</t>
  </si>
  <si>
    <t>Log in to the electronic dispensing systems - Has dispensing rights</t>
  </si>
  <si>
    <t>System supports single factor or multi stage authentication.
System uses at least one of the conditional approaches.</t>
  </si>
  <si>
    <r>
      <t xml:space="preserve">System cannot interact with PDS.
</t>
    </r>
    <r>
      <rPr>
        <i/>
        <sz val="11"/>
        <rFont val="Calibri"/>
        <family val="2"/>
        <scheme val="minor"/>
      </rPr>
      <t xml:space="preserve">Note: Appropriate message should indicate non-interaction with the PDS while product(s) are non-operational. </t>
    </r>
  </si>
  <si>
    <r>
      <t xml:space="preserve">System cannot interact with ASLR.
</t>
    </r>
    <r>
      <rPr>
        <i/>
        <sz val="11"/>
        <rFont val="Calibri"/>
        <family val="2"/>
        <scheme val="minor"/>
      </rPr>
      <t xml:space="preserve">Note: Appropriate message should indicate non-interaction with the PDS while product(s) are non-operational. </t>
    </r>
  </si>
  <si>
    <r>
      <t xml:space="preserve">If the system stores passwords it </t>
    </r>
    <r>
      <rPr>
        <b/>
        <sz val="11"/>
        <color theme="1"/>
        <rFont val="Calibri"/>
        <family val="2"/>
        <scheme val="minor"/>
      </rPr>
      <t>SHALL</t>
    </r>
    <r>
      <rPr>
        <sz val="11"/>
        <color theme="1"/>
        <rFont val="Calibri"/>
        <family val="2"/>
        <scheme val="minor"/>
      </rPr>
      <t xml:space="preserve"> ensure that the passwords are stored securely inline with ISM Security Control 1252.This is to be done by:
- not storing passwords as plain text;
- passwords stored using an ASD approved cryptographic hash and password salt.
</t>
    </r>
  </si>
  <si>
    <r>
      <rPr>
        <sz val="11"/>
        <color rgb="FF002060"/>
        <rFont val="Calibri"/>
        <family val="2"/>
        <scheme val="minor"/>
      </rPr>
      <t>CONDITION: System Hosted and</t>
    </r>
    <r>
      <rPr>
        <sz val="11"/>
        <color rgb="FFFF0000"/>
        <rFont val="Calibri"/>
        <family val="2"/>
        <scheme val="minor"/>
      </rPr>
      <t xml:space="preserve"> </t>
    </r>
    <r>
      <rPr>
        <sz val="11"/>
        <rFont val="Calibri"/>
        <family val="2"/>
        <scheme val="minor"/>
      </rPr>
      <t>Accessible</t>
    </r>
    <r>
      <rPr>
        <sz val="11"/>
        <color rgb="FFFF0000"/>
        <rFont val="Calibri"/>
        <family val="2"/>
        <scheme val="minor"/>
      </rPr>
      <t xml:space="preserve"> </t>
    </r>
    <r>
      <rPr>
        <sz val="11"/>
        <color rgb="FF002060"/>
        <rFont val="Calibri"/>
        <family val="2"/>
        <scheme val="minor"/>
      </rPr>
      <t>over Public Internet and only using single factor or multi-stage authentication.</t>
    </r>
    <r>
      <rPr>
        <sz val="11"/>
        <rFont val="Calibri"/>
        <family val="2"/>
        <scheme val="minor"/>
      </rPr>
      <t xml:space="preserve">
Password set by the user - No previous password breach</t>
    </r>
  </si>
  <si>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Password set by the user - Previous Breach</t>
    </r>
  </si>
  <si>
    <r>
      <rPr>
        <sz val="11"/>
        <color rgb="FF002060"/>
        <rFont val="Calibri"/>
        <family val="2"/>
        <scheme val="minor"/>
      </rPr>
      <t xml:space="preserve">CONDITION: System Hosted and </t>
    </r>
    <r>
      <rPr>
        <sz val="11"/>
        <rFont val="Calibri"/>
        <family val="2"/>
        <scheme val="minor"/>
      </rPr>
      <t>Accessible</t>
    </r>
    <r>
      <rPr>
        <sz val="11"/>
        <color rgb="FF002060"/>
        <rFont val="Calibri"/>
        <family val="2"/>
        <scheme val="minor"/>
      </rPr>
      <t xml:space="preserve"> over Public Internet and only using single factor or multi-stage authentication.</t>
    </r>
    <r>
      <rPr>
        <sz val="11"/>
        <rFont val="Calibri"/>
        <family val="2"/>
        <scheme val="minor"/>
      </rPr>
      <t xml:space="preserve">
First log-in after service or password update - No previous password breach</t>
    </r>
  </si>
  <si>
    <t xml:space="preserve">DISP-15
DISP-14
DISP-715
</t>
  </si>
  <si>
    <t>DISP-15
DISP-715</t>
  </si>
  <si>
    <t>DISP-59
DISP-86
DISP-82
DISP-83
DISP-84
DISP-85</t>
  </si>
  <si>
    <t xml:space="preserve">TC_DISP_PRES_013
</t>
  </si>
  <si>
    <t>DISP-34
DISP-35
DISP-36
DISP-8 
DISP-9</t>
  </si>
  <si>
    <t>TC_DISP_FIN_005 &amp; 006
TC_DISP_FIN_007 &amp; 008
TC_DISP_FIN_009
TC_DISP_FIN_010 &amp; 011
TC_DISP_PRES_014</t>
  </si>
  <si>
    <t>TC_DISP_SUB_010
TC_DISP_SUB_016 to 019</t>
  </si>
  <si>
    <t>DISP-34
DISP-35
DISP-8 
DISP-9</t>
  </si>
  <si>
    <t xml:space="preserve">TC_DISP_REG_001 &amp; 002
TC_DISP_REG_003
TC_DISP_REG_009
TC_DISP_REG_010
TC_DISP_REG_011 &amp; 012
TC_DISP_REG_013
TC_DISP_REG_014
TC_DISP_REG_015
TC_DISP_REG_022 &amp; 024
</t>
  </si>
  <si>
    <t>TC_DISP_REG_016 &amp; 017
TC_DISP_REG_018 to 021</t>
  </si>
  <si>
    <t xml:space="preserve">TC_DISP_AUD_012
</t>
  </si>
  <si>
    <t>TC_DISP_FIN_001
TC_DISP_FIN_002
TC_DISP_FIN_003 &amp; 004</t>
  </si>
  <si>
    <t>TC_DISP_SUB_015
TC_DISP_SUB_018</t>
  </si>
  <si>
    <t xml:space="preserve">DISP-70
DISP-70A
</t>
  </si>
  <si>
    <t>1. Authorised Prescriber user account 
2. Prescribing System with set-up</t>
  </si>
  <si>
    <r>
      <rPr>
        <b/>
        <sz val="11"/>
        <rFont val="Calibri"/>
        <family val="2"/>
        <scheme val="minor"/>
      </rPr>
      <t xml:space="preserve"> Authentication and Cryptography - Open Model
</t>
    </r>
    <r>
      <rPr>
        <sz val="11"/>
        <rFont val="Calibri"/>
        <family val="2"/>
        <scheme val="minor"/>
      </rPr>
      <t xml:space="preserve">
Authorisation and Cryptography - Open PDS
Demonstrate that the dispenser authorisation and security aspects:
1. Enables appropriate log in and Authenticate to dispensing System
2. Satisfies the required cryptographic requirements for a dispensing system</t>
    </r>
  </si>
  <si>
    <t>User Authentication</t>
  </si>
  <si>
    <t>DISP-2
DISP-4
DISP-5
DISP-6
DISP-7
DISP-8
DISP-9
DISP-10
DISP-53
DSIP-95
DISP-931
DISP-955
DISP-940
DISP-937</t>
  </si>
  <si>
    <t>Cryptography</t>
  </si>
  <si>
    <t>DISP-81
DISP-1
DISP-26
DISP-3
DISP-938
DISP-939</t>
  </si>
  <si>
    <t>TS_DISP_015</t>
  </si>
  <si>
    <t xml:space="preserve"> Authentication and Cryptography - Open Model</t>
  </si>
  <si>
    <t xml:space="preserve"> Authentication and Cryptography - Direct Model</t>
  </si>
  <si>
    <r>
      <rPr>
        <b/>
        <sz val="11"/>
        <rFont val="Calibri"/>
        <family val="2"/>
        <scheme val="minor"/>
      </rPr>
      <t xml:space="preserve"> Authentication and Cryptography - Direct Model
</t>
    </r>
    <r>
      <rPr>
        <sz val="11"/>
        <rFont val="Calibri"/>
        <family val="2"/>
        <scheme val="minor"/>
      </rPr>
      <t xml:space="preserve">
Authorisation and Cryptography - Direct PDS
Demonstrate that the dispenser authorisation and security aspects:
1. Enables appropriate log in and Authenticate to dispensing System
2. Satisfies the required cryptographic requirements for a dispensing system</t>
    </r>
  </si>
  <si>
    <t>DISP-2
DISP-4
DISP-5
DISP-6A
DISP-7
DISP-8
DISP-9
DISP-53
DSIP-95
DISP-931
DISP-955
DISP-940
DISP-937</t>
  </si>
  <si>
    <t>TC_DISP_CRY_003
TC_DISP_CRY_004
TC_DISP_CRY_005
TC_DISP_CRY_007</t>
  </si>
  <si>
    <t>DISP-1
DISP-26
DISP-3
DISP-939</t>
  </si>
  <si>
    <t>Authorised Dispenser logged into Dispensing System with electronic prescribing capability</t>
  </si>
  <si>
    <t>Log in to the electronic dispensing systems - User does not have dispensing rights.</t>
  </si>
  <si>
    <t>TC_DISP_AA_028</t>
  </si>
  <si>
    <t>User checks their own records - mandatory information.</t>
  </si>
  <si>
    <t>Records for Account:
Recommended:
• HPI-I (if any).</t>
  </si>
  <si>
    <t>Records for Account:
Mandatory:
• Full Name;
• AHPRA Number (if any); and
• User Class: Pharmacist, Supervising
Pharmacist, Pharmacy Technician, etc.</t>
  </si>
  <si>
    <t>TC_DISP_AA_001
TC_DISP_AA_003 to 004
TC_DISP_AA_006
TC_DISP_AA_009 &amp; 010
TC_DISP_AA_011 or 012 or 013
TC_DISP_AA_014
TC_DISP_AA_015
TC_DISP_AA_018
TC_DISP_AA_019 &amp; 020
TC_DISP_AA_021
TC_DISP_AA_022
TC_DISP_AA_023 to 026
TC_DISP_AA_027 &amp; 028</t>
  </si>
  <si>
    <r>
      <t xml:space="preserve">The system </t>
    </r>
    <r>
      <rPr>
        <b/>
        <sz val="11"/>
        <rFont val="Calibri"/>
        <family val="2"/>
        <scheme val="minor"/>
      </rPr>
      <t>SHALL</t>
    </r>
    <r>
      <rPr>
        <sz val="11"/>
        <rFont val="Calibri"/>
        <family val="2"/>
        <scheme val="minor"/>
      </rPr>
      <t xml:space="preserve"> record the date and time
(time and time zone) that the PDS acknowledged receipt of
the dispense reversal (when applicable).</t>
    </r>
  </si>
  <si>
    <t>IHI included in the dispense notice when HI service is unavailable. 
Electronic Prescription not recorded in the local patient record.</t>
  </si>
  <si>
    <t>TC_DISP_AUD_001 
TC_DISP_AUD_002 to 006
TC_DISP_AUD_007 &amp; 008
TC_DISP_AA_013
TC_DISP_AA_014</t>
  </si>
  <si>
    <t>TC_DISP_AUD_001 
TC_DISP_AUD_002 to 006
TC_DISP_AA_021
TC_DISP_AA_022</t>
  </si>
  <si>
    <t xml:space="preserve">TC_DISP_AA_001
</t>
  </si>
  <si>
    <t xml:space="preserve">DISP-2
</t>
  </si>
  <si>
    <t>DISP-2
DISP-95</t>
  </si>
  <si>
    <t xml:space="preserve">Dispenser logged in to Dispensing System with dispensing privileges.
</t>
  </si>
  <si>
    <t>TC_DISP_AUD_001
TC_DISP_AUD_002 to 006
TC_DISP_AUD_007 &amp; 008
TC_DISP_AUD_011 &amp; 012
TC_DISP_AUD_011</t>
  </si>
  <si>
    <t>DISP-34
DISP-35
DISP-36
DISP-51
DISP-52</t>
  </si>
  <si>
    <t xml:space="preserve">Dispenser logged in to Dispensing System - with dispensing privileges.
</t>
  </si>
  <si>
    <t xml:space="preserve">TC_DISP_AA_001
TC_DISP_AA_019 </t>
  </si>
  <si>
    <t>Dispenser logged in to Dispensing System with dispensing privileges.</t>
  </si>
  <si>
    <t>TC_DISP_AUD_001
TC_DISP_AUD_002 to 006
TC_DISP_AUD_007 &amp; 008
TC_DISP_AUD_010
TC_DISP_AUD_011</t>
  </si>
  <si>
    <t>TC_DISP_AUD_001
TC_DISP_AUD_002 to 006
TC_DISP_AUD_010
TC_DISP_AUD_011</t>
  </si>
  <si>
    <t>DISP-34
DISP-35
DISP-51
DISP-52</t>
  </si>
  <si>
    <t>Dispenser logged in to Dispensing System - with dispensing privileges.</t>
  </si>
  <si>
    <t>TC_DISP_AUD_002 to 006
TC_DISP_AUD_007 &amp; 008</t>
  </si>
  <si>
    <t>DISP-35
DISP-36</t>
  </si>
  <si>
    <t xml:space="preserve">Full conformance to IHI - As demonstrated as official IHI Conformance of Active and Verified IHI
</t>
  </si>
  <si>
    <t xml:space="preserve">TC_DISP_PR_001 to 004
TC_DISP_RET_010 to 013
</t>
  </si>
  <si>
    <t xml:space="preserve">DISP-73
DISP-255
</t>
  </si>
  <si>
    <t xml:space="preserve">TC_DISP_REG_004 to 008
TC_DISP_REG_022 to 024
</t>
  </si>
  <si>
    <t xml:space="preserve">DISP-70
DISP-71
</t>
  </si>
  <si>
    <t xml:space="preserve">TC_DISP_PR_001 to 004
TC_DISP_RET_014 to 017
</t>
  </si>
  <si>
    <t xml:space="preserve">Dispensing System user scans the token. </t>
  </si>
  <si>
    <t>Test Cases  taken from specified requirements for Conformance Requirements Specification:
Section 3.2. Dispensing Systems: 
Sub-Sections:
- Cryptography</t>
  </si>
  <si>
    <t>Test Cases  taken from specified requirements for Conformance Requirements Specification:
Section 3.2. Dispensing Systems: 
Sub-Sections:
- Patient Record
- Retrieval
- Presentation
- Finalisation
- Modification
- Submission
- Reconciliation</t>
  </si>
  <si>
    <t xml:space="preserve">Test Cases  taken from specified requirements for Conformance Requirements Specification:
Section 3.2. Dispensing Systems: 
Sub-Sections:
- ASLR Assisted Registration
- ASLR Viewing
- ASLR Dispensing
</t>
  </si>
  <si>
    <t>- Document ID: DH-3442:2021</t>
  </si>
  <si>
    <t>Electronic Prescribing  – Conformance Profile v3.0</t>
  </si>
  <si>
    <r>
      <t xml:space="preserve">PRIORITY
</t>
    </r>
    <r>
      <rPr>
        <sz val="8"/>
        <rFont val="Calibri"/>
        <family val="2"/>
        <scheme val="minor"/>
      </rPr>
      <t>(Mandatory, Optional, Recommended, Conditional)</t>
    </r>
  </si>
  <si>
    <t xml:space="preserve">PS - Crypto
</t>
  </si>
  <si>
    <t xml:space="preserve">User uses the system - Dispensing Activity </t>
  </si>
  <si>
    <t>Dispenser uses the system - Authorising Activity</t>
  </si>
  <si>
    <t>Test Summary Report: 
Full name: Test Summary Report
Objective: This worksheet has 2 parts:
Part 1 - Enter full development details for your organisation and the software being tested.
Part 2 - Select 'Yes' for the appropriate testing for your dispensing system: 
- Open PDS 
- Direct PDS 
All results of the testing will be automatically calculated. 
If the tester selects a TEST RESULT of N/A for one or more mandatory test cases - a warning will be displayed on the TSR page, because the only appropriate results for a mandatory test case are Pass or Fail.</t>
  </si>
  <si>
    <t>TC_DISP_AA_001 &amp; 002
TC_DISP_AA_003 to 004
TC_DISP_AA_006
TC_DISP_AA_008
TC_DISP_AA_011 or 012 or 013
TC_DISP_AA_014
TC_DISP_AA_015
TC_DISP_AA_016 or 017
TC_DISP_AA_018
TC_DISP_AA_019 &amp; 020
TC_DISP_AA_021
TC_DISP_AA_022
TC_DISP_AA_023 to 026
TC_DISP_AA_027 &amp; 028</t>
  </si>
  <si>
    <t xml:space="preserve">TC_DISP_AA_001 &amp; 002
TC_DISP_AA_019 </t>
  </si>
  <si>
    <t>REGISTRATION</t>
  </si>
  <si>
    <t>System is connected to Single-Sign On service
Healthcare provider organisation disables application level authentication.</t>
  </si>
  <si>
    <t>Credentials checked against breached credentials service / breached password list - user must update the password before continuing to use software.</t>
  </si>
  <si>
    <t>Cryptographic requirements for dispensing systems</t>
  </si>
  <si>
    <t xml:space="preserve">Additional IHI related conformance testing for Dispensing Systems 
</t>
  </si>
  <si>
    <t>Version 3.0.1</t>
  </si>
  <si>
    <t>dd-mm-yyyy</t>
  </si>
  <si>
    <t>EP - CTS - Prescribing Systems v3.0.1</t>
  </si>
  <si>
    <t>EP - CTS - Dispensing Systems v3.0.1</t>
  </si>
  <si>
    <t>EP - CTS - Prescription Delivery Services v3.0.1</t>
  </si>
  <si>
    <t>EP - CTS - Active Script List Registry v3.0.1</t>
  </si>
  <si>
    <t>EP - CTS - Mobile Channel v3.0.1</t>
  </si>
  <si>
    <t>TC_DISP_PRES_017</t>
  </si>
  <si>
    <t>TC_DISP_PRES_018</t>
  </si>
  <si>
    <t>TC_DISP_PRES_019</t>
  </si>
  <si>
    <t>TC_DISP_RET_020</t>
  </si>
  <si>
    <t>TC_DISP_RET_024</t>
  </si>
  <si>
    <t>TC_DISP_RET_025</t>
  </si>
  <si>
    <t>TC_DISP_RET_026</t>
  </si>
  <si>
    <t>TC_DISP_PRES_020</t>
  </si>
  <si>
    <t>TC_DISP_MOD_010</t>
  </si>
  <si>
    <t>TC_DISP_MOD_012</t>
  </si>
  <si>
    <t>Dispensing user requests dispense record for an expired prescription.</t>
  </si>
  <si>
    <r>
      <t xml:space="preserve">The system </t>
    </r>
    <r>
      <rPr>
        <b/>
        <sz val="11"/>
        <color theme="1"/>
        <rFont val="Calibri"/>
        <family val="2"/>
        <scheme val="minor"/>
      </rPr>
      <t>SHALL</t>
    </r>
    <r>
      <rPr>
        <sz val="11"/>
        <color theme="1"/>
        <rFont val="Calibri"/>
        <family val="2"/>
        <scheme val="minor"/>
      </rPr>
      <t xml:space="preserve"> be able to record receipt of supply.
</t>
    </r>
    <r>
      <rPr>
        <i/>
        <sz val="11"/>
        <color theme="1"/>
        <rFont val="Calibri"/>
        <family val="2"/>
        <scheme val="minor"/>
      </rPr>
      <t>Note: The system may provide a simple method of recording that receipt of supply has been acknowledged by the recipient. Any processes or tools dispensers may employ in order meet any State, Territory or Commonwealth Regulation are independent of these conformance requirements.</t>
    </r>
  </si>
  <si>
    <t>TC_DISP_SUB_026</t>
  </si>
  <si>
    <t>TC_DISP_SUB_027</t>
  </si>
  <si>
    <t>- Document ID: DH-3547:2021</t>
  </si>
  <si>
    <t>- Document ID: DH-3548:2021</t>
  </si>
  <si>
    <t>- Document ID: DH-3549:2021</t>
  </si>
  <si>
    <t>- Document ID: DH-3550:2021</t>
  </si>
  <si>
    <t>- Document ID: DH-3551:2021</t>
  </si>
  <si>
    <t>Electronic Prescription has been dispensed, Including repeats (completely used up)</t>
  </si>
  <si>
    <t>TC_DISP_MOD_013</t>
  </si>
  <si>
    <r>
      <t xml:space="preserve">Start: </t>
    </r>
    <r>
      <rPr>
        <b/>
        <sz val="10"/>
        <color rgb="FFFF0000"/>
        <rFont val="Calibri"/>
        <family val="2"/>
      </rPr>
      <t xml:space="preserve">ASLR Assisted </t>
    </r>
    <r>
      <rPr>
        <b/>
        <sz val="10"/>
        <color theme="0"/>
        <rFont val="Calibri"/>
        <family val="2"/>
      </rPr>
      <t>Registration</t>
    </r>
  </si>
  <si>
    <r>
      <t xml:space="preserve">END: </t>
    </r>
    <r>
      <rPr>
        <b/>
        <sz val="10"/>
        <color rgb="FFFF0000"/>
        <rFont val="Calibri"/>
        <family val="2"/>
      </rPr>
      <t xml:space="preserve">ASLR Assisted </t>
    </r>
    <r>
      <rPr>
        <b/>
        <sz val="10"/>
        <color theme="0"/>
        <rFont val="Calibri"/>
        <family val="2"/>
      </rPr>
      <t>Registration</t>
    </r>
  </si>
  <si>
    <r>
      <t xml:space="preserve">Start: </t>
    </r>
    <r>
      <rPr>
        <b/>
        <sz val="10"/>
        <color rgb="FFFF0000"/>
        <rFont val="Calibri"/>
        <family val="2"/>
      </rPr>
      <t xml:space="preserve">ASLR </t>
    </r>
    <r>
      <rPr>
        <b/>
        <sz val="10"/>
        <color theme="0"/>
        <rFont val="Calibri"/>
        <family val="2"/>
      </rPr>
      <t>Viewing</t>
    </r>
  </si>
  <si>
    <r>
      <t xml:space="preserve">END: </t>
    </r>
    <r>
      <rPr>
        <b/>
        <sz val="10"/>
        <color rgb="FFFF0000"/>
        <rFont val="Calibri"/>
        <family val="2"/>
      </rPr>
      <t xml:space="preserve">ASLR </t>
    </r>
    <r>
      <rPr>
        <b/>
        <sz val="10"/>
        <color theme="0"/>
        <rFont val="Calibri"/>
        <family val="2"/>
      </rPr>
      <t>Viewing</t>
    </r>
  </si>
  <si>
    <r>
      <t>END:</t>
    </r>
    <r>
      <rPr>
        <b/>
        <sz val="10"/>
        <color rgb="FFFF0000"/>
        <rFont val="Calibri"/>
        <family val="2"/>
      </rPr>
      <t xml:space="preserve"> ASLR </t>
    </r>
    <r>
      <rPr>
        <b/>
        <sz val="10"/>
        <color theme="0"/>
        <rFont val="Calibri"/>
        <family val="2"/>
      </rPr>
      <t>Dispensing</t>
    </r>
  </si>
  <si>
    <r>
      <t>START:</t>
    </r>
    <r>
      <rPr>
        <b/>
        <sz val="10"/>
        <color rgb="FFFF0000"/>
        <rFont val="Calibri"/>
        <family val="2"/>
      </rPr>
      <t xml:space="preserve"> ASLR </t>
    </r>
    <r>
      <rPr>
        <b/>
        <sz val="10"/>
        <color theme="0"/>
        <rFont val="Calibri"/>
        <family val="2"/>
      </rPr>
      <t>Dispensing</t>
    </r>
  </si>
  <si>
    <t>TC_DISP_SUB_028</t>
  </si>
  <si>
    <t>Interface testing specific to the Dispensing System is indicated in green shading</t>
  </si>
  <si>
    <t>Interface testing specific to the Dispensing System is indicated in white shading</t>
  </si>
  <si>
    <t>Out of scope is indicated in grey shading</t>
  </si>
  <si>
    <t>IHI is Not OK - Appropriate message displayed. User is not continued to assisted registration form.</t>
  </si>
  <si>
    <t>Change Details</t>
  </si>
  <si>
    <t>Change Description</t>
  </si>
  <si>
    <t xml:space="preserve">Dispensed Chart-based Electronic Prescription record present in the Dispensing System. 
PDS(s) Available.
</t>
  </si>
  <si>
    <t xml:space="preserve">Correct a created Chart-based Electronic Prescription Dispense Record:
Correct or Cancel (reverse) and Create
</t>
  </si>
  <si>
    <t>Chart-based Electronic Prescription details. 
System and supporting PDS operate with appropriate solution.</t>
  </si>
  <si>
    <t>TC_DISP_CRY_008</t>
  </si>
  <si>
    <t>TC_DISP_CRY_009</t>
  </si>
  <si>
    <t>TC_DISP_RET_022</t>
  </si>
  <si>
    <t>TC_DISP_RET_027</t>
  </si>
  <si>
    <t>TC_DISP_RET_028</t>
  </si>
  <si>
    <t>TC_DISP_RET_029</t>
  </si>
  <si>
    <t>TC_DISP_RET_030</t>
  </si>
  <si>
    <t>TC_DISP_PRES_015</t>
  </si>
  <si>
    <t>TC_DISP_PRES_024</t>
  </si>
  <si>
    <t>TC_DISP_MOD_015</t>
  </si>
  <si>
    <t>Chart-based Electronic Prescription details present in the Dispensing System and prepared for Submission. 
PDS(s) Available.</t>
  </si>
  <si>
    <r>
      <t>The SoC electronic communication address defaults to the address stored in the original prescription. The new electronic address can be used.
Dispense Record sent to PDS and includes all requirement details.
PDS receives the information.</t>
    </r>
    <r>
      <rPr>
        <i/>
        <sz val="11"/>
        <color rgb="FFFF0000"/>
        <rFont val="Calibri"/>
        <family val="2"/>
        <scheme val="minor"/>
      </rPr>
      <t xml:space="preserve">
</t>
    </r>
  </si>
  <si>
    <t>TC_DISP_SUB_022</t>
  </si>
  <si>
    <t>TC_DISP_SUB_023</t>
  </si>
  <si>
    <t>TC_DISP_SUB_029</t>
  </si>
  <si>
    <t>Correct a created Chart based Electronic Prescription Dispense Record.</t>
  </si>
  <si>
    <t>Dispensing System defaults to Electronic address stored against SoC</t>
  </si>
  <si>
    <t>Document ID: 3548:2021</t>
  </si>
  <si>
    <t>3.0.1</t>
  </si>
  <si>
    <r>
      <t xml:space="preserve">If there is a repeat authorisation then the system </t>
    </r>
    <r>
      <rPr>
        <b/>
        <sz val="11"/>
        <rFont val="Calibri"/>
        <family val="2"/>
        <scheme val="minor"/>
      </rPr>
      <t>SHALL NOT</t>
    </r>
    <r>
      <rPr>
        <sz val="11"/>
        <rFont val="Calibri"/>
        <family val="2"/>
        <scheme val="minor"/>
      </rPr>
      <t xml:space="preserve"> generate, display, print, render or make available the token of the repeat authority, in barcode or plain text format, until the dispense record is finalised and is, or will, be transmitted (where applicable) to the PDS.
</t>
    </r>
    <r>
      <rPr>
        <i/>
        <sz val="11"/>
        <rFont val="Calibri"/>
        <family val="2"/>
        <scheme val="minor"/>
      </rPr>
      <t xml:space="preserve">Note: The ‘final check’ process might detect an error with a dispense or dispense record resulting in a reversal of the dispense record. </t>
    </r>
    <r>
      <rPr>
        <i/>
        <sz val="11"/>
        <color rgb="FFFF0000"/>
        <rFont val="Calibri"/>
        <family val="2"/>
        <scheme val="minor"/>
      </rPr>
      <t>The subject of care must not have access to the token for the repeat authorisation until the original 
dispense is final and sent to the PDS (or queued to be sent to 
the PDS).</t>
    </r>
    <r>
      <rPr>
        <i/>
        <sz val="11"/>
        <rFont val="Calibri"/>
        <family val="2"/>
        <scheme val="minor"/>
      </rPr>
      <t xml:space="preserve">
</t>
    </r>
  </si>
  <si>
    <t>User checks their own records - recommended information.</t>
  </si>
  <si>
    <t>Registration</t>
  </si>
  <si>
    <t>Please enter the software name and software version separated by a “|” character (e.g. MyPrescriber|3.4)</t>
  </si>
  <si>
    <t>Software conformance ID</t>
  </si>
  <si>
    <r>
      <t xml:space="preserve">The system </t>
    </r>
    <r>
      <rPr>
        <b/>
        <sz val="11"/>
        <color theme="1"/>
        <rFont val="Calibri"/>
        <family val="2"/>
        <scheme val="minor"/>
      </rPr>
      <t>SHALL</t>
    </r>
    <r>
      <rPr>
        <sz val="11"/>
        <color theme="1"/>
        <rFont val="Calibri"/>
        <family val="2"/>
        <scheme val="minor"/>
      </rPr>
      <t xml:space="preserve"> facilitate the identification and recording of the identity of each user involved with dispensing activity.</t>
    </r>
  </si>
  <si>
    <r>
      <t>The system</t>
    </r>
    <r>
      <rPr>
        <b/>
        <sz val="11"/>
        <color theme="1"/>
        <rFont val="Calibri"/>
        <family val="2"/>
        <scheme val="minor"/>
      </rPr>
      <t xml:space="preserve"> SHALL </t>
    </r>
    <r>
      <rPr>
        <sz val="11"/>
        <color theme="1"/>
        <rFont val="Calibri"/>
        <family val="2"/>
        <scheme val="minor"/>
      </rPr>
      <t>record the following information with each account:
• Full Name;
• AHPRA Number (if any); and
• User Class: Pharmacist, Supervising
Pharmacist, Pharmacy Technician, etc.
The system</t>
    </r>
    <r>
      <rPr>
        <b/>
        <sz val="11"/>
        <color theme="1"/>
        <rFont val="Calibri"/>
        <family val="2"/>
        <scheme val="minor"/>
      </rPr>
      <t xml:space="preserve"> SHOULD</t>
    </r>
    <r>
      <rPr>
        <sz val="11"/>
        <color theme="1"/>
        <rFont val="Calibri"/>
        <family val="2"/>
        <scheme val="minor"/>
      </rPr>
      <t xml:space="preserve"> record the following information with each account:
• HPI-I (if any).
</t>
    </r>
    <r>
      <rPr>
        <i/>
        <sz val="11"/>
        <color theme="1"/>
        <rFont val="Calibri"/>
        <family val="2"/>
        <scheme val="minor"/>
      </rPr>
      <t xml:space="preserve">Note: The user classes available in the system is a software design decision and should reflect real world occupations/business practices. </t>
    </r>
  </si>
  <si>
    <r>
      <t xml:space="preserve">If the authorised dispenser identification is not present, the system </t>
    </r>
    <r>
      <rPr>
        <b/>
        <sz val="11"/>
        <color theme="1"/>
        <rFont val="Calibri"/>
        <family val="2"/>
        <scheme val="minor"/>
      </rPr>
      <t xml:space="preserve">SHALL NOT </t>
    </r>
    <r>
      <rPr>
        <sz val="11"/>
        <color theme="1"/>
        <rFont val="Calibri"/>
        <family val="2"/>
        <scheme val="minor"/>
      </rPr>
      <t>execute the dispense function.</t>
    </r>
  </si>
  <si>
    <r>
      <t xml:space="preserve">The system </t>
    </r>
    <r>
      <rPr>
        <b/>
        <sz val="11"/>
        <color theme="1"/>
        <rFont val="Calibri"/>
        <family val="2"/>
        <scheme val="minor"/>
      </rPr>
      <t xml:space="preserve">SHALL </t>
    </r>
    <r>
      <rPr>
        <sz val="11"/>
        <color theme="1"/>
        <rFont val="Calibri"/>
        <family val="2"/>
        <scheme val="minor"/>
      </rPr>
      <t xml:space="preserve">provide single factor, multi-stage, or multi-factor authentication on all user accounts.
</t>
    </r>
    <r>
      <rPr>
        <i/>
        <sz val="11"/>
        <color theme="1"/>
        <rFont val="Calibri"/>
        <family val="2"/>
        <scheme val="minor"/>
      </rPr>
      <t>Note: Dispensing Systems provide an account for each user. Users are identified in relation to a dispense event by entering
their initials. Dispensing Systems then associate the initials entered with the account. There is no requirement to "login" (e.g. enter username and password) for each dispenser for each dispense
transaction. Existing arrangements in dispensing software and practice may meet the requirement, if the requirement for
single factor authentication is met (i.e. password may be required if different initials from last transaction are used).</t>
    </r>
    <r>
      <rPr>
        <sz val="11"/>
        <color theme="1"/>
        <rFont val="Calibri"/>
        <family val="2"/>
        <scheme val="minor"/>
      </rPr>
      <t xml:space="preserve">
</t>
    </r>
    <r>
      <rPr>
        <i/>
        <sz val="11"/>
        <color theme="1"/>
        <rFont val="Calibri"/>
        <family val="2"/>
        <scheme val="minor"/>
      </rPr>
      <t xml:space="preserve">
Testing Note: Only test the authentication your system uses.</t>
    </r>
  </si>
  <si>
    <r>
      <t xml:space="preserve">The system </t>
    </r>
    <r>
      <rPr>
        <b/>
        <sz val="11"/>
        <color theme="1"/>
        <rFont val="Calibri"/>
        <family val="2"/>
        <scheme val="minor"/>
      </rPr>
      <t>SHALL</t>
    </r>
    <r>
      <rPr>
        <sz val="11"/>
        <color theme="1"/>
        <rFont val="Calibri"/>
        <family val="2"/>
        <scheme val="minor"/>
      </rPr>
      <t xml:space="preserve"> facilitate the</t>
    </r>
    <r>
      <rPr>
        <sz val="11"/>
        <color rgb="FFFF0000"/>
        <rFont val="Calibri"/>
        <family val="2"/>
        <scheme val="minor"/>
      </rPr>
      <t xml:space="preserve"> </t>
    </r>
    <r>
      <rPr>
        <sz val="11"/>
        <rFont val="Calibri"/>
        <family val="2"/>
        <scheme val="minor"/>
      </rPr>
      <t>identification and recording</t>
    </r>
    <r>
      <rPr>
        <sz val="11"/>
        <color rgb="FFFF0000"/>
        <rFont val="Calibri"/>
        <family val="2"/>
        <scheme val="minor"/>
      </rPr>
      <t xml:space="preserve"> </t>
    </r>
    <r>
      <rPr>
        <sz val="11"/>
        <color theme="1"/>
        <rFont val="Calibri"/>
        <family val="2"/>
        <scheme val="minor"/>
      </rPr>
      <t xml:space="preserve">of the identity of the dispenser authorising the dispensing activity.
</t>
    </r>
    <r>
      <rPr>
        <i/>
        <sz val="11"/>
        <color theme="1"/>
        <rFont val="Calibri"/>
        <family val="2"/>
        <scheme val="minor"/>
      </rPr>
      <t xml:space="preserve">
Note: </t>
    </r>
    <r>
      <rPr>
        <i/>
        <sz val="11"/>
        <color rgb="FFFF0000"/>
        <rFont val="Calibri"/>
        <family val="2"/>
        <scheme val="minor"/>
      </rPr>
      <t>T</t>
    </r>
    <r>
      <rPr>
        <i/>
        <sz val="11"/>
        <color theme="1"/>
        <rFont val="Calibri"/>
        <family val="2"/>
        <scheme val="minor"/>
      </rPr>
      <t>he person authorising the dispense record to be submitted to the PDS needs to be identified and details captured.</t>
    </r>
  </si>
  <si>
    <r>
      <t>If the system is comprised of multiple products with different branding, or optional installation configurations, that are providing functionality that is tested as a part of conformance, to this conformance profile, then all of the products associated with the specific function need to be operating when transacting with a PDS and ASLR.
If one or more of the products associated with the specific function is not operating, then the system</t>
    </r>
    <r>
      <rPr>
        <b/>
        <sz val="11"/>
        <color theme="1"/>
        <rFont val="Calibri"/>
        <family val="2"/>
        <scheme val="minor"/>
      </rPr>
      <t xml:space="preserve"> SHALL NOT</t>
    </r>
    <r>
      <rPr>
        <sz val="11"/>
        <color theme="1"/>
        <rFont val="Calibri"/>
        <family val="2"/>
        <scheme val="minor"/>
      </rPr>
      <t xml:space="preserve"> interact with the PDS or ASLR.
</t>
    </r>
    <r>
      <rPr>
        <i/>
        <sz val="11"/>
        <color theme="1"/>
        <rFont val="Calibri"/>
        <family val="2"/>
        <scheme val="minor"/>
      </rPr>
      <t xml:space="preserve">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t>
    </r>
    <r>
      <rPr>
        <sz val="11"/>
        <color theme="1"/>
        <rFont val="Calibri"/>
        <family val="2"/>
        <scheme val="minor"/>
      </rPr>
      <t xml:space="preserve">
</t>
    </r>
    <r>
      <rPr>
        <i/>
        <sz val="11"/>
        <color theme="1"/>
        <rFont val="Calibri"/>
        <family val="2"/>
        <scheme val="minor"/>
      </rPr>
      <t>Note: ‘</t>
    </r>
    <r>
      <rPr>
        <i/>
        <sz val="11"/>
        <color rgb="FFFF0000"/>
        <rFont val="Calibri"/>
        <family val="2"/>
        <scheme val="minor"/>
      </rPr>
      <t>O</t>
    </r>
    <r>
      <rPr>
        <i/>
        <sz val="11"/>
        <color theme="1"/>
        <rFont val="Calibri"/>
        <family val="2"/>
        <scheme val="minor"/>
      </rPr>
      <t xml:space="preserve">perating’ means it must be integrated into the system and active. Simply installing the product in an inactive state is not sufficient.
Note: </t>
    </r>
    <r>
      <rPr>
        <i/>
        <sz val="11"/>
        <color rgb="FFFF0000"/>
        <rFont val="Calibri"/>
        <family val="2"/>
        <scheme val="minor"/>
      </rPr>
      <t>T</t>
    </r>
    <r>
      <rPr>
        <i/>
        <sz val="11"/>
        <color theme="1"/>
        <rFont val="Calibri"/>
        <family val="2"/>
        <scheme val="minor"/>
      </rPr>
      <t>he system will be tested with different configurations to ensure that interactions with PDS and ASLR are permitted only when all products associated with the specific function are operating and active.</t>
    </r>
  </si>
  <si>
    <r>
      <t xml:space="preserve">Where the system is hosted and accessible over the public internet and the system is only using single factor or multi-stage authentication the system </t>
    </r>
    <r>
      <rPr>
        <b/>
        <sz val="11"/>
        <color theme="1"/>
        <rFont val="Calibri"/>
        <family val="2"/>
        <scheme val="minor"/>
      </rPr>
      <t>SHALL</t>
    </r>
    <r>
      <rPr>
        <sz val="11"/>
        <color theme="1"/>
        <rFont val="Calibri"/>
        <family val="2"/>
        <scheme val="minor"/>
      </rPr>
      <t xml:space="preserve"> check the users’ credentials with a known breached credentials service or against a known breached password list. 
The system </t>
    </r>
    <r>
      <rPr>
        <b/>
        <sz val="11"/>
        <color theme="1"/>
        <rFont val="Calibri"/>
        <family val="2"/>
        <scheme val="minor"/>
      </rPr>
      <t>SHALL</t>
    </r>
    <r>
      <rPr>
        <sz val="11"/>
        <color theme="1"/>
        <rFont val="Calibri"/>
        <family val="2"/>
        <scheme val="minor"/>
      </rPr>
      <t xml:space="preserve"> perform this check at the time the password is set by the user and on the first login after the service or password list has been updated. If the password was found in a past breach the user shall be required to update their password before authenticating into the system.
</t>
    </r>
    <r>
      <rPr>
        <i/>
        <sz val="11"/>
        <color theme="1"/>
        <rFont val="Calibri"/>
        <family val="2"/>
        <scheme val="minor"/>
      </rPr>
      <t xml:space="preserve">Note: </t>
    </r>
    <r>
      <rPr>
        <i/>
        <sz val="11"/>
        <color rgb="FFFF0000"/>
        <rFont val="Calibri"/>
        <family val="2"/>
        <scheme val="minor"/>
      </rPr>
      <t>A</t>
    </r>
    <r>
      <rPr>
        <i/>
        <sz val="11"/>
        <color theme="1"/>
        <rFont val="Calibri"/>
        <family val="2"/>
        <scheme val="minor"/>
      </rPr>
      <t xml:space="preserve"> known breached credentials service is a service which provides either an application programming interface (API) to check if a password has been included in a known data breach or a list of all known passwords included in known data breaches.
Note: This requirement applies to software-as-a-service accessible over the public internet. Software which is deployed within a healthcare provider organisation's infrastructure does not need to meet this requirement.</t>
    </r>
  </si>
  <si>
    <r>
      <t xml:space="preserve">The system </t>
    </r>
    <r>
      <rPr>
        <b/>
        <sz val="11"/>
        <color theme="1"/>
        <rFont val="Calibri"/>
        <family val="2"/>
        <scheme val="minor"/>
      </rPr>
      <t>SHOULD</t>
    </r>
    <r>
      <rPr>
        <sz val="11"/>
        <color theme="1"/>
        <rFont val="Calibri"/>
        <family val="2"/>
        <scheme val="minor"/>
      </rPr>
      <t xml:space="preserve"> check users’ credentials with a</t>
    </r>
    <r>
      <rPr>
        <i/>
        <sz val="11"/>
        <color theme="1"/>
        <rFont val="Calibri"/>
        <family val="2"/>
        <scheme val="minor"/>
      </rPr>
      <t xml:space="preserve"> known breached credentials service</t>
    </r>
    <r>
      <rPr>
        <sz val="11"/>
        <color theme="1"/>
        <rFont val="Calibri"/>
        <family val="2"/>
        <scheme val="minor"/>
      </rPr>
      <t xml:space="preserve"> to ensure the credentials haven’t been used in a previous data breaches. 
</t>
    </r>
    <r>
      <rPr>
        <i/>
        <sz val="11"/>
        <color theme="1"/>
        <rFont val="Calibri"/>
        <family val="2"/>
        <scheme val="minor"/>
      </rPr>
      <t xml:space="preserve">Note: </t>
    </r>
    <r>
      <rPr>
        <i/>
        <sz val="11"/>
        <color rgb="FFFF0000"/>
        <rFont val="Calibri"/>
        <family val="2"/>
        <scheme val="minor"/>
      </rPr>
      <t>A</t>
    </r>
    <r>
      <rPr>
        <i/>
        <sz val="11"/>
        <color theme="1"/>
        <rFont val="Calibri"/>
        <family val="2"/>
        <scheme val="minor"/>
      </rPr>
      <t xml:space="preserve"> known breached credentials service is a service which provides either an API to check if a password has been included in a known data breach or a list of all known passwords included in known data breaches.
</t>
    </r>
    <r>
      <rPr>
        <sz val="11"/>
        <color theme="1"/>
        <rFont val="Calibri"/>
        <family val="2"/>
        <scheme val="minor"/>
      </rPr>
      <t xml:space="preserve">
</t>
    </r>
  </si>
  <si>
    <t>Conformance Assessment Scheme</t>
  </si>
  <si>
    <t>Electronic Prescribing  - Conformance Test Data - Subjects of Care</t>
  </si>
  <si>
    <t>Electronic Prescribing  - Conformance Test Specification - Prescribing Systems</t>
  </si>
  <si>
    <t>Electronic Prescribing  - Conformance Test Specification - Dispensing Systems</t>
  </si>
  <si>
    <t>Electronic Prescribing  - Conformance Test Specification - Prescription Delivery Services</t>
  </si>
  <si>
    <t>Electronic Prescribing  - Conformance Test Specification - Active Script List Registry</t>
  </si>
  <si>
    <t>Electronic Prescribing  - Conformance Test Specification - Mobile Channel</t>
  </si>
  <si>
    <t>Dispensing System user does not dispense the dispense record, which times out as PDS is Unavailable Chart based Electronic Prescription</t>
  </si>
  <si>
    <t>Dispensing System user displays PRES-18 and PRES-18B details prior to submission of Chart-based Electronic Prescription dispense record.</t>
  </si>
  <si>
    <t>Security Profiles with Electronic Prescription access for assign</t>
  </si>
  <si>
    <t xml:space="preserve">Healthcare provider user notes checkbox for Electronic Prescription or Non-Electronic Prescription repeat authorisation - Patient has exercised their choice to keep the information away from their ASL.
</t>
  </si>
  <si>
    <t xml:space="preserve">Healthcare provider user notes checkbox for Electronic Prescription or Non-Electronic Prescription repeat authorisation - The prescription will be sent directly to a pharmacy and must not be sent to an ASL.
</t>
  </si>
  <si>
    <t>Check meta-data send status for Electronic Prescription repeat with instruction "the patient consents to the prescription being added to the ASL".</t>
  </si>
  <si>
    <t>Check meta-data send status for Electronic Prescription repeat, without instruction - i.e. no objection to the prescription being added to the ASL.</t>
  </si>
  <si>
    <t>Check meta-data send status for Electronic Prescription repeat with instruction "the prescription will be sent directly to a dispenser and must not be sent to an ASL".</t>
  </si>
  <si>
    <t xml:space="preserve">All Electronic dispensing capabilities available to the user - i.e.. Option to use and dispense with Electronic Prescriptions.
</t>
  </si>
  <si>
    <t xml:space="preserve">All Electronic dispensing capabilities unavailable to the user - i.e. Cannot use Electronic Prescriptions. No Electronic Prescription functions, prompts etc. available to the user.
</t>
  </si>
  <si>
    <t>The system SHALL allow access to the capability for dispensing against Electronic Prescriptions only to designated user accounts.
Note: Only users designated by the healthcare organisation as having dispensing rights may access electronic prescribing capability. Creating and uploading a dispense record under a guest account or any other anonymous account is disallowed.</t>
  </si>
  <si>
    <t>System Identifies user as user with Electronic Prescription dispensing capability and has dispensing capability.</t>
  </si>
  <si>
    <t>System Identifies user as user without Electronic Prescription dispensing capability - no access for the user.</t>
  </si>
  <si>
    <t xml:space="preserve">The system SHALL maintain audit logs associated with Electronic Prescription dispense events in accordance with relevant legislation and regulation.
Note: NSW regulations require audit logs to be retained for at least two years.
Note: storing the audit log in a location that is NOT the main system would assist data recovery efforts if the main system is compromised or unavailable.
</t>
  </si>
  <si>
    <t>PDS Audit and other legal regulations and audit expectations are known.
Sufficient Electronic Prescription activity enabled to provide audit.</t>
  </si>
  <si>
    <t xml:space="preserve">Test Data to create test 'traffic' for audit purposes:
Electronic Prescription dispense events
Chart-based Electronic Prescription dispense events
</t>
  </si>
  <si>
    <t xml:space="preserve">Full dispense record details for audit use:
Electronic Prescription dispense events
Chart-based Electronic Prescription dispense events
Full metadata for audit use.
The UUID specification is available on the Internet, e.g. http://pubs.opengroup.org/onlinepubs/9629399/apdxa.htm. </t>
  </si>
  <si>
    <t>Full dispense reversal details for audit use:
Electronic Prescription dispense reversal events
Chart-based Electronic Prescription dispense reversal events</t>
  </si>
  <si>
    <t xml:space="preserve">The system SHALL, on request, generate a file or files that contain at least the following information in human readable format:
•	The information in the original Electronic Prescription;
•	The date and time the Electronic Prescription was retrieved from the PDS
•	The information in electronic repeat authorisations (including non-PBS);
•	All information in associated annotations;
•	All information about token(s) associated to the prescription and its repeat authorisations
Note: this requirement permits the generation of a file or files that can be shared or sent to relevant regulatory bodies on request. “Human readable formats” include text files, PDF files, log files or any other format that presents the required information “in the clear”.
Note: dispensing software must include the functionality to produce required information on demand without the pharmacist needing assistance from a third party.
</t>
  </si>
  <si>
    <t>Original Electronic Prescriptions exist in the system (see Test Data).</t>
  </si>
  <si>
    <t>Existing Electronic Prescriptions with full details.</t>
  </si>
  <si>
    <t>The meta-data component of every Electronic Prescription SHALL be:
a)	Unencrypted when at rest and;
b)	Encrypted when in transit;
Note: the meta-data is designed to be available to electronic prescribing systems to assist those systems in the delivery of Electronic Prescriptions.
Note: this requirement does not impact other requirements around the presentation of Electronic Prescriptions. The inclusion of information in meta-data or otherwise doesn’t imply this information must or can be hidden from healthcare providers.</t>
  </si>
  <si>
    <t>Electronic Prescription created and being transmitted</t>
  </si>
  <si>
    <t>Electronic Prescription created and transmitted</t>
  </si>
  <si>
    <t>Chart based Electronic Prescription being transmitted</t>
  </si>
  <si>
    <t>Chart based Electronic Prescription details</t>
  </si>
  <si>
    <t>Chart based Electronic Prescription transmitted to PDS</t>
  </si>
  <si>
    <t>The system SHALL conform to the following
requirements for Healthcare Identifiers use cases
UC.010 (Register patient) and UC.015 (Update patient
health record):
1. All mandatory and applicable conditional
conformance requirements.
2. Recommended conformance requirements
005812, 005813, 005814 and 005818.
Note: UC.010 and UC.015 are initiated by the receipt of an Electronic Prescription but may also be initiated by the operator of a Dispensing System. That is, Dispensing Systems need to be able to query the HI Service using an IHI, Medicare card number or DVA file number and be able to resubmit a query using modified search criteria (such as a person’s maiden name or alternative given names).
The requirements are stated in Use of Healthcare Identifiers in Health Software Systems Software Conformance Requirements [AGENCY2020].</t>
  </si>
  <si>
    <t xml:space="preserve">Use of Healthcare Identifiers in Health Software Systems - HI Document ID: DH-3360:2020: v4.0
UC.010 - Register patient
UC.015 - Update patient health record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</si>
  <si>
    <t xml:space="preserve">Dispensing System user can query the IHI service - Incorporating tests TC_DISP_PR_001 to 003 in order to include a valid IHI for Electronic Prescription purposes ('active' and 'verified'). Resolved and updated as valid to be included in Electronic Prescriptions. Those otherwise to be precluded from inclusion. 
</t>
  </si>
  <si>
    <t xml:space="preserve">The system SHALL support scanning (or
other methods) of an Electronic Prescription
Token from paper or a mobile device.
</t>
  </si>
  <si>
    <t>The system SHALL support manual entry of
an Electronic Prescription Token (i.e. entry
of the DSPID).
Note: The DSPID may be represented as a
barcode and / or the corresponding alpha
numerical value. Should the barcode be
corrupt, a dispenser may manually enter the
alpha numerical value.
Note: To be reviewed at any point in time
that the use of a lookup service is
determined to be no less secure, private,
equitable and accessible to a Token-only
model.</t>
  </si>
  <si>
    <t>The system SHOULD support accepting an
Electronic Prescription Token electronically.
Note: Some Dispensing Systems may allow a
SoC to submit a Token electronically in
advance of presentation to the dispenser.</t>
  </si>
  <si>
    <t>The system accepts an Electronic Prescription Token electronically.
Correct prescription details presented.</t>
  </si>
  <si>
    <t>Chart-based Electronic Prescription details</t>
  </si>
  <si>
    <t>The system SHALL NOT accept as an
Electronic Prescription a message or
transaction that does not include the:
• Prescribing software conformance
identifier;
• originalRepositorySoftUniqueID; and,
• RepositorySoftUniqueID.
Note: Electronic Prescriptions are only
considered valid if they assert a
Conformance ID.</t>
  </si>
  <si>
    <t>Electronic Prescription has been generated
Original prescription's conformance identifier removed.
PDS(s) Available.</t>
  </si>
  <si>
    <t>Dispensing System transacts with PDS requesting Electronic Prescription details. 
No Identifier.</t>
  </si>
  <si>
    <t>Electronic Prescription has been generated
Original prescription's originalRepositorySoftUniqueID removed.
PDS(s) Available.</t>
  </si>
  <si>
    <t>Dispensing System transacts with PDS requesting Electronic Prescription details. 
No originalRepositorySoftUniqueID.</t>
  </si>
  <si>
    <t>Electronic Prescription has been generated
Original prescription included RepositorySoftUniqueID but is removed.
PDS(s) Available.</t>
  </si>
  <si>
    <t>Dispensing System transacts with PDS requesting Electronic Prescription details. 
No RepositorySoftUniqueID.</t>
  </si>
  <si>
    <t>Dispensing System transacts with PDS requesting Chart-based Electronic Prescription details. 
No Identifier.</t>
  </si>
  <si>
    <t>Chart-based Electronic Prescription details
Conformance ID details suppressed or removed for send from PDS</t>
  </si>
  <si>
    <t>Dispensing System transacts with PDS requesting Chart-based Electronic Prescription details. 
No originalRepositorySoftUniqueID.</t>
  </si>
  <si>
    <t>Chart-based Electronic Prescription details - as from the original prescription.
originalRepositorySoftUniqueID details suppressed or removed for send from PDS.</t>
  </si>
  <si>
    <t>Dispensing System transacts with PDS requesting Chart-based Electronic Prescription details. 
No RepositorySoftUniqueID.</t>
  </si>
  <si>
    <t>Chart-based Electronic Prescription details - as from the original prescription.
Conformance ID details suppressed or removed for send from PDS.</t>
  </si>
  <si>
    <t xml:space="preserve">The system SHALL accept all information
relevant to an Electronic Prescription,
including:
• The original Electronic Prescription;
• The most recent dispense (if any); and
• All annotations (if any).
</t>
  </si>
  <si>
    <t>Electronic Prescription has been generated 
PDS(s) Available.
Electronic Prescription contains annotations.</t>
  </si>
  <si>
    <t>Dispensing System user requests Electronic Prescription details - Initial dispense.</t>
  </si>
  <si>
    <t xml:space="preserve">Prescription details presented and include all additional information entered regarding the Electronic Prescription. 
The information is correct and complete.
</t>
  </si>
  <si>
    <t>Electronic Prescription repeats has been generated 
PDS(s) Available.
Electronic Prescription includes information regarding previous dispense, including annotations.</t>
  </si>
  <si>
    <t>Dispensing System user requests Electronic Prescription repeat</t>
  </si>
  <si>
    <t>The system SHALL conform to mandatory requirements 023942, 023943 and 023944 in Healthcare Identifiers use case UC.325 (Receive patient health information electronically) when receiving an Electronic Prescription.
If a failure to validate a known IHI can be attributed to the unavailability of the HI Service then a Dispensing System is permitted to include the IHI in a Dispense Notice but SHALL NOT record the Electronic Prescription in a local patient record.
Note: UC.325 includes requirements for matching an Electronic Prescription to the correct local record in the Dispensing System. UC.325 conformance requirements not listed above are optional for Dispensing Systems. This mitigates the clinical risk that a dispenser associates an Electronic Prescription to a local patient profile of another individual. The mandatory inclusion of the IHI in the prescription payload and subsequent repeats means dispensing systems should be validating the IHI against the locally assigned patient profile for patient safety.</t>
  </si>
  <si>
    <t xml:space="preserve">Use of Healthcare Identifiers in Health Software Systems - HI Document ID: DH-3360:2020: v4.0
UC.325 - Send patient health information electronically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</si>
  <si>
    <t>The system SHOULD conform to mandatory requirements 023942, 023943 and 023944 in Healthcare Identifiers use case UC.325 (Receive patient health information electronically) when receiving an Electronic Prescription.
If a failure to validate a known IHI can be attributed to the unavailability of the HI Service then a Dispensing System is permitted to include the IHI in a Dispense Notice.
Note: UC.325 includes requirements for matching an Electronic Prescription to the correct local record in the Dispensing System. UC.325 conformance requirements not listed above are optional for Dispensing Systems.</t>
  </si>
  <si>
    <t>Medication chart with associated Electronic Prescriptions.
All prescriptions in the chart are active.
PDS Available</t>
  </si>
  <si>
    <t>All Electronic Prescriptions identified for chart and retrieved successfully.</t>
  </si>
  <si>
    <t>Medication chart with all active several Electronic Prescriptions.</t>
  </si>
  <si>
    <t>Dispensing System requests Chart-based Electronic Prescriptions with appropriate chart identifier.</t>
  </si>
  <si>
    <t xml:space="preserve">For a valid Electronic Prescription that has a status of ‘active’ (i.e. not dispensed, not cancelled, not expired, not disabled), the system SHALL have the ability to display:
•	All the information related to the prescription provided by the PDS;
•	The prescription status (i.e. active);
•	Display all previous dispenses (if any); and
•	The details of any annotations in relation to the prescription recorded during previous dispenses (if any). 
Note: The above requirement details the minimum system requirements. Vendors may choose to display additional details.
Note: Displaying the original prescription supports the dispenser checking process.
Note: Annotations, or the presence of annotations, need to be clearly displayed when the prescription is first opened/rendered.
Note: “all information” does not include system data like GUID’s, OIDS, serial numbers, datetime stamps etc.
</t>
  </si>
  <si>
    <t>Display 'active' Electronic Prescription details in Dispensing System.</t>
  </si>
  <si>
    <t>Dispensing System user requests Electronic Prescription details - Electronic Prescription locked.</t>
  </si>
  <si>
    <t>Dispensing System user requests Electronic Prescription details - Electronic Prescription cancelled.</t>
  </si>
  <si>
    <t>Dispensing System user requests Electronic Prescription details - Electronic Prescription Expired.</t>
  </si>
  <si>
    <t xml:space="preserve">Electronic Prescription has been generated 
PDS(s) Available.
Electronic Prescription record is disabled
</t>
  </si>
  <si>
    <t>Dispensing System user requests Electronic Prescription details - Electronic Prescription disabled.</t>
  </si>
  <si>
    <t xml:space="preserve">Electronic Prescription has been generated 
PDS(s) Available.
Chart-based Electronic Prescription record is disabled.
</t>
  </si>
  <si>
    <t>Display dispensed Electronic Prescription details in Dispensing System.</t>
  </si>
  <si>
    <t>Original Electronic Prescription details displayed in the System.
System indicates clearly that the prescription has already been dispensed.
No further dispense possible (second dispense).</t>
  </si>
  <si>
    <t>Display dispensed Electronic Prescription repeat details in Dispensing System.</t>
  </si>
  <si>
    <t>Display Electronic Prescription details in Dispensing System.
Compare the Electronic Prescription details stored.</t>
  </si>
  <si>
    <t>Full Electronic Prescription details to satisfy requirements.</t>
  </si>
  <si>
    <t>The system SHALL provide a clear visual indication to the user that the prescription is an Electronic Prescription.
Note: It must be made clear to the  dispenser that this information represents the legal form.</t>
  </si>
  <si>
    <t>Display Electronic Prescription details in Dispensing System.</t>
  </si>
  <si>
    <t xml:space="preserve">Dispensing System displays all requirement details including: 
- Visual indication that the prescription is an Electronic Prescription
- Clear indication that this information represents the legal form
</t>
  </si>
  <si>
    <t>The system SHALL clearly indicate to the user if the prescriber has specified that brand substitution not allowed.
Note: This is easily distinguished on an existing paper prescription. The dispenser should be directed to this value on an Electronic Prescription.</t>
  </si>
  <si>
    <t>Display Electronic Prescription details in Dispensing System. Substitution allowed.</t>
  </si>
  <si>
    <t>Dispensing System displays Electronic Prescription details. Included is a clear indication whether brand substitution is allowed or not. It clearly shows brand substitution is allowed.</t>
  </si>
  <si>
    <t>Display Electronic Prescription details in Dispensing System. Substitution not allowed.</t>
  </si>
  <si>
    <t>Dispensing System displays Electronic Prescription details. Included is a clear indication whether brand substitution is allowed or not. It clearly shows brand substitution is NOT allowed.</t>
  </si>
  <si>
    <t>The system SHALL provide a mechanism to support a dispense final check-off process in the absence of a paper prescription.
Note: Traditionally the final checking process is supported by comparing the paper prescription to the medicines to be dispensed. The system needs to provide an onscreen or printed mechanism to support check-off for Electronic Prescriptions.</t>
  </si>
  <si>
    <t xml:space="preserve">Dispenser is dispensing the Electronic Prescription items and wishes to check prescription to medicines being dispensed. </t>
  </si>
  <si>
    <t>Where Evidence of Prescription is provided in paper form, the system SHALL NOT include the following details:
•	Subject of Care age;
•	Subject of Care sex;
•	PBS Prescriber number;
•	Authority number;
•	Form;
•	Dose (directions); or
•	Reason for prescribe.
There SHALL NOT be a place for the prescriber to sign.
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t>
  </si>
  <si>
    <t xml:space="preserve">For a repeat authorisation (for PBS and non-PBS), the system SHALL be able to provide an Evidence of Prescription, used to access the Electronic Prescription, to the Subject of Care.
Where an Evidence of Prescription is sent in
electronic form (e.g. SMS, email), the system SHALL transmit, at least:
• URI (e.g. URL) linking to the electronic token; 
• The initials of the Name of the Subject of Care; 
• The Subject of Care's date of birth (optional); and
• Medicine name.
Note: there might be a need for the Pharmacy to retain the Evidence of Prescription (e.g. scripts on file). The software can permit the Pharmacy to print and retain the Evidence of Prescription for repeat authorisations without sending the Evidence of Prescription for repeat authorisations electronically.
</t>
  </si>
  <si>
    <t>Email is sent as evidence of prescription - providing linking URI / URL to access Electronic Prescription together with the initial of the name of the SOC and the medicine name. The SoC's date of birth may also be included.</t>
  </si>
  <si>
    <t xml:space="preserve">SMS / Text is sent as evidence of prescription - providing linking URI / URL to access Electronic Prescription together with the initial of the name of the SOC and the medicine name. The SoC's date of birth may also be included. 
</t>
  </si>
  <si>
    <t xml:space="preserve">Where Evidence of Prescription is provided in electronic form, the system SHALL NOT include the following details:
•	Subject of Care name
•	Subject of Care age;
•	Subject of Care sex;
•	PBS Prescriber number;
•	Authority number;
•	Form;
•	Dose (directions); or
•	Reason for prescribe.
There SHALL NOT be a signature box.
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Note: DISP-31 requires the subject of care’s initials (not full name).
</t>
  </si>
  <si>
    <t xml:space="preserve">URI links to a web resource holding the Electronic Prescription token:
Details conform with information requirements from DISP-31 and DISP-91. i.e. Specified details from DISP-31 are included and specified details from DISP-91 are excluded. </t>
  </si>
  <si>
    <t>Where an Evidence of Prescription is sent in electronic form, the system SHALL default delivery to the electronic address specified in the Electronic Prescription.
Note: The address to be used should be displayed to enable dispenser to confirm verbally, or by display, with the SoC. For a contracted pharmacy, this may be treated as a standing confirmation.</t>
  </si>
  <si>
    <t xml:space="preserve">Dispensing System defaults the electronic address specified in the Electronic Prescription.
</t>
  </si>
  <si>
    <t>The system SHALL provide the ability to disable an Electronic Prescription, including all repeats, rendering the prescription unavailable by other dispensing systems.
Note: “Disable” means the prescription will not be accessible by another pharmacy.
Note: This is to support the situation where there are concerns regarding patient safety, fraud or excessive supply of high-risk medication in line with legislative requirements.</t>
  </si>
  <si>
    <t>Dispensing System disables Electronic Prescription.</t>
  </si>
  <si>
    <t>PDS confirms that the Electronic Prescription is disabled. It will not be available for dispense by any dispensing system.</t>
  </si>
  <si>
    <t>Dispensing System disables Electronic Prescription with repeats.</t>
  </si>
  <si>
    <t>PDS confirms that the Electronic Prescription is disabled. It will not be available for dispense by any dispensing system. Repeats also disabled.</t>
  </si>
  <si>
    <t>Chart-based Electronic Prescription details present in the Dispensing System. 
PDS(s) Available.</t>
  </si>
  <si>
    <t>Annotate disabled Electronic Prescription.</t>
  </si>
  <si>
    <t xml:space="preserve">Annotation(s) added to disabled Electronic Prescription.
</t>
  </si>
  <si>
    <t>The system SHALL provide the ability to re-enable (i.e. enable) a previously disabled Electronic Prescription. The system can then either dispense or release the token so it can be accessed by other dispensing systems.
Note: This is to support the situation where the user has confirmed the validity of the prescription with the prescriber.</t>
  </si>
  <si>
    <t>Re-enable Electronic Prescription with dispense event - Dispense with repeats available for future dispense.</t>
  </si>
  <si>
    <t>Electronic Prescription dispensed - repeats are re-enabled for dispense with other dispensing systems.</t>
  </si>
  <si>
    <t>Disabled Electronic Prescription.</t>
  </si>
  <si>
    <t>Re-enable Electronic Prescription without dispensing.</t>
  </si>
  <si>
    <t>Electronic Prescription now available for dispense with other dispensing systems.</t>
  </si>
  <si>
    <t xml:space="preserve">Re-enable Chart-based Electronic Prescription </t>
  </si>
  <si>
    <t>The system SHALL save all “Disable Prescription” and “Re-enable prescription” events in an event log. The details of the record shall include:
• Date and time of the disable/re-enable event (time and time zone);
• The user that disabled/ re-enabled the prescription; and
• All information related to the Electronic Prescription along with all the prescription information.
Note: This is to support monitoring trends and reporting incidents.</t>
  </si>
  <si>
    <t xml:space="preserve">Disabling and re-enabling of Electronic Prescriptions
</t>
  </si>
  <si>
    <t>Check event log post disabling and re-enabling Electronic Prescription events.</t>
  </si>
  <si>
    <t>Event log contains appropriate details for disabling and re-enabling events: 
• Date and time of the disable/re-enable event (time and time zone);
• The user that disabled/ re-enabled the prescription; and
• All information related to the Electronic Prescription along with all the prescription information.</t>
  </si>
  <si>
    <t>Prescription details - as from the original prescription, including repeats. 
Chart-based Electronic Prescriptions</t>
  </si>
  <si>
    <t>Disabled Electronic Prescription - EoP</t>
  </si>
  <si>
    <t xml:space="preserve">Disabled Electronic Prescription.
</t>
  </si>
  <si>
    <t>Dispensing Event for EP with repeats - Original Electronic Prescription dispensed but then reversed.</t>
  </si>
  <si>
    <t>Dispensing Event for EP with repeats - Original Electronic Prescription dispensed.</t>
  </si>
  <si>
    <t>The system SHALL NOT allow an Electronic Prescription dispense record to be submitted to the PDS without the existence of the original Electronic Prescription.
Note: This avoids "orphan" dispense records in the PDS.
Note: Supply under continued dispensing provisions will not be notified to the PDS using an Electronic Dispense Record.</t>
  </si>
  <si>
    <t>Dispensing System user submits dispense record to PDS without the existence of the
original Electronic Prescription. A random number of Electronic Prescription which should not exist may be used.</t>
  </si>
  <si>
    <t xml:space="preserve">The dispense record cannot be submitted to the PDS.
Dispensing System alerts user that there must be a matching Electronic Prescription in the PDS before it can be submitted.
The dispense record is created in Dispensing System with a clear indication that there is no matching Electronic Prescription in the PDS.
The dispense record is not created in the PDS </t>
  </si>
  <si>
    <t>Chart based Electronic Prescription details present in the Dispensing System and prepared for Submission. 
PDS(s) Available.</t>
  </si>
  <si>
    <t xml:space="preserve">If an item is not involved in a dispense event, the system SHALL ensure the Electronic Prescription in the Open PDS is not locked (i.e. able to be dispensed).
Note: The Electronic Prescription is locked in the Open PDS when retrieved by a Dispensing System. If the dispense does not proceed, it shall be unlocked.
</t>
  </si>
  <si>
    <t>Chart based Electronic Prescription.</t>
  </si>
  <si>
    <t>The system SHALL be able to communicate a dispense reversal to the Open PDS.
Note: There may be instances where a dispenser is required to reverse a dispense event after a dispense record has been posted to the Open PDS (for example, SoC declines supply). In this instance, following the dispense event, the dispenser is required to reverse the dispense event and return the Electronic Prescription record to an unlocked state. The outcome is that the prescription is valid for dispense.
Related requirement DS-17</t>
  </si>
  <si>
    <t xml:space="preserve">Prescription details - as from the original prescription.
Chart-based Electronic Prescription </t>
  </si>
  <si>
    <t>PDS Unavailable message displayed initially. 
Dispense record is not created in Dispensing System.
The system queues messages and retries until the PDS acknowledges receipt, stating that the dispensing event is cancelled and no dispense record has been  created in the PDS. 
The Electronic Prescription is unlocked. Dispenser should then be able to dispense the Electronic Prescription at this time if they choose to.</t>
  </si>
  <si>
    <t xml:space="preserve">Everything originally entered in PRES-18 and PRES-18B displayed. All state specific requirements displayed as entered in the original Electronic Prescription.
Dispenser prompted to give Final Approval of Repeat finalisation to send to PDS. 
Dispense Record sent to PDS with Dispenser Approval.
Note: PRES-18 details include:
• Healthcare Provider Identifier - Organisation (HPI-O) of the prescribing organisation; 
• Hospital Provider Number (HPN), if it exists; 
• Residential Aged Care Facility ID (RACFID), if it exists; 
• Subject of Care Date of Birth;  
• Subject of Care’s address 
• The medicine name 
• The medicine strength 
• Maximum quantity authorised to dispense (in numbers and words if a controlled drug) 
• Directions for use 
• medicine form 
• Route of administration 
• Number of repeats (if applicable) 
• Minimum interval between repeats (if applicable) as per
- Schedule 4B and 8 in NSW 
- Schedule 8 in ACT, WA and NT 
- Schedule 8 and 4D in TAS 
• Prescriber specialist qualification (if not in the ACT) 
• Prescriber qualification (if in the ACT) 
• Prescription notes to record unusual dose, staged supply etc 
• Either the privacy notice or a reference to the privacy notice, but not both 
</t>
  </si>
  <si>
    <t>Everything originally entered in PRES-18 and PRES-18B displayed. All state specific requirements displayed as entered in the original Chart-based Electronic Prescription.
Dispenser prompted to give Final Approval to send to PDS. 
Dispense Record sent to PDS with Dispenser Approval.
Note: PRES-18 details for Chart-based Electronic Prescription includes everything from the above test case except that the "Maximum quantity authorised to dispense" is replaced by:
• the medicine dose
• Frequency of use
• The duration of use or cessation date (as an alternative to the quantity)</t>
  </si>
  <si>
    <t>Where a prescription has been dispensed under a verbal authority from the prescriber for an urgent case/supply, and the DSPID of the Electronic Prescription has been entered at the time of dispense, the System SHALL attempt to reconcile the Dispense Record with the Electronic Prescription retrieved from the PDS with that DSPID when the PDS becomes available where applicable.</t>
  </si>
  <si>
    <t>The System attempts to reconcile the Dispense Record with the Electronic Prescription retrieved from the PDS with that DSPID when the PDS becomes available.</t>
  </si>
  <si>
    <t>The system SHOULD allow a user to request reconciliation of a manually entered dispense record with the Electronic Prescription retrieved from the PDS where applicable.</t>
  </si>
  <si>
    <t>An owing prescription has been dispensed manually (e.g. urgent prescription).
Prescriber has consequently sent Electronic Prescription covering owing prescription.
PDS(s) Available.</t>
  </si>
  <si>
    <t>In attempting to reconcile a manually entered dispense record with an Electronic Prescription, the system SHOULD identify and display any discrepancies where applicable.</t>
  </si>
  <si>
    <t>An owing prescription has been dispensed manually.
Prescriber has consequently sent Electronic Prescription covering owing prescription.
PDS(s) Available.</t>
  </si>
  <si>
    <t>Dispensing System selects to Reconcile.
Dispensing System provides suitable Review of Dispense Record against Electronic Prescription.</t>
  </si>
  <si>
    <t>Once the Electronic Prescription has been
retrieved, the system SHALL allow the
Dispenser to mark the Dispense Record as: 
• Reconciled where applicable.
Note: A dispense record that is reconciled is not prohibited from having annotations in-line with normal dispensing processes.</t>
  </si>
  <si>
    <t>An owing prescription has been dispensed with annotations.
Prescriber has consequently sent Electronic Prescription covering owing prescription.
PDS(s) Available.</t>
  </si>
  <si>
    <t>Should the Electronic Prescription to be reconciled be identified as "already filled", the system SHOULD be able to provide an indication on the dispense record that the Electronic Prescription was already filled.
Note: This will support discussions with the prescriber and the prescriber can be made aware that the SoC has had the prescription filled more than once.</t>
  </si>
  <si>
    <t>An owing prescription has been dispensed.
Prescriber has consequently sent Electronic Prescription covering owing prescription and made note that it has already been filled.
PDS(s) Available.</t>
  </si>
  <si>
    <t>The system provides an indication on the dispense record that the Electronic Prescription was already filled.</t>
  </si>
  <si>
    <t xml:space="preserve">The dispensing system SHALL integrate with only one ASLR for supporting Electronic Prescriptions. 
Note: The ASLR will act like a broker for the CIS and present ASL activity and scripts to the CIS through a single point. The ASLR will search for other ASLRs as required.
</t>
  </si>
  <si>
    <t>Healthcare provider user dispenses an Electronic Prescription and sends to ASL. One ASLR.</t>
  </si>
  <si>
    <t xml:space="preserve">The dispensing system integrates with only one ASLR for supporting Electronic Prescriptions. </t>
  </si>
  <si>
    <t>Healthcare provider user dispenses an Electronic Prescription and sends to ASL. Other ASLR.</t>
  </si>
  <si>
    <t>The dispensing system integrates with only one ASLR for supporting Electronic Prescriptions. 
The connected ASLR searches for the other ASLR which contains SoC's active ASL.</t>
  </si>
  <si>
    <t xml:space="preserve">Use of Healthcare Identifiers in Health Software Systems - HI Document ID: DH-3360:2020: v4.0
UC.330 - Send patient health information electronically.
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Testing Note: Separate tests indicate inclusion in the mandatory testing should the registration be for creating or updating of registration details. </t>
  </si>
  <si>
    <t>Healthcare provider user.
SoC ASL as required.
SoC's ASL include:
- Full Carer or Agent Information.
- Electronic Prescriptions
- Chart-based  Electronic Prescriptions</t>
  </si>
  <si>
    <t>Healthcare provider user.
Soc ASL as required. 
Electronic Prescription exists - with repeats.</t>
  </si>
  <si>
    <t xml:space="preserve">CONDITION: System has capability to send notifications to SoC
Healthcare provider user generates Electronic Prescription repeat - send  instruction is that the repeat authorisation is to be sent directly to a dispenser.
</t>
  </si>
  <si>
    <t xml:space="preserve">The dispensing system does not send the Electronic Prescription token to the SoC's primary contact.
</t>
  </si>
  <si>
    <t>Healthcare provider user.
Soc ASL as required.
Electronic Prescription exists - with repeats.</t>
  </si>
  <si>
    <t>Healthcare provider user.
Soc ASL as required.
Electronic Prescription and Chart-based Electronic Prescriptions exist.</t>
  </si>
  <si>
    <t>Standard dispense in Open Model
For a dispenser who has an Electronic Prescription to dispense successfully.
Demonstrate that the dispenser can:
1. Log in and Authenticate to Dispensing System
2. Scan the Electronic Prescription and return full details.
3. Communicate with the PDS as dispensing supply.
4. Complete dispense.
5. Dispensing Error and message handling.
6. Specific Auditing for dispense events.
Note: Please use the test data in  "Electronic Prescribing  - Conformance Test Data - Prescriptions".  The system should be able to create prescriptions for various types of medications, repeat, PBS, RPBS and Private prescription etc.</t>
  </si>
  <si>
    <t>Dispenser presented with Electronic Prescription token</t>
  </si>
  <si>
    <t>Full details of Electronic Prescription presented</t>
  </si>
  <si>
    <t>Submit Electronic Prescription dispense record</t>
  </si>
  <si>
    <t>Submit Electronic Prescription dispense record details &amp; Receipt</t>
  </si>
  <si>
    <t>Full Scope E2E process dispense  in Open Model
For a dispenser who has an Electronic Prescription to dispense successfully.
Demonstrate that the dispenser can:
1. Log in and Authenticate to Dispensing System
2. Scan or enter an Electronic Prescription and return full details.
3. Be presented with and manage full Electronic Prescription during the dispense activity.
4. Have all details and activities audited and be aligned to given legislation expectations.
5. Have appropriate communications with the PDS when available and appropriate messaging when unavailable.
6. Complete Dispense.
Note: Please use the test data in  "Electronic Prescribing  - Conformance Test Data - Prescriptions".  The system should be able to create prescriptions for various types of medications, repeat, PBS, RPBS and Private prescription etc.</t>
  </si>
  <si>
    <t>Dispensing System Maintenance and management of Electronic Prescription.</t>
  </si>
  <si>
    <t>Electronic Prescription details include full details of dispense event and are successfully submitted and acknowledge by the PDS. Events meet all legislation requirements, which is also audited.</t>
  </si>
  <si>
    <t>Dispense Electronic Prescription in Direct model
For a dispenser who has an Electronic Prescription to dispense successfully.
Demonstrate that the dispenser can:
1. Log in and Authenticate to Dispensing System
2. Request the Electronic Prescription and return full details.
3. Communicate with the PDS as dispensing supply.
4. Complete dispense.
5. Dispensing Error and message handling.
6. Specific Auditing for dispense events.
Note: Please use the test data in  "Electronic Prescribing  - Conformance Test Data - Prescriptions".  The system should be able to create prescriptions for various types of medications, repeat, PBS, RPBS and Private prescription etc.</t>
  </si>
  <si>
    <t xml:space="preserve">Dispenser request the Electronic Prescription </t>
  </si>
  <si>
    <t>Dispense Urgent Prescription (Owing Prescription)  in Open Model
For a dispenser who has an Electronic Prescription to dispense successfully
Demonstrate that the dispenser can:
1. Log in and Authenticate to Dispensing System
2. Scan the owing event Electronic Prescription and reconcile.
3. Communicate with the PDS.
4. Complete reconciliation with all details audited.
Note: Please use the test data in  "Electronic Prescribing  - Conformance Test Data - Prescriptions".  The system should be able to create prescriptions for various types of medications, repeat, PBS, RPBS and Private prescription etc.</t>
  </si>
  <si>
    <t>Dispense Urgent Prescription (Owing Prescription) in Direct model
For a dispenser who has an Electronic Prescription to dispense successfully
Demonstrate that the dispenser can:
1. Log in and Authenticate to Dispensing System
2. Dispense owing prescription manually
3. Communicate with the PDS.
4. Complete reconciliation with all details audited.
Note: Please use the test data in  "Electronic Prescribing  - Conformance Test Data - Prescriptions".  The system should be able to create prescriptions for various types of medications, repeat, PBS, RPBS and Private prescription etc.</t>
  </si>
  <si>
    <t>Utilising an Active Script List
Provide Electronic Prescription functionality with an Active Script List. 
Demonstrate that the dispensing system can:
1. View Electronic Prescriptions in an Active Script List.
2. Provide Electronic Prescription functionality with an ASL
3. Complete ASL details with all details audited.
Note: Please use the test data in  "Electronic Prescribing  - Conformance Test Data - Prescriptions".  The system should be able to create prescriptions for various types of medications, repeat, PBS, RPBS and Private prescription etc.</t>
  </si>
  <si>
    <t>Prescribing Electronic Prescription to an ASL</t>
  </si>
  <si>
    <t>Repeat dispense  in Open Model
For a dispenser who has an Electronic Prescription to dispense successfully
Demonstrate that the dispenser can:
1. Log in and Authenticate to Dispensing System
2. Scan the Electronic Prescription and return full details.
3. Communicate with the PDS as dispensing supply.
4. Dispense a Repeat prescription.
Note: Please use the test data in  "Electronic Prescribing  - Conformance Test Data - Prescriptions".  The system should be able to create prescriptions for various types of medications, repeat, PBS, RPBS and Private prescription etc.</t>
  </si>
  <si>
    <t>Dispense Repeat Prescription in Direct model
For a dispenser who has an Electronic Prescription to dispense successfully
Demonstrate that the dispenser can:
1. Log in and Authenticate to Dispensing System
2. Request the Electronic Prescription and return full details.
3. Communicate with the PDS as dispensing supply.
4. Dispense a Repeat prescription.
Note: Please use the test data in  "Electronic Prescribing  - Conformance Test Data - Prescriptions".  The system should be able to create prescriptions for various types of medications, repeat, PBS, RPBS and Private prescription etc.</t>
  </si>
  <si>
    <t>Dispenser requests the Electronic Prescription details</t>
  </si>
  <si>
    <t>Prescription NOT dispensed - Cancelled before dispense completed  in Open Model
For a dispenser who has an Electronic Prescription to cease dispense - dispense returns to original state
Demonstrate that the dispenser can:
1. Log in and Authenticate to Dispensing System
2. Scan the Electronic Prescription and return full details.
3. Cancel the dispense record without completing the dispense.
4. Electronic Prescription is in original state.
Note: Please use the test data in  "Electronic Prescribing  - Conformance Test Data - Prescriptions".  The system should be able to create prescriptions for various types of medications, repeat, PBS, RPBS and Private prescription etc.</t>
  </si>
  <si>
    <t>Prescription NOT dispensed - Reversed AFTER original dispense activity  in Open Model
For a dispenser who has an Electronic Prescription to reverse dispense record 
Demonstrate that the dispenser can:
1. Log in and Authenticate to Dispensing System
2. Scan the Electronic Prescription and return full details.
3. Complete dispense.
4. Reverse the dispense record 
5. Electronic Prescription is in original state.
Note: Please use the test data in  "Electronic Prescribing  - Conformance Test Data - Prescriptions".  The system should be able to create prescriptions for various types of medications, repeat, PBS, RPBS and Private prescription etc.</t>
  </si>
  <si>
    <t>Reverse Electronic Prescription</t>
  </si>
  <si>
    <t xml:space="preserve">Prescriber submits the Electronic Prescription. </t>
  </si>
  <si>
    <t>Add Electronic Prescription to Active Script List</t>
  </si>
  <si>
    <t>Prescriber adds Electronic Prescription to Active Script List</t>
  </si>
  <si>
    <t>Retrieve Electronic Prescription</t>
  </si>
  <si>
    <t>Dispenser actions  Electronic Prescription with Active Script List</t>
  </si>
  <si>
    <t>Authorised User Accepts prescriber's Electronic Prescription</t>
  </si>
  <si>
    <t>Retrieve full Electronic Prescription Information</t>
  </si>
  <si>
    <t>SoC ASL management of ASL and Electronic Prescriptions</t>
  </si>
  <si>
    <t>Prescribing System add an Electronic Prescription with Active Script List</t>
  </si>
  <si>
    <t>Dispensing System dispenses an Electronic Prescription with Active Script List</t>
  </si>
  <si>
    <t>Check the metadata component in Transit for a Chart-based Electronic Prescription - e.g. being sent to the PDS</t>
  </si>
  <si>
    <t>Check the metadata component at rest for a Chart-based Electronic Prescription - i.e. being stored as a database record.</t>
  </si>
  <si>
    <t>Dispensing System user requests chart based Electronic Prescription  - Initial dispense</t>
  </si>
  <si>
    <t>Dispensing System user requests chart based Electronic Prescription  - Subsequent dispense</t>
  </si>
  <si>
    <t>Dispensing System requests chart based Electronic Prescriptions with appropriate chart identifier - All prescriptions active</t>
  </si>
  <si>
    <t>Dispensing System requests chart based Electronic Prescriptions - some prescriptions are active.</t>
  </si>
  <si>
    <t>Display Chart based Electronic Prescription details in Dispensing System.</t>
  </si>
  <si>
    <t>Dispensing System user requests chart based Electronic Prescription details - Electronic Prescription locked.</t>
  </si>
  <si>
    <t>Dispensing System user requests Electronic Prescription details - Electronic Prescription dispensed.</t>
  </si>
  <si>
    <t>Dispensing System user requests chart based Electronic Prescription details - Electronic Prescription dispensed.</t>
  </si>
  <si>
    <t>Dispensing System user requests chart based Electronic Prescription details - Electronic Prescription cancelled.</t>
  </si>
  <si>
    <t>Dispensing System user requests chart based Electronic Prescription details - Electronic Prescription Chart item Expired.</t>
  </si>
  <si>
    <t>Display Electronic Prescription details in Dispensing System. Compare the Electronic Prescription details stored in PDS.</t>
  </si>
  <si>
    <t>Dispensing System disables Chart based Electronic Prescription.</t>
  </si>
  <si>
    <t>Annotate disabled Chart based Electronic Prescription.</t>
  </si>
  <si>
    <t>Re-enable Chart based Electronic Prescription item without dispensing.</t>
  </si>
  <si>
    <t>Available prescriptions for Active Script List - Disabled Electronic Prescription.</t>
  </si>
  <si>
    <t>Dispensing System defaults to Electronic address stored against SoC for a Chart-based Electronic Prescription</t>
  </si>
  <si>
    <t>Dispensing System selects to Reconcile. Dispensing System provides suitable Review of Dispense Record against Electronic Prescription.</t>
  </si>
  <si>
    <t>Dispensing System user requests Chart-based Electronic Prescription details - Electronic Prescription disabled.</t>
  </si>
  <si>
    <t xml:space="preserve">Existing Electronic Prescriptions with full details that serve requirements for sending.
Existing Chart-based Electronic Prescriptions with full details that serve requirements for sending.
</t>
  </si>
  <si>
    <t>Display 'active' Chart-based Electronic Prescription details in Dispensing System.</t>
  </si>
  <si>
    <t xml:space="preserve">The dispensing system makes available at least the mandatory information mentioned in the requirement:
- Carer / Agent Information.
- Medicine Information.
Optional details from the requirement can also be displayed if required.
Note: Number of Repeats Available requirement is not applicable for Chart-based Electronic Prescriptions </t>
  </si>
  <si>
    <t>Chart-based medication prescribed.
PDS available.
Chart-based Electronic Prescription cancelled by the prescriber.</t>
  </si>
  <si>
    <t>The system SHALL have the ability to display all the information related to the prescription and the repeat authorisation (if applicable) after it has been dispensed. The system SHALL make it clear that the prescription has been dispensed and if the prescription is not a Chart-based Electronic Prescription then the system SHALL prevent a double dispense against that prescription.
Note: this is to allow pharmacies to complete the dispensing process but to allow a double check against the prescription at a later date, especially where medicines are collected sometime after the dispensing event.
Note: tokens associated with Chart-based Electronic Prescriptions can persist for the life of the chart and multiple dispenses against that single token is expected.
Note: “all information” does not include system data like GUID’s, OIDS, serial numbers, datetime stamps etc.</t>
  </si>
  <si>
    <t>Prescription details present in the Dispensing System, including default electronic address.
Electronic Prescription is not a Chart-based Electronic Prescription</t>
  </si>
  <si>
    <t>Prescription details presented to the Dispensing System, where the prescription for the SOC has repeat(s) of medication remaining. 
Printing set-up for Dispensing System.
Electronic Prescription is not a Chart-based Electronic Prescription</t>
  </si>
  <si>
    <t>Prescription details available for dispensing in paper form.
Electronic Prescription is not a Chart-based Electronic Prescription</t>
  </si>
  <si>
    <t>Prescription details for a repeat authorisation present in the Dispensing System. 
Electronic Prescription is not a Chart-based Electronic Prescription</t>
  </si>
  <si>
    <t>Evidence of prescription sent - Email
Electronic Prescription is not a Chart-based Electronic Prescription</t>
  </si>
  <si>
    <t>Evidence of prescription sent - SMS / Text
Electronic Prescription is not a Chart-based Electronic Prescription</t>
  </si>
  <si>
    <t>Prescription details present in the Dispensing System to retrieve Electronic Prescription. 
PDS Unavailable
Electronic Prescription is not a Chart-based Electronic Prescription</t>
  </si>
  <si>
    <t xml:space="preserve">Prescription details present in the Dispensing System to retrieve Electronic Prescription. 
PDS initially unavailable but becomes available.
Electronic Prescription is not a Chart-based Electronic Prescription
</t>
  </si>
  <si>
    <t>Dispensing System user enters DSPID alpha-numeric generated by Chart-based Electronic Prescription into the Dispensing System.</t>
  </si>
  <si>
    <t>Dispensing Event for Electronic Prescription with repeats - Original Electronic Prescription not yet dispensed (being processed).</t>
  </si>
  <si>
    <t>Dispensing Event for Electronic Prescription with repeats - Original Electronic Prescription dispensed but then reversed.</t>
  </si>
  <si>
    <t>Dispensing Event for Electronic Prescription with repeats - Original Electronic Prescription dispensed.</t>
  </si>
  <si>
    <t>CONDITION: If Electronic Prescription is dispensed in South Australia
Dispensing System user submits dispense record with repeat supply authorisation.</t>
  </si>
  <si>
    <t xml:space="preserve">Dispensing System user does not dispense and cancels the process  prior to dispense notice being posted to the PDS.
</t>
  </si>
  <si>
    <t>DSPID for Chart-based Electronic Prescription available</t>
  </si>
  <si>
    <t>The system accepts the Token electronically.
Correct prescription details presented.</t>
  </si>
  <si>
    <r>
      <t xml:space="preserve">Electronic token </t>
    </r>
    <r>
      <rPr>
        <sz val="11"/>
        <color rgb="FFFF0000"/>
        <rFont val="Calibri"/>
        <family val="2"/>
        <scheme val="minor"/>
      </rPr>
      <t>is</t>
    </r>
    <r>
      <rPr>
        <sz val="11"/>
        <rFont val="Calibri"/>
        <family val="2"/>
        <scheme val="minor"/>
      </rPr>
      <t xml:space="preserve"> </t>
    </r>
    <r>
      <rPr>
        <strike/>
        <sz val="11"/>
        <rFont val="Calibri"/>
        <family val="2"/>
        <scheme val="minor"/>
      </rPr>
      <t>has been</t>
    </r>
    <r>
      <rPr>
        <sz val="11"/>
        <rFont val="Calibri"/>
        <family val="2"/>
        <scheme val="minor"/>
      </rPr>
      <t xml:space="preserve"> sent electronically (via SMS, email or other electronic method) to Dispensing System 
Dispensing System user scans the electronic version of the token. </t>
    </r>
  </si>
  <si>
    <t xml:space="preserve">Electronic token is sent electronically (via SMS, email or other electronic method) to Dispensing System 
Dispensing System user scans the electronic version of the token. </t>
  </si>
  <si>
    <t>Healthcare provider user notes checkbox for EP or Non-EP repeat authorisation - Patient has exercised their choice to keep the information away from their ASL.</t>
  </si>
  <si>
    <t>Healthcare provider user notes checkbox for EP or Non-EP repeat authorisation - The prescription will be sent directly to a pharmacy and must not be sent to an ASL.</t>
  </si>
  <si>
    <t>Healthcare provider user generates EP repeat - send  instruction is that the repeat authorisation is to be sent directly to a dispenser.</t>
  </si>
  <si>
    <t>Create electronic records for audit purposes</t>
  </si>
  <si>
    <t>Dispensing System cancels the process  prior to dispense notice being posted to the PDS.</t>
  </si>
  <si>
    <t>Dispensing System cancels the process  prior to dispense notice being posted to the PDS - Chart based Electronic Prescription</t>
  </si>
  <si>
    <t>Dispensing System user reverses the dispense event  after dispense notice has been posted to the Open PDS</t>
  </si>
  <si>
    <t>Dispensing System user reverses the dispense event  after dispense notice has been posted to the Open PDS - Chart based Electronic Prescription.</t>
  </si>
  <si>
    <t>Dispensing System user cancels the process  prior to dispense notice being posted to the PDS. PDS becomes available.</t>
  </si>
  <si>
    <t>Dispensing System user reverses the dispense event  after dispense notice has been posted to the Open PDS. PDS becomes available.</t>
  </si>
  <si>
    <t>IHI - HI_330_016832, HI_330_016813</t>
  </si>
  <si>
    <t>Electronic Prescription finalised by the prescriber as specified in the test data.</t>
  </si>
  <si>
    <t>Electronic Prescription - active ingredient only e.g. atorvastatin 20 mg tablet</t>
  </si>
  <si>
    <t xml:space="preserve">Electronic Prescription - active ingredient and brand e.g. 
- atorvastatin 20 mg tablet (LIPITOR)
- clozapine 100 mg tablet (CLOZARIL 100) </t>
  </si>
  <si>
    <t>Electronic Prescription - It is not possible to map the drug as listed in the PBS to an AMT concept e.g. 
insulin aspart 100 units/mL fast acting injection, 1 x 10 mL vial (FASP)</t>
  </si>
  <si>
    <t>Electronic Prescription - AMT MPP-PT uses the same code for two different drugs that are not interchangable e.g.
insulin aspart 100 units/mL injection, 1 x 10 mL vial (NOVORAPID)
Note: These two drugs are not interchagable but however the AMT MPP-PT uses the same code for each
- insulin aspart 100 units/mL fast acting injection, 1 x 10 mL vial (FASP)
- insulin aspart 100 units/mL injection, 1 x 10 mL vial (NOVORAPID)</t>
  </si>
  <si>
    <t>Non PBS Electronic Prescription e.g. 
insulin aspart 100 units/mL injection 5 x 3 mL pen devices (Truvelog Solostar)</t>
  </si>
  <si>
    <t>Electronic Prescription displayed to the pharmacist exactly as presented to the prescriber.
The ingredient order is correctly presented.</t>
  </si>
  <si>
    <t>Electronic Prescription - Prescriber uses the AMT Preferred Term ingredient order and NOT that of the Fully Specified Name e.g.
- perindopril arginine 10 mg + amlodipine 5 mg tablet (COVERAM 10/5)
- perindopril arginine 5 mg + amlodipine 10 mg tablet
- oxycodone hydrochloride 5 mg + naloxone hydrochloride 2.5 mg modified release tablet (TARGIN 5/2.5)</t>
  </si>
  <si>
    <t>Electronic Prescription displayed to the pharmacist exactly as presented to the prescriber.</t>
  </si>
  <si>
    <t>Electronic Prescription - LEMI Item prescribed by brand only (prescription item published by ACSQHC which is excluded from the regulations which require the Active Ingredient and may be prescribed solely by brand) e.g. 
- Celluvisc 1% Eye Drops, 0.4mL unit dose.
- ADT Booster injection, 5 x 0.5 mL syringes</t>
  </si>
  <si>
    <t>Electronic Prescription - Extemporaneous/compounded preparations – an example from Section 4 of the PBS Formula Preparations e.g. 
- Boric Acid 1% in Paraffin Ointment B.P. 25, Olive Oil 25, Zinc Oxide Ointment to 100</t>
  </si>
  <si>
    <t>The display as signed off by the prescriber is required by pharmacy to select the correct medicine.
Note: Dispensing systems will need to be aware that data mismatches do exist and must implement the visual options available to pharmacy when selecting the prescribed drug.</t>
  </si>
  <si>
    <t>Electronic Prescription - AMT Namespace misalignment e.g. 
- Metoprolol Succinate Tablet 95 mg (controlled release)
- Metoprolol Tartrate Tablet 100 mg
- methylprednisolone aceponate 0.1% ointment (ADVANTAN FATTY) 15 g
- methylprednisolone aceponate 0.1% lotion (ADVANTAN) 20 g
Note: There are approximately 400 NCTS AMT codes which misalign with those on the PBS data releases, where the display as signed off by the prescriber is required by pharmacy to select the correct medicine.</t>
  </si>
  <si>
    <t>Electronic Prescription - similar drugs differentiated by form 
- semaglutide 1.34 mg/mL injection, 1 x 1.5 mL pen device
- semaglutide 1.34 mg/mL injection, 1 x 3 mL pen device
- budesonide 200 microgram/actuation + formoterol (eformoterol) fumarate dihydrate 6 microgram/actuation powder for inhalation, 120 actuations 
(SYMBICORT TURBUHALER 200/6)
- budesonide 200 microgram/actuation + formoterol (eformoterol) fumarate dihydrate 6 microgram/actuation inhalation, 120 actuations 
(SYMBICORT RAPIHALER 200/6)
- salbutamol 100 microgram/actuation inhalation 200 actuations 
(VENTOLIN CFC-FREE)
- salbutamol 100 microgram/actuation breath activated inhalation, 200 actuations 
(AIROMIR AUTOHALER)
- betamethasone (as dipropionate) 0.05% cream, (DIPROSONE) 15 g
- betamethasone (as dipropionate) 0.05% ointment, (DIPROSONE) 15 g
- betamethasone (as valerate) 0.05% cream, (BETNOVATE 1/2) 15 g
- carbamazepine 200 mg tablet (TEGRETOL 200)
- carbamazepine 200 mg modified release tablet (TEGRETOL CR 200)
Note: There are a plethora of drugs with different forms of release (SR, MR etc)</t>
  </si>
  <si>
    <t xml:space="preserve">Electronic Prescription displayed to the pharmacist exactly as presented to the prescriber.
'Brand Substitution Not Permitted' presented correctly. </t>
  </si>
  <si>
    <t>Electronic Prescription - 'Brand Substitution Not Permitted' ticked or unticked e.g. ruxolitinib 10 mg tablet (JAKAVI)</t>
  </si>
  <si>
    <t>Chart-based Electronic Prescription finalised by the prescriber as specified in the test data.</t>
  </si>
  <si>
    <t>Display Chart-based Electronic Prescription details in Dispensing System.</t>
  </si>
  <si>
    <t>Chart-based Electronic Prescription - active ingredient only e.g. atorvastatin 20 mg tablet</t>
  </si>
  <si>
    <t xml:space="preserve">Chart-based Electronic Prescription - active ingredient and brand e.g. 
- atorvastatin 20 mg tablet (LIPITOR)
- clozapine 100 mg tablet (CLOZARIL 100) </t>
  </si>
  <si>
    <t>Chart-based Electronic Prescription - It is not possible to map the drug as listed in the PBS to an AMT concept e.g. 
insulin aspart 100 units/mL fast acting injection, 1 x 10 mL vial (FASP)</t>
  </si>
  <si>
    <t>Chart-based Electronic Prescription - AMT MPP-PT uses the same code for two different drugs that are not interchangable e.g.
insulin aspart 100 units/mL injection, 1 x 10 mL vial (NOVORAPID)
Note: These two drugs are not interchagable but however the AMT MPP-PT uses the same code for each
- insulin aspart 100 units/mL fast acting injection, 1 x 10 mL vial (FASP)
- insulin aspart 100 units/mL injection, 1 x 10 mL vial (NOVORAPID)</t>
  </si>
  <si>
    <t>Non PBS Chart-based Electronic Prescription e.g. 
insulin aspart 100 units/mL injection 5 x 3 mL pen devices (Truvelog Solostar)</t>
  </si>
  <si>
    <t>Chart-based Electronic Prescription displayed to the pharmacist exactly as presented to the prescriber.
The ingredient order is correctly presented.</t>
  </si>
  <si>
    <t>Chart-based Electronic Prescription - Prescriber uses the AMT Preferred Term ingredient order and NOT that of the Fully Specified Name e.g.
- perindopril arginine 10 mg + amlodipine 5 mg tablet (COVERAM 10/5)
- perindopril arginine 5 mg + amlodipine 10 mg tablet
- oxycodone hydrochloride 5 mg + naloxone hydrochloride 2.5 mg modified release tablet (TARGIN 5/2.5)</t>
  </si>
  <si>
    <t>Chart-based Electronic Prescription displayed to the pharmacist exactly as presented to the prescriber.</t>
  </si>
  <si>
    <t>Chart-based Electronic Prescription - LEMI Item prescribed by brand only (prescription item published by ACSQHC which is excluded from the regulations which require the Active Ingredient and may be prescribed solely by brand) e.g. 
- Celluvisc 1% Eye Drops, 0.4mL unit dose.
- ADT Booster injection, 5 x 0.5 mL syringes</t>
  </si>
  <si>
    <t>Chart-based Electronic Prescription - Extemporaneous/compounded preparations – an example from Section 4 of the PBS Formula Preparations e.g. 
- Boric Acid 1% in Paraffin Ointment B.P. 25, Olive Oil 25, Zinc Oxide Ointment to 100</t>
  </si>
  <si>
    <t>Chart-based Electronic Prescription - AMT Namespace misalignment e.g. 
- Metoprolol Succinate Tablet 95 mg (controlled release)
- Metoprolol Tartrate Tablet 100 mg
- methylprednisolone aceponate 0.1% ointment (ADVANTAN FATTY) 15 g
- methylprednisolone aceponate 0.1% lotion (ADVANTAN) 20 g
Note: There are approximately 400 NCTS AMT codes which misalign with those on the PBS data releases, where the display as signed off by the prescriber is required by pharmacy to select the correct medicine.</t>
  </si>
  <si>
    <t>Chart-based Electronic Prescription - similar drugs differentiated by form 
- semaglutide 1.34 mg/mL injection, 1 x 1.5 mL pen device
- semaglutide 1.34 mg/mL injection, 1 x 3 mL pen device
- budesonide 200 microgram/actuation + formoterol (eformoterol) fumarate dihydrate 6 microgram/actuation powder for inhalation, 120 actuations 
(SYMBICORT TURBUHALER 200/6)
- budesonide 200 microgram/actuation + formoterol (eformoterol) fumarate dihydrate 6 microgram/actuation inhalation, 120 actuations 
(SYMBICORT RAPIHALER 200/6)
- salbutamol 100 microgram/actuation inhalation 200 actuations 
(VENTOLIN CFC-FREE)
- salbutamol 100 microgram/actuation breath activated inhalation, 200 actuations 
(AIROMIR AUTOHALER)
- betamethasone (as dipropionate) 0.05% cream, (DIPROSONE) 15 g
- betamethasone (as dipropionate) 0.05% ointment, (DIPROSONE) 15 g
- betamethasone (as valerate) 0.05% cream, (BETNOVATE 1/2) 15 g
- carbamazepine 200 mg tablet (TEGRETOL 200)
- carbamazepine 200 mg modified release tablet (TEGRETOL CR 200)
Note: There are a plethora of drugs with different forms of release (SR, MR etc)</t>
  </si>
  <si>
    <t xml:space="preserve">Chart-based Electronic Prescription displayed to the pharmacist exactly as presented to the prescriber.
'Brand Substitution Not Permitted' presented correctly. </t>
  </si>
  <si>
    <t>Chart-based Electronic Prescription - 'Brand Substitution Not Permitted' ticked or unticked e.g. ruxolitinib 10 mg tablet (JAKAVI)</t>
  </si>
  <si>
    <t>TC_DISP_PRES_025</t>
  </si>
  <si>
    <t>TC_DISP_PRES_026</t>
  </si>
  <si>
    <t>TC_DISP_PRES_027</t>
  </si>
  <si>
    <t>TC_DISP_PRES_028</t>
  </si>
  <si>
    <t>TC_DISP_PRES_029</t>
  </si>
  <si>
    <t>TC_DISP_PRES_030</t>
  </si>
  <si>
    <t>TC_DISP_PRES_031</t>
  </si>
  <si>
    <t>TC_DISP_PRES_032</t>
  </si>
  <si>
    <t>TC_DISP_PRES_033</t>
  </si>
  <si>
    <t>TC_DISP_PRES_034</t>
  </si>
  <si>
    <t>TC_DISP_PRES_035</t>
  </si>
  <si>
    <t>TC_DISP_PRES_036</t>
  </si>
  <si>
    <t>TC_DISP_PRES_037</t>
  </si>
  <si>
    <t>TC_DISP_PRES_038</t>
  </si>
  <si>
    <t>TC_DISP_PRES_039</t>
  </si>
  <si>
    <t>TC_DISP_PRES_040</t>
  </si>
  <si>
    <t>TC_DISP_PRES_041</t>
  </si>
  <si>
    <t>TC_DISP_PRES_042</t>
  </si>
  <si>
    <t>TC_DISP_PRES_043</t>
  </si>
  <si>
    <t>TC_DISP_PRES_044</t>
  </si>
  <si>
    <t>TC_DISP_PRES_045</t>
  </si>
  <si>
    <t>TC_DISP_PRES_046</t>
  </si>
  <si>
    <t>TC_DISP_PRES_047</t>
  </si>
  <si>
    <t>TC_DISP_PRES_048</t>
  </si>
  <si>
    <t>TC_DISP_CRY_001, 002
TC_DISP_CRY_003
TC_DISP_CRY_004
TC_DISP_CRY_005
TC_DISP_CRY_006
TC_DISP_CRY_007</t>
  </si>
  <si>
    <t>TC_DISP_RET_008 &amp; 009
TC_DISP_RET_005 to 007
TC_DISP_RET_018</t>
  </si>
  <si>
    <t>TC_DISP_PRES_001 to 006
TC_DISP_PRES_007 &amp; 008
TC_DISP_PRES_009
TC_DISP_PRES_010
TC_DISP_PRES_011 &amp; 012</t>
  </si>
  <si>
    <t xml:space="preserve">TC_DISP_SUB_006
TC_DISP_SUB_007
TC_DISP_SUB_014
</t>
  </si>
  <si>
    <t xml:space="preserve">TC_DISP_FIN_012 </t>
  </si>
  <si>
    <t xml:space="preserve">TC_DISP_RET_001
TC_DISP_RET_002
TC_DISP_RET_003
</t>
  </si>
  <si>
    <t xml:space="preserve">TC_DISP_PRES_001 to 006
TC_DISP_PRES_007 &amp; 008
TC_DISP_PRES_009
TC_DISP_PRES_010
TC_DISP_PRES_011 &amp; 012
TC_DISP_PRES_013
TC_DISP_PRES_014
</t>
  </si>
  <si>
    <t>TC_DISP_RET_008 to 013
TC_DISP_RET_014</t>
  </si>
  <si>
    <t>TC_DISP_FIN_001
TC_DISP_FIN_002
TC_DISP_FIN_003 &amp; 004
TC_DISP_FIN_005 &amp; 006
TC_DISP_FIN_007 &amp; 008
TC_DISP_FIN_009
TC_DISP_FIN_010 &amp; 011
TC_DISP_FIN_012</t>
  </si>
  <si>
    <t>TC_DISP_SUB_006
TC_DISP_SUB_007
TC_DISP_SUB_009
TC_DISP_SUB_014
TC_DISP_SUB_020
TC_DISP_SUB_021
TC_DISP_AUD_011</t>
  </si>
  <si>
    <t>TC_DISP_MOD_001 &amp; 002
TC_DISP_MOD_003 &amp; 004
TC_DISP_MOD_005
TC_DISP_MOD_006 &amp; 007
TC_DISP_MOD_008
TC_DISP_MOD_009</t>
  </si>
  <si>
    <t xml:space="preserve">TC_DISP_RET_008 &amp; 009
TC_DISP_RET_005 to 007
</t>
  </si>
  <si>
    <t>TC_DISP_PRES_001 to 006
TC_DISP_PRES_007 &amp; 008
TC_DISP_PRES_004
TC_DISP_PRES_010
TC_DISP_PRES_011 &amp; 012</t>
  </si>
  <si>
    <t>TC_DISP_PRES_001 to 006
TC_DISP_PRES_007 &amp; 008</t>
  </si>
  <si>
    <t xml:space="preserve">TC_DISP_REC_002
TC_DISP_REC_003
TC_DISP_REC_004
TC_DISP_REC_005
TC_DISP_REC_006
</t>
  </si>
  <si>
    <t xml:space="preserve">TC_DISP_REC_002
TC_DISP_REC_003
TC_DISP_REC_004
TC_DISP_REC_005
</t>
  </si>
  <si>
    <t>TC_DISP_RET_008 &amp; 009
TC_DISP_RET_018</t>
  </si>
  <si>
    <t xml:space="preserve">TC_DISP_RET_008 &amp; 009
</t>
  </si>
  <si>
    <t>TC_DISP_FIN_012 
TC_DISP_SUB_003 to 005
TC_DISP_SUB_008</t>
  </si>
  <si>
    <t>TC_DISP_RET_008  &amp; 009</t>
  </si>
  <si>
    <t xml:space="preserve">TC_DISP_SUB_011 &amp; 012
TC_DISP_AUD_009 
</t>
  </si>
  <si>
    <t>TC_DISP_RET_008 &amp; 009</t>
  </si>
  <si>
    <t>Electronic token has been generated 
PDS(s) Available.</t>
  </si>
  <si>
    <t xml:space="preserve">Electronic Prescription has been generated 
PDS(s) Available.
Electronic Prescription is locked (being dispensed by another dispensing system)
</t>
  </si>
  <si>
    <t>Chart-based Electronic Prescription is locked (being dispensed by another dispensing system)</t>
  </si>
  <si>
    <r>
      <t>Prescription details presented to the Dispensing System -</t>
    </r>
    <r>
      <rPr>
        <sz val="11"/>
        <color rgb="FFFF0000"/>
        <rFont val="Calibri"/>
        <family val="2"/>
        <scheme val="minor"/>
      </rPr>
      <t xml:space="preserve"> eligible to be dispensed,</t>
    </r>
    <r>
      <rPr>
        <sz val="11"/>
        <rFont val="Calibri"/>
        <family val="2"/>
        <scheme val="minor"/>
      </rPr>
      <t xml:space="preserve"> not cancelled, not expired, not disabled.
</t>
    </r>
  </si>
  <si>
    <t>Copyright © 2022 Australian Digital Health Agency</t>
  </si>
  <si>
    <t xml:space="preserve">Original Electronic Prescription details displayed in the System.
System indicates clearly that the repeat prescription has already been dispensed.
No further dispense possible.
</t>
  </si>
  <si>
    <t xml:space="preserve">The system displays a status indicating that the Electronic Prescription is exhausted (completely used up).
The system displays all the information related to the prescription.
</t>
  </si>
  <si>
    <t xml:space="preserve">Prescription details present in the Dispensing System and prepared for Submission. 
PDS(s) Available </t>
  </si>
  <si>
    <t xml:space="preserve">Dispensing user submits dispense record for an expired prescription. 
</t>
  </si>
  <si>
    <t xml:space="preserve">The dispensing system does not upload the dispense record to the PDS.  
</t>
  </si>
  <si>
    <t>Disabled Prescription details present in the Dispensing System. 
PDS(s) Available.
Dispensing system has previously disabled Electronic Prescription.</t>
  </si>
  <si>
    <t>Disabled Chart-based Electronic Prescription details present in the Dispensing System. 
PDS(s) Available.
Dispensing system has previously disabled the Chart-based Electronic Prescription.</t>
  </si>
  <si>
    <t>Chart-based Electronic Prescription is now available for dispensing.</t>
  </si>
  <si>
    <t xml:space="preserve">Disabled Chart-based Electronic Prescription.
</t>
  </si>
  <si>
    <t xml:space="preserve">Chart-based Electronic Prescription 
</t>
  </si>
  <si>
    <t>TC_DISP_SUB_030</t>
  </si>
  <si>
    <t>TC_DISP_SUB_031</t>
  </si>
  <si>
    <t>Dispensing System user disables the prescription and submits to PDS, which includes an annotation.</t>
  </si>
  <si>
    <t xml:space="preserve">Electronic Presription is disabled and annotated in the PDS.
</t>
  </si>
  <si>
    <t>Dispensing System user disables Chart-based Electronic Prescription and submits to PDS, which includes an annotation.</t>
  </si>
  <si>
    <t xml:space="preserve">Chart-based Electronic Presription is disabled and annotated in the PDS.
</t>
  </si>
  <si>
    <t>Dispensing System user disables the prescription and submits to PDS, which includes an annotation</t>
  </si>
  <si>
    <t>Dispensing System user submits Chart based Electronic Prescription dispense record to PDS</t>
  </si>
  <si>
    <t>Dispensing System user disables Chart-based Electronic Prescription and submits to PDS, which includes an annotation</t>
  </si>
  <si>
    <r>
      <t xml:space="preserve">Electronic Prescription returns to it's </t>
    </r>
    <r>
      <rPr>
        <sz val="11"/>
        <color rgb="FFFF0000"/>
        <rFont val="Calibri"/>
        <family val="2"/>
        <scheme val="minor"/>
      </rPr>
      <t>previous state a</t>
    </r>
    <r>
      <rPr>
        <sz val="11"/>
        <rFont val="Calibri"/>
        <family val="2"/>
        <scheme val="minor"/>
      </rPr>
      <t xml:space="preserve">nd is not locked in PDS
No dispense record created in PDS and Dispensing System
Re-Retrieval returns the details as per the previous retrieval 
</t>
    </r>
  </si>
  <si>
    <t xml:space="preserve">Dispensing System user does not dispense the dispense record, which times out as no transaction is created.
Note: This may occure when the dispenser retreives the electronic prescription and walks away from the pharmacy. </t>
  </si>
  <si>
    <r>
      <t>Electronic Prescription returns to it's</t>
    </r>
    <r>
      <rPr>
        <sz val="11"/>
        <color rgb="FFFF0000"/>
        <rFont val="Calibri"/>
        <family val="2"/>
        <scheme val="minor"/>
      </rPr>
      <t xml:space="preserve"> previous stat</t>
    </r>
    <r>
      <rPr>
        <sz val="11"/>
        <rFont val="Calibri"/>
        <family val="2"/>
        <scheme val="minor"/>
      </rPr>
      <t xml:space="preserve">e and is not locked in PDS as it timed out.
No dispense record created in PDS and Dispensing System 
Re-Retrieval returns the details as per the previous retrieval 
</t>
    </r>
  </si>
  <si>
    <t xml:space="preserve">Chart-based Electronic Prescription returns to it's previous state and is not locked in PDS as it timed out.
No dispense record created in PDS and Dispensing System 
Re-Retrieval returns the details as per the previous retrieval 
</t>
  </si>
  <si>
    <t xml:space="preserve">Dispensing System user does not dispense the dispense record, which times out as no transaction is created.
Note: This may occure when the dispenser retreives the Chart-based Electronic Prescription and walks away from the pharmacy. </t>
  </si>
  <si>
    <t xml:space="preserve">Chart based Electronic Prescription returns to it's previous state and is not locked in PDS
No dispense record created in PDS and Dispensing System
Re-Retrieval returns the details as per the previous retrieval 
</t>
  </si>
  <si>
    <r>
      <t>Dispense Record is reversed  in PDS and Dispensing System. 
The Electronic Prescription is</t>
    </r>
    <r>
      <rPr>
        <sz val="11"/>
        <color rgb="FFFF0000"/>
        <rFont val="Calibri"/>
        <family val="2"/>
        <scheme val="minor"/>
      </rPr>
      <t xml:space="preserve"> not locked (available for dispensing).</t>
    </r>
    <r>
      <rPr>
        <sz val="11"/>
        <rFont val="Calibri"/>
        <family val="2"/>
        <scheme val="minor"/>
      </rPr>
      <t xml:space="preserve">
Re-Retrieval returns the details as per the previous retrieval </t>
    </r>
  </si>
  <si>
    <t xml:space="preserve">Prescription details - as from the original prescription. </t>
  </si>
  <si>
    <t xml:space="preserve">Chart based Electronic Prescription. </t>
  </si>
  <si>
    <t xml:space="preserve">Dispense Record is reversed in PDS and Dispensing System. 
The chart based Electronic Prescription is not locked (available for dispensing).
Re-Retrieval returns the details as per the previous retrieval </t>
  </si>
  <si>
    <t xml:space="preserve">Dispense manually entered into Dispensing System for owing prescription.  
</t>
  </si>
  <si>
    <t>The system identifies and displays any discrepancies between the dispense record and the electronic prescription e.g. 5 mg in Electronic Prescription and 2.5 mg in dispense record.</t>
  </si>
  <si>
    <t xml:space="preserve">The system displays a status indicating that the Electronic Prescription has expired.
</t>
  </si>
  <si>
    <t xml:space="preserve">Expired Chart-based Electronic Prescription </t>
  </si>
  <si>
    <t xml:space="preserve">Dispensing system user requests Chart-based Electronic Prescription details </t>
  </si>
  <si>
    <r>
      <t xml:space="preserve">Known breached credentials service in use.
</t>
    </r>
    <r>
      <rPr>
        <sz val="11"/>
        <color rgb="FFFF0000"/>
        <rFont val="Calibri"/>
        <family val="2"/>
        <scheme val="minor"/>
      </rPr>
      <t>Note: A known breached credentials service needs to be an external managed service (or list). Please refer to ‘Breached Password Services’ in Appendix B Implementation Advice in the conformance profile.</t>
    </r>
  </si>
  <si>
    <r>
      <t xml:space="preserve">System certificate validation completes successfully. 
</t>
    </r>
    <r>
      <rPr>
        <i/>
        <sz val="11"/>
        <color rgb="FFFF0000"/>
        <rFont val="Calibri"/>
        <family val="2"/>
        <scheme val="minor"/>
      </rPr>
      <t xml:space="preserve">
</t>
    </r>
    <r>
      <rPr>
        <sz val="11"/>
        <color rgb="FFFF0000"/>
        <rFont val="Calibri"/>
        <family val="2"/>
        <scheme val="minor"/>
      </rPr>
      <t>Certificate validation should be done by:
• ensuring the certificate has not been revoked. This may be done by using a Certificate Revocation List (CRL), Online Certificate Status Protocol (OCSP) or other method;
• checking the certificate was valid and had not expired when the transaction took place; and
• the certificate is from a valid Certificate Authority.
Certificate pinning should be considered. Which is where, for specific web addresses a certificate is ‘pinned’ so that only certificates from a specific Certificate Authority are accepted.
Note: Where the network operation to access the CRL or OCSP fails, the certificate validation should not fail as a result.</t>
    </r>
    <r>
      <rPr>
        <sz val="11"/>
        <rFont val="Calibri"/>
        <family val="2"/>
        <scheme val="minor"/>
      </rPr>
      <t xml:space="preserve">
</t>
    </r>
  </si>
  <si>
    <t xml:space="preserve">Prescription details is not presented
The system displays a status indicating that the Electronic Prescription is locked.
</t>
  </si>
  <si>
    <t xml:space="preserve">Prescription details is not presented.
The system displays a status indicating that the Chart-based Electronic Prescription is locked.
</t>
  </si>
  <si>
    <r>
      <t xml:space="preserve">Prescription details is not presented.
</t>
    </r>
    <r>
      <rPr>
        <sz val="11"/>
        <color rgb="FFFF0000"/>
        <rFont val="Calibri"/>
        <family val="2"/>
        <scheme val="minor"/>
      </rPr>
      <t xml:space="preserve">The system displays a status indicating that the Electronic Prescription is cancelled.
</t>
    </r>
    <r>
      <rPr>
        <sz val="11"/>
        <rFont val="Calibri"/>
        <family val="2"/>
        <scheme val="minor"/>
      </rPr>
      <t xml:space="preserve">
</t>
    </r>
  </si>
  <si>
    <t xml:space="preserve">Prescription details is not presented.
The system displays a status indicating that the Electronic Prescription record is disabled.
</t>
  </si>
  <si>
    <t>Prescription details is not presented.
The system displays a status indicating that the Electronic Prescription record is disabled.</t>
  </si>
  <si>
    <r>
      <t xml:space="preserve">System supports single factor or multi stage authentication
System Hosted and Accessible over Public Internet
Service list updated where appropriate
</t>
    </r>
    <r>
      <rPr>
        <sz val="11"/>
        <color rgb="FFFF0000"/>
        <rFont val="Calibri"/>
        <family val="2"/>
        <scheme val="minor"/>
      </rPr>
      <t>Note: A known breached credentials service needs to be an external managed service (or list). Please refer to ‘Breached Password Services’ in Appendix B Implementation Advice in the conformance profile.</t>
    </r>
  </si>
  <si>
    <t>Document Version</t>
  </si>
  <si>
    <r>
      <t xml:space="preserve">User passwords align to   ISM Security Control 0417 and ISM Security Control 0421.
</t>
    </r>
    <r>
      <rPr>
        <sz val="11"/>
        <color rgb="FFFF0000"/>
        <rFont val="Calibri"/>
        <family val="2"/>
        <scheme val="minor"/>
      </rPr>
      <t>Note: See Information Security Manual (ISM)https://www.cyber.gov.au/acsc/view-all-content/ism</t>
    </r>
  </si>
  <si>
    <r>
      <t xml:space="preserve">The stored password meets the password security ISM Security Control 1252 standards.
Ergo: 
- Does not stores passwords as plain text
- passwords stored using an ASD approved cryptographic hash and password salt.
</t>
    </r>
    <r>
      <rPr>
        <sz val="11"/>
        <rFont val="Calibri"/>
        <family val="2"/>
        <scheme val="minor"/>
      </rPr>
      <t xml:space="preserve">Note: See Protecting authentication credentials in databases: ACSC Website - </t>
    </r>
    <r>
      <rPr>
        <sz val="11"/>
        <color rgb="FFFF0000"/>
        <rFont val="Calibri"/>
        <family val="2"/>
        <scheme val="minor"/>
      </rPr>
      <t>https://www.cyber.gov.au/acsc/view-all-content/ism</t>
    </r>
  </si>
  <si>
    <t>PDS Authenticated using PKI.
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t>
  </si>
  <si>
    <r>
      <t xml:space="preserve">All asset information is encrypted correctly as ASD Approved Cryptographic algorithms.
</t>
    </r>
    <r>
      <rPr>
        <i/>
        <sz val="11"/>
        <rFont val="Calibri"/>
        <family val="2"/>
        <scheme val="minor"/>
      </rPr>
      <t xml:space="preserve">
</t>
    </r>
    <r>
      <rPr>
        <sz val="11"/>
        <rFont val="Calibri"/>
        <family val="2"/>
        <scheme val="minor"/>
      </rPr>
      <t xml:space="preserve">Note: Refer to ASD Approved Cryptographic Algorithms in
</t>
    </r>
    <r>
      <rPr>
        <sz val="11"/>
        <color rgb="FFFF0000"/>
        <rFont val="Calibri"/>
        <family val="2"/>
        <scheme val="minor"/>
      </rPr>
      <t>https://www.cyber.gov.au/acsc/view-all-content/ism</t>
    </r>
    <r>
      <rPr>
        <sz val="11"/>
        <rFont val="Calibri"/>
        <family val="2"/>
        <scheme val="minor"/>
      </rPr>
      <t xml:space="preserve">
Information Asset Guidelines: https://www.qgcio.qld.gov.au/documents/identification-and-classification-of-information-assets
</t>
    </r>
  </si>
  <si>
    <r>
      <t xml:space="preserve">All data is encrypted correctly as ASD Approved Cryptographic algorithms.
</t>
    </r>
    <r>
      <rPr>
        <i/>
        <sz val="11"/>
        <rFont val="Calibri"/>
        <family val="2"/>
        <scheme val="minor"/>
      </rPr>
      <t xml:space="preserve">
</t>
    </r>
    <r>
      <rPr>
        <sz val="11"/>
        <rFont val="Calibri"/>
        <family val="2"/>
        <scheme val="minor"/>
      </rPr>
      <t xml:space="preserve">Note: Refer to ASD Approved Cryptographic Algorithms in
</t>
    </r>
    <r>
      <rPr>
        <sz val="11"/>
        <color rgb="FFFF0000"/>
        <rFont val="Calibri"/>
        <family val="2"/>
        <scheme val="minor"/>
      </rPr>
      <t xml:space="preserve">https://www.cyber.gov.au/acsc/view-all-content/ism
</t>
    </r>
    <r>
      <rPr>
        <sz val="11"/>
        <rFont val="Calibri"/>
        <family val="2"/>
        <scheme val="minor"/>
      </rPr>
      <t xml:space="preserve">
</t>
    </r>
  </si>
  <si>
    <t>Chart-based Electronic Prescription has been generated
Prescription item's conformance identifier has been  removed.
PDS(s) Available.</t>
  </si>
  <si>
    <t>Chart-based Electronic Prescription has been generated
Prescription item's originalRepositorySoftUniqueID has been  removed.
PDS(s) Available.</t>
  </si>
  <si>
    <t>Chart-based Electronic Prescription has been generated
Prescription item's RepositorySoftUniqueID has been  removed.
PDS(s) Available.</t>
  </si>
  <si>
    <t>SOC acknowledges receipt of supply and Dispensing System User marks as acknowledged by recipient.</t>
  </si>
  <si>
    <t xml:space="preserve">Test case updated for DISP-7, DISP-931, DISP-940, DISP-937, DISP-37, DISP-81, DISP-938, DISP-939, DISP-11, DISP-11A, DISP-12, DISP-14, DISP-15, DISP-715, DISP-16, DISP-16A, DISP-17, DISP-60, DISP-30, DISP-33, DISP-59, DISP-86, DISP-82, DISP-83, DISP-20, DISP-21A, DISP-22, DISP-24, DISP-25, DISP-50.
Conformance requirement updated for DISP-26, DISP-19A
End to End interfaces updated.
</t>
  </si>
  <si>
    <t>Electronic token has been generated.
PDS(s) Available.</t>
  </si>
  <si>
    <t>Chart-based Electronic Prescription token has been generated. 
PDS(s) Available.</t>
  </si>
  <si>
    <t>Correct Chart-based Electronic Prescription  details presented.</t>
  </si>
  <si>
    <t>Dispensing System user scans Chart-based Electronic Prescription token.</t>
  </si>
  <si>
    <t>Chart-based Electronic Prescription details.</t>
  </si>
  <si>
    <t>Correct Chart-based Electronic Prescription is presented.</t>
  </si>
  <si>
    <t>Electronic token has been generated for Chart-based Electronic Prescription.</t>
  </si>
  <si>
    <t>Chart-based Electronic Prescription
Prescription test data:
- various types of prescription test data for PBS Hospital Medication Chart and NRMC including Active Ingredient Prescribing test data.</t>
  </si>
  <si>
    <r>
      <t xml:space="preserve">Prescription details - as from the original prescription, including annotations.
</t>
    </r>
    <r>
      <rPr>
        <sz val="11"/>
        <color rgb="FFFF0000"/>
        <rFont val="Calibri"/>
        <family val="2"/>
        <scheme val="minor"/>
      </rPr>
      <t xml:space="preserve">
Prescription test data:
- various types of prescription test data for Dispensing Systems including Active Ingredient Prescribing test data. See PRES_DISP_001 to PRES_DISP_113</t>
    </r>
    <r>
      <rPr>
        <sz val="11"/>
        <rFont val="Calibri"/>
        <family val="2"/>
        <scheme val="minor"/>
      </rPr>
      <t>.</t>
    </r>
  </si>
  <si>
    <r>
      <t xml:space="preserve">Prescription details - as from the original prescription, including information regarding previous dispense.
</t>
    </r>
    <r>
      <rPr>
        <sz val="11"/>
        <color rgb="FFFF0000"/>
        <rFont val="Calibri"/>
        <family val="2"/>
        <scheme val="minor"/>
      </rPr>
      <t xml:space="preserve">
Prescription test data:
- various types of prescription test data for Dispensing Systems including Active Ingredient Prescribing test data. See PRES_DISP_001 to PRES_DISP_113.</t>
    </r>
  </si>
  <si>
    <t>Chart-based Electronic Prescription with annotations.
Prescription test data:
- various types of prescription test data for PBS Hospital Medication Chart and NRMC including Active Ingredient Prescribing test data.</t>
  </si>
  <si>
    <t>Chart-based Electronic Prescription available with annotations.</t>
  </si>
  <si>
    <t>Prescription details presented and include all additional information/annotations entered against the Electronic Prescription. 
The information is correct and complete.</t>
  </si>
  <si>
    <t>Chart-based Electronic Prescription available with annotations.
The maximum number of dispenses has not yet reached.
PDS(s) Available.</t>
  </si>
  <si>
    <t>Dispensing System user requests a Chart-based Electronic Prescription which has been dispensed and the maximum number of dispenses has not yet reached.</t>
  </si>
  <si>
    <t xml:space="preserve">Prescription details presented and include all additional information entered relating to previous dispenses.
The information is correct and complete.
</t>
  </si>
  <si>
    <t xml:space="preserve">Dispensing system user requests Chart-based Electronic Prescription details.
</t>
  </si>
  <si>
    <t>Medication chart with associated Electronic Prescriptions.</t>
  </si>
  <si>
    <r>
      <t xml:space="preserve">Full Electronic Prescription details to satisfy requirements.
Note: If testing Drug field with up to three active ingredients, a suggested combination would be amlodipine 10 mg - valsartan 320 mg - 25 mg hydrochlorothiazide tablets.  Test Data Prescriptions -  PRES_DISP_088
</t>
    </r>
    <r>
      <rPr>
        <sz val="11"/>
        <color rgb="FFFF0000"/>
        <rFont val="Calibri"/>
        <family val="2"/>
        <scheme val="minor"/>
      </rPr>
      <t>Prescription test data:
- various types of prescription test data for Dispensing Systems including Active Ingredient Prescribing test data. See PRES_DISP_001 to PRES_DISP_113.</t>
    </r>
    <r>
      <rPr>
        <sz val="11"/>
        <rFont val="Calibri"/>
        <family val="2"/>
        <scheme val="minor"/>
      </rPr>
      <t xml:space="preserve">
</t>
    </r>
  </si>
  <si>
    <t>Full Chart-based Electronic Prescription details to satisfy requirements.
Prescription test data:
- various types of prescription test data for PBS Hospital Medication Chart and NRMC including Active Ingredient Prescribing test data.</t>
  </si>
  <si>
    <t xml:space="preserve">Dispensing System displays Chart-based Electronic Prescriptions:
Dispensing System displays all requirement details including:
- all the information related to the prescription provided by the PDS
- status 'Active'
- all previous dispenses (if any)
- annotations (if any)
The information is correct and complete.
Note: Drug field could contain several active ingredients. Dispensing system should display in full.
Note: Annotations, or the presence of annotations, need to be clearly displayed when the prescription is first opened/rendered (it can't be hidden or needing additional workflow like clicking a button or different screen to view).
</t>
  </si>
  <si>
    <t xml:space="preserve">Chart-based Electronic Prescription details presented to the Dispensing System - eligible to be dispensed, not cancelled, not expired, not disabled.
</t>
  </si>
  <si>
    <r>
      <t xml:space="preserve">Dispensing System displays Electronic Prescriptions:
Dispensing System displays all requirement details including:
- all the information related to the prescription provided by the PDS
- </t>
    </r>
    <r>
      <rPr>
        <sz val="11"/>
        <color rgb="FFFF0000"/>
        <rFont val="Calibri"/>
        <family val="2"/>
        <scheme val="minor"/>
      </rPr>
      <t>status 'Active'</t>
    </r>
    <r>
      <rPr>
        <sz val="11"/>
        <rFont val="Calibri"/>
        <family val="2"/>
        <scheme val="minor"/>
      </rPr>
      <t xml:space="preserve">
- </t>
    </r>
    <r>
      <rPr>
        <sz val="11"/>
        <color rgb="FFFF0000"/>
        <rFont val="Calibri"/>
        <family val="2"/>
        <scheme val="minor"/>
      </rPr>
      <t>all previous dispenses (if any)</t>
    </r>
    <r>
      <rPr>
        <sz val="11"/>
        <rFont val="Calibri"/>
        <family val="2"/>
        <scheme val="minor"/>
      </rPr>
      <t xml:space="preserve">
- annotations</t>
    </r>
    <r>
      <rPr>
        <sz val="11"/>
        <color rgb="FFFF0000"/>
        <rFont val="Calibri"/>
        <family val="2"/>
        <scheme val="minor"/>
      </rPr>
      <t xml:space="preserve"> (if any)</t>
    </r>
    <r>
      <rPr>
        <sz val="11"/>
        <rFont val="Calibri"/>
        <family val="2"/>
        <scheme val="minor"/>
      </rPr>
      <t xml:space="preserve">
The information is correct and complete.
Note: Drug field could contain several active ingredients. Dispensing system should display in full.
Note: Annotations, or the presence of annotations, need to be clearly displayed when the prescription is first opened/rendered (it can't be hidden or needing additional workflow like clicking a button or different screen to view).
</t>
    </r>
  </si>
  <si>
    <t>Chart-based medication prescribed.
PDS available.
Chart-based Electronic Prescription - Maximum number of dispenses reached.</t>
  </si>
  <si>
    <t>Electronic Prescription has been generated 
PDS(s) Available.
Electronic Prescription is cancelled by the prescriber.</t>
  </si>
  <si>
    <t>Dispensing System user requests Chart-based Electronic Prescription details</t>
  </si>
  <si>
    <t xml:space="preserve">Dispensing System user requests Chart-based Electronic Prescription details </t>
  </si>
  <si>
    <t xml:space="preserve">The system displays a status indicating that the Electronic Prescription has been dispensed.
The system displays all the information related to the prescription.
</t>
  </si>
  <si>
    <t xml:space="preserve">Electronic Prescription has been generated 
PDS(s) Available.
Electronic Prescription has been dispensed
</t>
  </si>
  <si>
    <t xml:space="preserve">Dispensing System user requests Electronic Prescription details </t>
  </si>
  <si>
    <t xml:space="preserve">Electronic Prescription has been generated 
PDS(s) Available.
Electronic Prescription has expired
</t>
  </si>
  <si>
    <t xml:space="preserve">Disabled Chart-based Electronic Prescription </t>
  </si>
  <si>
    <t>Cancelled Chart-based Electronic Prescription</t>
  </si>
  <si>
    <t>Exhausted Chart-based Electronic Prescription</t>
  </si>
  <si>
    <t>Locked Chart-based Electronic Prescription</t>
  </si>
  <si>
    <t>Dispensed Electronic Prescription with NO repeats
Prescription test data:
- various types of prescription test data for Dispensing Systems including Active Ingredient Prescribing test data. See PRES_DISP_001 to PRES_DISP_113.</t>
  </si>
  <si>
    <t>Dispensed Electronic Prescription with repeats
Prescription test data:
- various types of prescription test data for Dispensing Systems including Active Ingredient Prescribing test data. See PRES_DISP_001 to PRES_DISP_113.</t>
  </si>
  <si>
    <t xml:space="preserve">Electronic Prescription - no active ingredient e.g. Lipitor 20 mg tablet
</t>
  </si>
  <si>
    <t>Electronic Prescription displayed to the pharmacist as active ingredient only.</t>
  </si>
  <si>
    <t>Electronic Prescription displayed to the pharmacist as active ingredient and brand.</t>
  </si>
  <si>
    <t>Electronic Prescription displayed to the pharmacist exactly as presented to the prescriber.
Note: If it is not possible to map a PBS drug concept to an AMT concept then the concept is known as a "non-AMT concept" (and uses the Department of Health Namespace) .</t>
  </si>
  <si>
    <t xml:space="preserve">Electronic Prescription displayed to the pharmacist exactly as presented to the prescriber.
</t>
  </si>
  <si>
    <t xml:space="preserve">Electronic Prescription displayed to the pharmacist with no active ingredient.
Note: When a brand is selected by the prescriber, the prescribing system may automatically select the active ingredient, in which case active ingredient and brand would be included in the electronic prescription details. </t>
  </si>
  <si>
    <t xml:space="preserve">Chart-based Electronic Prescription displayed to the pharmacist with no active ingredient.
Note: When a brand is selected by the prescriber, the prescribing system may automatically select the active ingredient, in which case active ingredient and brand would be included in the electronic prescription details. </t>
  </si>
  <si>
    <t xml:space="preserve">Chart-based Electronic Prescription - no active ingredient e.g. Lipitor 20 mg tablet
</t>
  </si>
  <si>
    <t>Chart-based Electronic Prescription displayed to the pharmacist as active ingredient only.</t>
  </si>
  <si>
    <t>Chart-based Electronic Prescription displayed to the pharmacist as active ingredient and brand.</t>
  </si>
  <si>
    <t>Chart-based Electronic Prescription displayed to the pharmacist exactly as presented to the prescriber.
Note: If it is not possible to map a PBS drug concept to an AMT concept then the concept is known as a "non-AMT concept" (and uses the Department of Health Namespace) .</t>
  </si>
  <si>
    <t xml:space="preserve">Chart-based Electronic Prescription displayed to the pharmacist exactly as presented to the prescriber.
</t>
  </si>
  <si>
    <r>
      <t xml:space="preserve">Dispensing System User dispenses the Electronic Prescription items.
</t>
    </r>
    <r>
      <rPr>
        <sz val="11"/>
        <color rgb="FFFF0000"/>
        <rFont val="Calibri"/>
        <family val="2"/>
        <scheme val="minor"/>
      </rPr>
      <t>SOC, Carer or Agent</t>
    </r>
    <r>
      <rPr>
        <sz val="11"/>
        <rFont val="Calibri"/>
        <family val="2"/>
        <scheme val="minor"/>
      </rPr>
      <t xml:space="preserve"> acknowledges receipt of supply and Dispensing System User marks as acknowledged by recipient.</t>
    </r>
  </si>
  <si>
    <r>
      <t xml:space="preserve">Prescription details present in the Dispensing System. 
</t>
    </r>
    <r>
      <rPr>
        <sz val="11"/>
        <color rgb="FFFF0000"/>
        <rFont val="Calibri"/>
        <family val="2"/>
        <scheme val="minor"/>
      </rPr>
      <t>SOC, Carer or Agent</t>
    </r>
    <r>
      <rPr>
        <sz val="11"/>
        <rFont val="Calibri"/>
        <family val="2"/>
        <scheme val="minor"/>
      </rPr>
      <t xml:space="preserve"> has acknowledged the receipt of the Electronic Prescription.</t>
    </r>
  </si>
  <si>
    <t>SOC, Carer or Agent has acknowledged the receipt of Chart-based Electronic Prescription.</t>
  </si>
  <si>
    <t>Chart-based Electronic Prescription.</t>
  </si>
  <si>
    <t>Dispensing System user disables Chart-based Electronic Prescription.</t>
  </si>
  <si>
    <t>PDS confirms that the Chart-based Electronic Prescription has been disabled. 
Chart-based Electronic Prescription is not be available for dispensing by any dispensing system.</t>
  </si>
  <si>
    <t xml:space="preserve">Disabled Chart-based Electronic Prescription details present in the Dispensing System. 
PDS(s) Available.
</t>
  </si>
  <si>
    <t>Annotate disabled Chart-based Electronic Prescription.</t>
  </si>
  <si>
    <t xml:space="preserve">Annotation(s) added to disabled Chart-based Electronic Prescription.
</t>
  </si>
  <si>
    <r>
      <t xml:space="preserve">Expired Electronic Prescription </t>
    </r>
    <r>
      <rPr>
        <sz val="11"/>
        <color rgb="FFFF0000"/>
        <rFont val="Calibri"/>
        <family val="2"/>
        <scheme val="minor"/>
      </rPr>
      <t>or</t>
    </r>
    <r>
      <rPr>
        <sz val="11"/>
        <rFont val="Calibri"/>
        <family val="2"/>
        <scheme val="minor"/>
      </rPr>
      <t xml:space="preserve">
</t>
    </r>
    <r>
      <rPr>
        <sz val="11"/>
        <color rgb="FFFF0000"/>
        <rFont val="Calibri"/>
        <family val="2"/>
        <scheme val="minor"/>
      </rPr>
      <t>Expired Chart-based Electronic Prescription</t>
    </r>
  </si>
  <si>
    <t>Dispensing System has previously submitted dispense notice for Chart based Electronic Prescription to the PDS. 
PDS(s) Available.</t>
  </si>
  <si>
    <t>Dispense Record for Chart-based Electronic Prescription present in the Dispensing System and prepared for Submission. 
PDS(s) Available.</t>
  </si>
  <si>
    <r>
      <t xml:space="preserve">Dispensing System user displays </t>
    </r>
    <r>
      <rPr>
        <sz val="11"/>
        <color rgb="FFFF0000"/>
        <rFont val="Calibri"/>
        <family val="2"/>
        <scheme val="minor"/>
      </rPr>
      <t>Electronic Prescription</t>
    </r>
    <r>
      <rPr>
        <sz val="11"/>
        <rFont val="Calibri"/>
        <family val="2"/>
        <scheme val="minor"/>
      </rPr>
      <t xml:space="preserve"> details prior to submission of dispense record.
Dispenser gives Final Approval.
</t>
    </r>
  </si>
  <si>
    <t xml:space="preserve">Dispensing System user displays  Chart-based Electronic Prescription details prior to submission of dispense record.
Dispenser gives Final Approval.
</t>
  </si>
  <si>
    <r>
      <t xml:space="preserve">Electronic Prescription details - as from the original prescription.
</t>
    </r>
    <r>
      <rPr>
        <sz val="11"/>
        <color rgb="FFFF0000"/>
        <rFont val="Calibri"/>
        <family val="2"/>
        <scheme val="minor"/>
      </rPr>
      <t>Details for PRES-18, PRES-18A and PRES-18B fully entered for all states.</t>
    </r>
    <r>
      <rPr>
        <sz val="11"/>
        <rFont val="Calibri"/>
        <family val="2"/>
        <scheme val="minor"/>
      </rPr>
      <t xml:space="preserve">
</t>
    </r>
  </si>
  <si>
    <t xml:space="preserve">Chart-based Electronic Prescription details 
Details for PRES-18, PRES-18A and PRES-18B fully entered for all states.
</t>
  </si>
  <si>
    <t>Full details should be displayed - i.e. There is no degradation or loss to rendering / display of information due to the Dispensing System.
Note: Information fields that have code (e.g. SNOMED CT-AU or any other code) - Only the original text that is required to be displayed and other details, such as the code, code system identifier, code translations, etc. are not required to be displayed.</t>
  </si>
  <si>
    <r>
      <t xml:space="preserve">Dispensing System includes a checking mechanism to support the final check-off process.
</t>
    </r>
    <r>
      <rPr>
        <i/>
        <sz val="11"/>
        <rFont val="Calibri"/>
        <family val="2"/>
        <scheme val="minor"/>
      </rPr>
      <t xml:space="preserve">
</t>
    </r>
    <r>
      <rPr>
        <sz val="11"/>
        <rFont val="Calibri"/>
        <family val="2"/>
        <scheme val="minor"/>
      </rPr>
      <t>Note: Check-off process is either on-screen or printed option from Dispensing System.</t>
    </r>
  </si>
  <si>
    <t>Dispensing System User dispenses the chart based Electronic Prescription items.
SOC, Carer or Agent acknowledges receipt of supply and Dispensing System User marks as acknowledged by recipient.</t>
  </si>
  <si>
    <t xml:space="preserve">Dispensing System user reverses the dispense event  after dispense notice has been posted to the Open PDS
Note: Dispenser is required to reverse a dispense event after a dispense notice has been posted to the Open PDS (for example, SoC declines supply). 
</t>
  </si>
  <si>
    <r>
      <t xml:space="preserve">Dispensing System user reverses record to PDS.
PDS Acknowledges receipt.
</t>
    </r>
    <r>
      <rPr>
        <i/>
        <sz val="11"/>
        <rFont val="Calibri"/>
        <family val="2"/>
        <scheme val="minor"/>
      </rPr>
      <t xml:space="preserve">
</t>
    </r>
    <r>
      <rPr>
        <sz val="11"/>
        <rFont val="Calibri"/>
        <family val="2"/>
        <scheme val="minor"/>
      </rPr>
      <t xml:space="preserve">Note: Dispenser is required to reverse a dispense event after a dispense notice has been posted to the Open PDS (for example, SoC declines supply). </t>
    </r>
  </si>
  <si>
    <t>- Document ID: DH-xxxx:xxxx</t>
  </si>
  <si>
    <t>EP - CTD - Prescriptions v3.0</t>
  </si>
  <si>
    <t>PDS available.
Chart-based Electronic Prescription has expired
The system can display expired Chart-based Electronic Prescriptions.</t>
  </si>
  <si>
    <t xml:space="preserve">Condition: The system can display expired Chart-based Electronic Prescription.
A status indicating that the Electronic Prescription has expired should be displayed.
Note: If the system cannot display expired Chart-based Electronic Prescriptions, please enter N/A in the test result.
</t>
  </si>
  <si>
    <t xml:space="preserve">Prescription details is not presented. 
</t>
  </si>
  <si>
    <t>Medication chart with associated Electronic Prescriptions.
Some prescriptions in the chart are active.
Some prescriptions in the chart are locked.
Some prescriptions in the chart are cancelled.
Some prescriptions in the chart are disabled.
PDS Available</t>
  </si>
  <si>
    <t xml:space="preserve">All active prescriptions available for dispensing on the chart can be downloaded.
Locked, cancelled, disabled prescriptions are not displayed.
</t>
  </si>
  <si>
    <t>Dispensing System user scans token for a single Chart-based Electronic Prescription</t>
  </si>
  <si>
    <t>Dispensing System user scans Chart-based Electronic Prescription token - Invalid 1</t>
  </si>
  <si>
    <t>Dispensing System user scans Chart-based Electronic Prescription token - Invalid 2</t>
  </si>
  <si>
    <t>Dispensing System user scans Chart-based Electronic Prescription token - Invalid 3</t>
  </si>
  <si>
    <t>Chart-based Electronic Prescription Invalid - No Conformance Identifier.</t>
  </si>
  <si>
    <t>Chart-based Electronic Prescription Invalid - No originalRepositorySoftUniqueID.</t>
  </si>
  <si>
    <t>Chart-based Electronic Prescription Invalid - No RepositorySoftUniqueID.</t>
  </si>
  <si>
    <r>
      <t>The test cases in the worksheets have been written against the specified requirements in the</t>
    </r>
    <r>
      <rPr>
        <b/>
        <sz val="9"/>
        <rFont val="Calibri"/>
        <family val="2"/>
        <scheme val="minor"/>
      </rPr>
      <t xml:space="preserve"> Electronic Prescribing Conformance Profile </t>
    </r>
    <r>
      <rPr>
        <sz val="9"/>
        <rFont val="Calibri"/>
        <family val="2"/>
        <scheme val="minor"/>
      </rPr>
      <t xml:space="preserve">document. These requirements serve the Prescribing and Dispensing Systems and the interaction with PDS </t>
    </r>
    <r>
      <rPr>
        <sz val="9"/>
        <color rgb="FFFF0000"/>
        <rFont val="Calibri"/>
        <family val="2"/>
        <scheme val="minor"/>
      </rPr>
      <t>and ASLR.</t>
    </r>
    <r>
      <rPr>
        <sz val="9"/>
        <rFont val="Calibri"/>
        <family val="2"/>
        <scheme val="minor"/>
      </rPr>
      <t xml:space="preserve">    
</t>
    </r>
    <r>
      <rPr>
        <b/>
        <sz val="9"/>
        <rFont val="Calibri"/>
        <family val="2"/>
        <scheme val="minor"/>
      </rPr>
      <t xml:space="preserve">
</t>
    </r>
    <r>
      <rPr>
        <sz val="9"/>
        <rFont val="Calibri"/>
        <family val="2"/>
        <scheme val="minor"/>
      </rPr>
      <t xml:space="preserve">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t>
    </r>
    <r>
      <rPr>
        <b/>
        <sz val="9"/>
        <rFont val="Calibri"/>
        <family val="2"/>
        <scheme val="minor"/>
      </rPr>
      <t xml:space="preserve">
</t>
    </r>
    <r>
      <rPr>
        <sz val="9"/>
        <rFont val="Calibri"/>
        <family val="2"/>
        <scheme val="minor"/>
      </rPr>
      <t>Test cases in this workbook apply to the Dispensing System and have been split across five worksheets,</t>
    </r>
    <r>
      <rPr>
        <b/>
        <sz val="9"/>
        <rFont val="Calibri"/>
        <family val="2"/>
        <scheme val="minor"/>
      </rPr>
      <t xml:space="preserve"> DS - Authentication</t>
    </r>
    <r>
      <rPr>
        <sz val="9"/>
        <rFont val="Calibri"/>
        <family val="2"/>
        <scheme val="minor"/>
      </rPr>
      <t xml:space="preserve">, </t>
    </r>
    <r>
      <rPr>
        <b/>
        <sz val="9"/>
        <rFont val="Calibri"/>
        <family val="2"/>
        <scheme val="minor"/>
      </rPr>
      <t>DS - Audit</t>
    </r>
    <r>
      <rPr>
        <sz val="9"/>
        <rFont val="Calibri"/>
        <family val="2"/>
        <scheme val="minor"/>
      </rPr>
      <t>,</t>
    </r>
    <r>
      <rPr>
        <b/>
        <sz val="9"/>
        <rFont val="Calibri"/>
        <family val="2"/>
        <scheme val="minor"/>
      </rPr>
      <t xml:space="preserve"> DS - Crypto</t>
    </r>
    <r>
      <rPr>
        <sz val="9"/>
        <rFont val="Calibri"/>
        <family val="2"/>
        <scheme val="minor"/>
      </rPr>
      <t xml:space="preserve">, </t>
    </r>
    <r>
      <rPr>
        <b/>
        <sz val="9"/>
        <rFont val="Calibri"/>
        <family val="2"/>
        <scheme val="minor"/>
      </rPr>
      <t xml:space="preserve"> DS - Main and DS - ASLR</t>
    </r>
    <r>
      <rPr>
        <sz val="9"/>
        <rFont val="Calibri"/>
        <family val="2"/>
        <scheme val="minor"/>
      </rPr>
      <t>. These contain requirements and tests for the processing of dispense events for Dispensing Systems, from presentation of the electronic prescription to the submission of the dispense event and interaction with the PDS during the process.</t>
    </r>
    <r>
      <rPr>
        <b/>
        <sz val="9"/>
        <rFont val="Calibri"/>
        <family val="2"/>
        <scheme val="minor"/>
      </rPr>
      <t xml:space="preserve"> DS - ASLR</t>
    </r>
    <r>
      <rPr>
        <sz val="9"/>
        <rFont val="Calibri"/>
        <family val="2"/>
        <scheme val="minor"/>
      </rPr>
      <t xml:space="preserve"> contains tests for the registration and functionality of an SoC's Active Script List.
The DS - IHI worksheet indicates the IHI requirements and specific use cases for HI requirements for</t>
    </r>
    <r>
      <rPr>
        <sz val="9"/>
        <color rgb="FFFF0000"/>
        <rFont val="Calibri"/>
        <family val="2"/>
        <scheme val="minor"/>
      </rPr>
      <t xml:space="preserve"> Dispensing Systems</t>
    </r>
    <r>
      <rPr>
        <sz val="9"/>
        <rFont val="Calibri"/>
        <family val="2"/>
        <scheme val="minor"/>
      </rPr>
      <t xml:space="preserve"> using electronic prescribing. Full HI specific conformance must have been met prior to, or alongside conformance to electronic prescribing. This should have been passed against the stated IHI requirements in this worksheet, all tests detailed in full in the Use of Healthcare Identifiers in Health Software Systems - IHI Document ID: DH-3359-2020: v3.2, which should have been used as a basis for HI conformance.
The</t>
    </r>
    <r>
      <rPr>
        <b/>
        <sz val="9"/>
        <rFont val="Calibri"/>
        <family val="2"/>
        <scheme val="minor"/>
      </rPr>
      <t xml:space="preserve"> DS - Scenarios </t>
    </r>
    <r>
      <rPr>
        <sz val="9"/>
        <rFont val="Calibri"/>
        <family val="2"/>
        <scheme val="minor"/>
      </rPr>
      <t xml:space="preserve">worksheet provides suggested sets of tests which should be run together. These scenarios are likely dispensing events and cover all test cases for the dispensing process. 
The </t>
    </r>
    <r>
      <rPr>
        <b/>
        <sz val="9"/>
        <rFont val="Calibri"/>
        <family val="2"/>
        <scheme val="minor"/>
      </rPr>
      <t>DS - E2E Interfaces</t>
    </r>
    <r>
      <rPr>
        <sz val="9"/>
        <rFont val="Calibri"/>
        <family val="2"/>
        <scheme val="minor"/>
      </rPr>
      <t xml:space="preserve"> worksheet indicates the interface relationship between Prescription and Dispensing Systems with the PDS. Interface testing specific to the Dispensing System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t>
    </r>
    <r>
      <rPr>
        <b/>
        <sz val="9"/>
        <rFont val="Calibri"/>
        <family val="2"/>
        <scheme val="minor"/>
      </rPr>
      <t xml:space="preserve"> Conformance Test Data (CTD)</t>
    </r>
    <r>
      <rPr>
        <sz val="9"/>
        <rFont val="Calibri"/>
        <family val="2"/>
        <scheme val="minor"/>
      </rPr>
      <t xml:space="preserve"> has been provided for use alongside the test cases, see full details in the</t>
    </r>
    <r>
      <rPr>
        <b/>
        <sz val="9"/>
        <rFont val="Calibri"/>
        <family val="2"/>
        <scheme val="minor"/>
      </rPr>
      <t xml:space="preserve"> References </t>
    </r>
    <r>
      <rPr>
        <sz val="9"/>
        <rFont val="Calibri"/>
        <family val="2"/>
        <scheme val="minor"/>
      </rPr>
      <t>worksheet in this document: 
- A comprehensive list of pharmaceutical test data  for use is detailed in the</t>
    </r>
    <r>
      <rPr>
        <b/>
        <sz val="9"/>
        <rFont val="Calibri"/>
        <family val="2"/>
        <scheme val="minor"/>
      </rPr>
      <t xml:space="preserve"> Prescriptions</t>
    </r>
    <r>
      <rPr>
        <sz val="9"/>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 </t>
    </r>
    <r>
      <rPr>
        <b/>
        <sz val="9"/>
        <rFont val="Calibri"/>
        <family val="2"/>
        <scheme val="minor"/>
      </rPr>
      <t>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 xml:space="preserve">Prescribe and Dispense Personas </t>
    </r>
    <r>
      <rPr>
        <sz val="9"/>
        <rFont val="Calibri"/>
        <family val="2"/>
        <scheme val="minor"/>
      </rPr>
      <t>workbook details medical practitioners that may be a part of the prescribing system lifecycle.</t>
    </r>
  </si>
  <si>
    <r>
      <t xml:space="preserve">The meta-data is </t>
    </r>
    <r>
      <rPr>
        <sz val="11"/>
        <color rgb="FFFF0000"/>
        <rFont val="Calibri"/>
        <family val="2"/>
        <scheme val="minor"/>
      </rPr>
      <t>unencrypted.</t>
    </r>
    <r>
      <rPr>
        <sz val="11"/>
        <rFont val="Calibri"/>
        <family val="2"/>
        <scheme val="minor"/>
      </rPr>
      <t xml:space="preserve"> </t>
    </r>
  </si>
  <si>
    <t>The meta-data is unencrypted.</t>
  </si>
  <si>
    <r>
      <t xml:space="preserve">When connecting to a PDS over a public network, the system </t>
    </r>
    <r>
      <rPr>
        <b/>
        <sz val="11"/>
        <color theme="1"/>
        <rFont val="Calibri"/>
        <family val="2"/>
        <scheme val="minor"/>
      </rPr>
      <t>SHALL</t>
    </r>
    <r>
      <rPr>
        <sz val="11"/>
        <color theme="1"/>
        <rFont val="Calibri"/>
        <family val="2"/>
        <scheme val="minor"/>
      </rPr>
      <t xml:space="preserve"> assert its identity to the PDS using Public Key Infrastructure (PKI).
</t>
    </r>
  </si>
  <si>
    <r>
      <t>Prescription details presented to the Dispensing System, including an indication from the prescriber that brand substitution is</t>
    </r>
    <r>
      <rPr>
        <sz val="11"/>
        <color rgb="FFFF0000"/>
        <rFont val="Calibri"/>
        <family val="2"/>
        <scheme val="minor"/>
      </rPr>
      <t xml:space="preserve"> NOT allowed.</t>
    </r>
  </si>
  <si>
    <r>
      <t xml:space="preserve">All requirement details </t>
    </r>
    <r>
      <rPr>
        <sz val="11"/>
        <color rgb="FFFF0000"/>
        <rFont val="Calibri"/>
        <family val="2"/>
        <scheme val="minor"/>
      </rPr>
      <t>are</t>
    </r>
    <r>
      <rPr>
        <sz val="11"/>
        <rFont val="Calibri"/>
        <family val="2"/>
        <scheme val="minor"/>
      </rPr>
      <t xml:space="preserve"> printed and reprinted for repeat supply.
Note: The CIS is not expected to reprint any repeat token generated from another system.</t>
    </r>
    <r>
      <rPr>
        <i/>
        <sz val="11"/>
        <rFont val="Calibri"/>
        <family val="2"/>
        <scheme val="minor"/>
      </rPr>
      <t xml:space="preserve">
</t>
    </r>
  </si>
  <si>
    <r>
      <t xml:space="preserve">Dispenser prints </t>
    </r>
    <r>
      <rPr>
        <sz val="11"/>
        <color rgb="FFFF0000"/>
        <rFont val="Calibri"/>
        <family val="2"/>
        <scheme val="minor"/>
      </rPr>
      <t>or</t>
    </r>
    <r>
      <rPr>
        <sz val="11"/>
        <rFont val="Calibri"/>
        <family val="2"/>
        <scheme val="minor"/>
      </rPr>
      <t xml:space="preserve"> reprints evidence of Prescription - Repeat supply.</t>
    </r>
  </si>
  <si>
    <t>Approved for external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</si>
</sst>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8"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sz val="11"/>
      <name val="Calibri"/>
      <family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b/>
      <sz val="10"/>
      <color theme="0"/>
      <name val="Calibri"/>
      <family val="2"/>
      <scheme val="minor"/>
    </font>
    <font>
      <i/>
      <sz val="10"/>
      <name val="Calibri"/>
      <family val="2"/>
      <scheme val="minor"/>
    </font>
    <font>
      <b/>
      <i/>
      <sz val="10"/>
      <color rgb="FF00B050"/>
      <name val="Calibri"/>
      <family val="2"/>
      <scheme val="minor"/>
    </font>
    <font>
      <sz val="14"/>
      <color rgb="FFA3A2A6"/>
      <name val="Verdana"/>
      <family val="2"/>
    </font>
    <font>
      <sz val="11"/>
      <name val="Wingdings 2"/>
      <family val="1"/>
      <charset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b/>
      <sz val="9"/>
      <color theme="1"/>
      <name val="Calibri"/>
      <family val="2"/>
      <scheme val="minor"/>
    </font>
    <font>
      <sz val="9"/>
      <color theme="1"/>
      <name val="Calibri"/>
      <family val="2"/>
      <scheme val="minor"/>
    </font>
    <font>
      <sz val="9"/>
      <name val="Calibri"/>
      <family val="2"/>
      <scheme val="minor"/>
    </font>
    <font>
      <b/>
      <i/>
      <sz val="8"/>
      <color theme="1"/>
      <name val="Calibri"/>
      <family val="2"/>
      <scheme val="minor"/>
    </font>
    <font>
      <b/>
      <sz val="9"/>
      <name val="Calibri"/>
      <family val="2"/>
      <scheme val="minor"/>
    </font>
    <font>
      <u/>
      <sz val="10"/>
      <color theme="10"/>
      <name val="Calibri"/>
      <family val="2"/>
      <scheme val="minor"/>
    </font>
    <font>
      <b/>
      <sz val="10"/>
      <color theme="0"/>
      <name val="Calibri"/>
      <family val="2"/>
    </font>
    <font>
      <sz val="10"/>
      <color rgb="FFFF0000"/>
      <name val="Calibri"/>
      <family val="2"/>
      <scheme val="minor"/>
    </font>
    <font>
      <sz val="14"/>
      <color theme="1"/>
      <name val="Arial"/>
      <family val="2"/>
    </font>
    <font>
      <sz val="11"/>
      <color theme="1"/>
      <name val="Arial"/>
      <family val="2"/>
    </font>
    <font>
      <sz val="9"/>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sz val="11"/>
      <color rgb="FF002060"/>
      <name val="Calibri"/>
      <family val="2"/>
      <scheme val="minor"/>
    </font>
    <font>
      <b/>
      <i/>
      <sz val="10"/>
      <color theme="1"/>
      <name val="Calibri"/>
      <family val="2"/>
      <scheme val="minor"/>
    </font>
    <font>
      <i/>
      <sz val="11"/>
      <color rgb="FFFF0000"/>
      <name val="Calibri"/>
      <family val="2"/>
      <scheme val="minor"/>
    </font>
    <font>
      <sz val="11"/>
      <color theme="1"/>
      <name val="Calibri"/>
      <family val="2"/>
    </font>
    <font>
      <b/>
      <sz val="10"/>
      <color rgb="FFFF0000"/>
      <name val="Calibri"/>
      <family val="2"/>
    </font>
    <font>
      <sz val="12"/>
      <color theme="0"/>
      <name val="Calibri"/>
      <family val="2"/>
      <scheme val="minor"/>
    </font>
    <font>
      <b/>
      <sz val="12"/>
      <color theme="0"/>
      <name val="Calibri"/>
      <family val="2"/>
      <scheme val="minor"/>
    </font>
    <font>
      <strike/>
      <sz val="11"/>
      <name val="Calibri"/>
      <family val="2"/>
      <scheme val="minor"/>
    </font>
    <font>
      <b/>
      <sz val="11"/>
      <color rgb="FF002060"/>
      <name val="Calibri"/>
      <family val="2"/>
      <scheme val="minor"/>
    </font>
    <font>
      <sz val="11"/>
      <color rgb="FFFF0000"/>
      <name val="Wingdings 2"/>
      <family val="1"/>
      <charset val="2"/>
    </font>
    <font>
      <b/>
      <sz val="11"/>
      <color rgb="FFFF0000"/>
      <name val="Wingdings 2"/>
      <family val="1"/>
      <charset val="2"/>
    </font>
    <font>
      <strike/>
      <sz val="11"/>
      <color rgb="FFFF0000"/>
      <name val="Calibri"/>
      <family val="2"/>
      <scheme val="minor"/>
    </font>
    <font>
      <sz val="11"/>
      <color rgb="FFFF0000"/>
      <name val="Calibri"/>
      <family val="2"/>
    </font>
    <font>
      <b/>
      <sz val="11"/>
      <color rgb="FFFF0000"/>
      <name val="Calibri"/>
      <family val="2"/>
    </font>
    <font>
      <b/>
      <i/>
      <sz val="10"/>
      <color rgb="FFFF0000"/>
      <name val="Calibri"/>
      <family val="2"/>
      <scheme val="minor"/>
    </font>
    <font>
      <b/>
      <sz val="10"/>
      <color rgb="FFFF0000"/>
      <name val="Verdana"/>
      <family val="2"/>
    </font>
  </fonts>
  <fills count="29">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00000"/>
        <bgColor indexed="64"/>
      </patternFill>
    </fill>
    <fill>
      <patternFill patternType="solid">
        <fgColor theme="6"/>
        <bgColor indexed="64"/>
      </patternFill>
    </fill>
    <fill>
      <patternFill patternType="solid">
        <fgColor theme="7"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963">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1" xfId="0" applyFill="1" applyBorder="1" applyAlignment="1">
      <alignment vertical="top"/>
    </xf>
    <xf numFmtId="0" fontId="8" fillId="2" borderId="2" xfId="0" applyFont="1" applyFill="1" applyBorder="1" applyAlignment="1">
      <alignment vertical="top" wrapText="1"/>
    </xf>
    <xf numFmtId="0" fontId="8" fillId="2" borderId="3" xfId="0" applyFont="1" applyFill="1" applyBorder="1" applyAlignment="1">
      <alignment vertical="top"/>
    </xf>
    <xf numFmtId="0" fontId="9" fillId="2" borderId="2" xfId="0" applyFont="1" applyFill="1" applyBorder="1" applyAlignment="1">
      <alignment horizontal="right" vertical="top"/>
    </xf>
    <xf numFmtId="0" fontId="8" fillId="2" borderId="2" xfId="0" applyFont="1" applyFill="1" applyBorder="1" applyAlignment="1">
      <alignment horizontal="left" vertical="top"/>
    </xf>
    <xf numFmtId="0" fontId="13" fillId="5" borderId="6" xfId="0" applyFont="1" applyFill="1" applyBorder="1" applyAlignment="1">
      <alignment horizontal="center" vertical="top" textRotation="180"/>
    </xf>
    <xf numFmtId="0" fontId="14" fillId="6" borderId="1" xfId="0" applyFont="1" applyFill="1" applyBorder="1" applyAlignment="1">
      <alignment vertical="top"/>
    </xf>
    <xf numFmtId="0" fontId="11" fillId="6" borderId="2" xfId="0" applyFont="1" applyFill="1" applyBorder="1" applyAlignment="1">
      <alignment vertical="top" wrapText="1"/>
    </xf>
    <xf numFmtId="0" fontId="11" fillId="6" borderId="2" xfId="0" applyFont="1" applyFill="1" applyBorder="1" applyAlignment="1">
      <alignment vertical="top"/>
    </xf>
    <xf numFmtId="0" fontId="11" fillId="6" borderId="2" xfId="0" applyFont="1" applyFill="1" applyBorder="1" applyAlignment="1">
      <alignment horizontal="center" vertical="top"/>
    </xf>
    <xf numFmtId="0" fontId="11" fillId="6" borderId="2" xfId="0" applyFont="1" applyFill="1" applyBorder="1" applyAlignment="1">
      <alignment horizontal="left" vertical="top"/>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2" xfId="0" applyFont="1" applyBorder="1" applyAlignment="1">
      <alignment horizontal="center" vertical="top" wrapText="1"/>
    </xf>
    <xf numFmtId="0" fontId="16" fillId="0" borderId="2" xfId="0" applyFont="1" applyBorder="1" applyAlignment="1">
      <alignment horizontal="center" vertical="top" wrapText="1"/>
    </xf>
    <xf numFmtId="0" fontId="17" fillId="0" borderId="2" xfId="0" applyFont="1" applyBorder="1" applyAlignment="1">
      <alignment horizontal="center" vertical="top" wrapText="1"/>
    </xf>
    <xf numFmtId="164" fontId="15" fillId="2" borderId="2"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19" fillId="4" borderId="0" xfId="0" applyFont="1"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1" xfId="0" applyBorder="1" applyAlignment="1">
      <alignment vertical="center"/>
    </xf>
    <xf numFmtId="0" fontId="6" fillId="10" borderId="2" xfId="0" applyFont="1" applyFill="1" applyBorder="1" applyAlignment="1">
      <alignment horizontal="center" vertical="center" wrapText="1"/>
    </xf>
    <xf numFmtId="0" fontId="6" fillId="11" borderId="2" xfId="0" applyFont="1" applyFill="1" applyBorder="1" applyAlignment="1">
      <alignment vertical="center" wrapText="1"/>
    </xf>
    <xf numFmtId="0" fontId="6" fillId="11" borderId="2" xfId="0" applyFont="1" applyFill="1" applyBorder="1" applyAlignment="1">
      <alignment horizontal="center" vertical="top" wrapText="1"/>
    </xf>
    <xf numFmtId="0" fontId="6" fillId="11" borderId="2" xfId="2" applyFont="1" applyFill="1" applyBorder="1" applyAlignment="1">
      <alignment horizontal="center" vertical="center" wrapText="1"/>
    </xf>
    <xf numFmtId="0" fontId="6" fillId="11" borderId="2" xfId="0" applyFont="1" applyFill="1" applyBorder="1" applyAlignment="1">
      <alignment horizontal="center" vertical="center" wrapText="1"/>
    </xf>
    <xf numFmtId="0" fontId="0" fillId="0" borderId="0" xfId="0" applyBorder="1" applyAlignment="1"/>
    <xf numFmtId="0" fontId="7" fillId="0" borderId="2" xfId="0" applyFont="1" applyFill="1" applyBorder="1" applyAlignment="1">
      <alignment vertical="center" wrapText="1"/>
    </xf>
    <xf numFmtId="0" fontId="0" fillId="0" borderId="2" xfId="0" applyBorder="1" applyAlignment="1"/>
    <xf numFmtId="0" fontId="6" fillId="11" borderId="2" xfId="0" applyFont="1" applyFill="1" applyBorder="1" applyAlignment="1">
      <alignment horizontal="left" vertical="center" wrapText="1"/>
    </xf>
    <xf numFmtId="0" fontId="6" fillId="0" borderId="8" xfId="0" applyFont="1" applyBorder="1" applyAlignment="1">
      <alignment horizontal="center" vertical="top" wrapText="1"/>
    </xf>
    <xf numFmtId="0" fontId="0" fillId="4" borderId="0" xfId="0" applyFont="1" applyFill="1"/>
    <xf numFmtId="0" fontId="22" fillId="0" borderId="2" xfId="0" applyFont="1" applyFill="1" applyBorder="1" applyAlignment="1">
      <alignment horizontal="left" vertical="top" wrapText="1"/>
    </xf>
    <xf numFmtId="0" fontId="22" fillId="0" borderId="2" xfId="0" applyFont="1" applyFill="1" applyBorder="1" applyAlignment="1">
      <alignment vertical="top" wrapText="1"/>
    </xf>
    <xf numFmtId="0" fontId="25" fillId="0" borderId="2" xfId="1" applyFont="1" applyFill="1" applyBorder="1" applyAlignment="1">
      <alignment horizontal="left" vertical="top" wrapText="1"/>
    </xf>
    <xf numFmtId="0" fontId="22" fillId="0" borderId="6" xfId="0" applyFont="1" applyFill="1" applyBorder="1" applyAlignment="1">
      <alignment horizontal="left" vertical="top" wrapText="1"/>
    </xf>
    <xf numFmtId="0" fontId="7" fillId="0" borderId="6" xfId="2" applyFont="1" applyFill="1" applyBorder="1" applyAlignment="1">
      <alignment horizontal="center" vertical="top" wrapText="1"/>
    </xf>
    <xf numFmtId="0" fontId="22" fillId="0" borderId="2" xfId="0" applyFont="1" applyFill="1" applyBorder="1" applyAlignment="1">
      <alignment horizontal="center" vertical="top" wrapText="1"/>
    </xf>
    <xf numFmtId="0" fontId="25" fillId="7" borderId="2" xfId="0" applyNumberFormat="1" applyFont="1" applyFill="1" applyBorder="1" applyAlignment="1">
      <alignment horizontal="center" vertical="top" wrapText="1"/>
    </xf>
    <xf numFmtId="0" fontId="7" fillId="0" borderId="2" xfId="2" applyFont="1" applyFill="1" applyBorder="1" applyAlignment="1">
      <alignment horizontal="center" vertical="top" wrapText="1"/>
    </xf>
    <xf numFmtId="0" fontId="22" fillId="0" borderId="6" xfId="0" applyFont="1" applyFill="1" applyBorder="1" applyAlignment="1">
      <alignment vertical="top" wrapText="1"/>
    </xf>
    <xf numFmtId="0" fontId="7" fillId="6" borderId="2" xfId="0" applyFont="1" applyFill="1" applyBorder="1" applyAlignment="1">
      <alignment vertical="top"/>
    </xf>
    <xf numFmtId="0" fontId="7" fillId="6" borderId="2" xfId="0" applyFont="1" applyFill="1" applyBorder="1" applyAlignment="1">
      <alignment horizontal="center" vertical="top"/>
    </xf>
    <xf numFmtId="0" fontId="7" fillId="6" borderId="2" xfId="0" applyFont="1" applyFill="1" applyBorder="1" applyAlignment="1">
      <alignment horizontal="left" vertical="top"/>
    </xf>
    <xf numFmtId="0" fontId="27" fillId="4" borderId="0" xfId="4" applyFill="1"/>
    <xf numFmtId="0" fontId="15" fillId="4" borderId="0" xfId="3" applyFont="1" applyFill="1"/>
    <xf numFmtId="0" fontId="30" fillId="4" borderId="0" xfId="0" applyFont="1" applyFill="1"/>
    <xf numFmtId="0" fontId="30" fillId="4" borderId="0" xfId="0" applyFont="1" applyFill="1" applyAlignment="1">
      <alignment horizontal="right" vertical="top" wrapText="1"/>
    </xf>
    <xf numFmtId="0" fontId="30" fillId="4" borderId="0" xfId="0" applyFont="1" applyFill="1" applyAlignment="1">
      <alignment vertical="top" wrapText="1"/>
    </xf>
    <xf numFmtId="0" fontId="30" fillId="4" borderId="0" xfId="0" applyFont="1" applyFill="1" applyAlignment="1">
      <alignment horizontal="center" vertical="top" wrapText="1"/>
    </xf>
    <xf numFmtId="0" fontId="30" fillId="4" borderId="0" xfId="0" applyFont="1" applyFill="1" applyAlignment="1">
      <alignment vertical="top"/>
    </xf>
    <xf numFmtId="0" fontId="30" fillId="0" borderId="0" xfId="0" applyFont="1" applyAlignment="1">
      <alignment vertical="top"/>
    </xf>
    <xf numFmtId="0" fontId="30" fillId="0" borderId="0" xfId="0" applyFont="1"/>
    <xf numFmtId="0" fontId="30" fillId="4" borderId="0" xfId="0" applyFont="1" applyFill="1" applyAlignment="1">
      <alignment vertical="center"/>
    </xf>
    <xf numFmtId="0" fontId="1" fillId="15" borderId="5" xfId="0" applyFont="1" applyFill="1" applyBorder="1" applyAlignment="1">
      <alignment horizontal="right" vertical="center" wrapText="1"/>
    </xf>
    <xf numFmtId="0" fontId="30" fillId="0" borderId="0" xfId="0" applyFont="1" applyAlignment="1">
      <alignment vertical="center"/>
    </xf>
    <xf numFmtId="0" fontId="30" fillId="0" borderId="0" xfId="0" applyFont="1" applyAlignment="1">
      <alignment vertical="top" wrapText="1"/>
    </xf>
    <xf numFmtId="0" fontId="30" fillId="0" borderId="0" xfId="0" applyFont="1" applyAlignment="1">
      <alignment horizontal="center" vertical="top" wrapText="1"/>
    </xf>
    <xf numFmtId="0" fontId="30" fillId="0" borderId="0" xfId="0" applyFont="1" applyAlignment="1">
      <alignment horizontal="right" vertical="top" wrapText="1"/>
    </xf>
    <xf numFmtId="0" fontId="2" fillId="0" borderId="6" xfId="0" applyFont="1" applyFill="1" applyBorder="1" applyAlignment="1">
      <alignment horizontal="left" vertical="top" wrapText="1"/>
    </xf>
    <xf numFmtId="0" fontId="22" fillId="4" borderId="0" xfId="0" applyFont="1" applyFill="1" applyAlignment="1">
      <alignment vertical="top"/>
    </xf>
    <xf numFmtId="0" fontId="15" fillId="4" borderId="0" xfId="0" applyFont="1" applyFill="1" applyAlignment="1">
      <alignment vertical="top"/>
    </xf>
    <xf numFmtId="0" fontId="0" fillId="0" borderId="2" xfId="0" applyFont="1" applyFill="1" applyBorder="1" applyAlignment="1">
      <alignment horizontal="left" vertical="top" wrapText="1"/>
    </xf>
    <xf numFmtId="0" fontId="25" fillId="0" borderId="4" xfId="1" applyFont="1" applyFill="1" applyBorder="1" applyAlignment="1">
      <alignment horizontal="left" vertical="top" wrapText="1"/>
    </xf>
    <xf numFmtId="0" fontId="21" fillId="0" borderId="2" xfId="0" applyFont="1" applyFill="1" applyBorder="1" applyAlignment="1">
      <alignment horizontal="left" vertical="top" wrapText="1"/>
    </xf>
    <xf numFmtId="0" fontId="7" fillId="18" borderId="6" xfId="2" applyFont="1" applyFill="1" applyBorder="1" applyAlignment="1">
      <alignment horizontal="center" vertical="top" wrapText="1"/>
    </xf>
    <xf numFmtId="0" fontId="7" fillId="18" borderId="2" xfId="2" applyFont="1" applyFill="1" applyBorder="1" applyAlignment="1">
      <alignment horizontal="center" vertical="top" wrapText="1"/>
    </xf>
    <xf numFmtId="0" fontId="7" fillId="11" borderId="2" xfId="2" applyFont="1" applyFill="1" applyBorder="1" applyAlignment="1">
      <alignment horizontal="center" vertical="top" wrapText="1"/>
    </xf>
    <xf numFmtId="0" fontId="7" fillId="15" borderId="2" xfId="2" applyFont="1" applyFill="1" applyBorder="1" applyAlignment="1">
      <alignment horizontal="center" vertical="top" wrapText="1"/>
    </xf>
    <xf numFmtId="0" fontId="0" fillId="0" borderId="2" xfId="0" applyFont="1" applyFill="1" applyBorder="1" applyAlignment="1">
      <alignment vertical="top" wrapText="1"/>
    </xf>
    <xf numFmtId="0" fontId="1" fillId="19" borderId="2" xfId="0" applyFont="1" applyFill="1" applyBorder="1"/>
    <xf numFmtId="0" fontId="1" fillId="12" borderId="2" xfId="0" applyFont="1" applyFill="1" applyBorder="1"/>
    <xf numFmtId="0" fontId="0" fillId="0" borderId="2" xfId="0" applyBorder="1"/>
    <xf numFmtId="0" fontId="0" fillId="0" borderId="2" xfId="0" applyBorder="1" applyAlignment="1">
      <alignment wrapText="1"/>
    </xf>
    <xf numFmtId="0" fontId="0" fillId="0" borderId="2" xfId="0" applyFill="1" applyBorder="1"/>
    <xf numFmtId="0" fontId="0" fillId="11" borderId="2" xfId="0" applyFill="1" applyBorder="1"/>
    <xf numFmtId="0" fontId="0" fillId="0" borderId="2" xfId="0" applyFill="1" applyBorder="1" applyAlignment="1">
      <alignment wrapText="1"/>
    </xf>
    <xf numFmtId="0" fontId="14" fillId="4" borderId="0" xfId="0" applyFont="1" applyFill="1" applyBorder="1" applyAlignment="1">
      <alignment vertical="top"/>
    </xf>
    <xf numFmtId="0" fontId="11" fillId="4" borderId="0" xfId="0" applyFont="1" applyFill="1" applyBorder="1" applyAlignment="1">
      <alignment vertical="top"/>
    </xf>
    <xf numFmtId="0" fontId="14" fillId="4" borderId="12" xfId="0" applyFont="1" applyFill="1" applyBorder="1" applyAlignment="1">
      <alignment vertical="top"/>
    </xf>
    <xf numFmtId="0" fontId="11" fillId="4" borderId="12" xfId="0" applyFont="1" applyFill="1" applyBorder="1" applyAlignment="1">
      <alignment vertical="top"/>
    </xf>
    <xf numFmtId="0" fontId="11" fillId="4" borderId="12" xfId="0" applyFont="1" applyFill="1" applyBorder="1" applyAlignment="1">
      <alignment horizontal="center" vertical="top"/>
    </xf>
    <xf numFmtId="0" fontId="11" fillId="4" borderId="12" xfId="0" applyFont="1" applyFill="1" applyBorder="1" applyAlignment="1">
      <alignment horizontal="left" vertical="top"/>
    </xf>
    <xf numFmtId="0" fontId="11" fillId="4" borderId="0" xfId="0" applyFont="1" applyFill="1" applyBorder="1" applyAlignment="1">
      <alignment horizontal="left" vertical="top"/>
    </xf>
    <xf numFmtId="0" fontId="11" fillId="2" borderId="2" xfId="0" applyFont="1" applyFill="1" applyBorder="1" applyAlignment="1">
      <alignment horizontal="center" vertical="top"/>
    </xf>
    <xf numFmtId="0" fontId="11" fillId="4" borderId="12" xfId="0" applyFont="1" applyFill="1" applyBorder="1" applyAlignment="1">
      <alignment vertical="top" wrapText="1"/>
    </xf>
    <xf numFmtId="0" fontId="10" fillId="0" borderId="0" xfId="0" applyFont="1" applyFill="1" applyBorder="1" applyAlignment="1">
      <alignment vertical="top"/>
    </xf>
    <xf numFmtId="0" fontId="39" fillId="4" borderId="0" xfId="3" applyFont="1" applyFill="1" applyBorder="1" applyAlignment="1">
      <alignment horizontal="left" vertical="top"/>
    </xf>
    <xf numFmtId="0" fontId="6" fillId="16" borderId="2" xfId="0" applyFont="1" applyFill="1" applyBorder="1" applyAlignment="1">
      <alignment horizontal="center" vertical="center" wrapText="1"/>
    </xf>
    <xf numFmtId="0" fontId="36" fillId="6" borderId="2" xfId="0" applyFont="1" applyFill="1" applyBorder="1" applyAlignment="1">
      <alignment vertical="top"/>
    </xf>
    <xf numFmtId="0" fontId="8" fillId="21" borderId="2" xfId="0" applyFont="1" applyFill="1" applyBorder="1" applyAlignment="1">
      <alignment horizontal="center" vertical="top" wrapText="1"/>
    </xf>
    <xf numFmtId="0" fontId="8" fillId="21" borderId="14" xfId="0" applyFont="1" applyFill="1" applyBorder="1" applyAlignment="1">
      <alignment horizontal="center" vertical="top" wrapText="1"/>
    </xf>
    <xf numFmtId="0" fontId="7" fillId="3" borderId="2" xfId="2" applyFont="1" applyFill="1" applyBorder="1" applyAlignment="1">
      <alignment horizontal="center" vertical="top" wrapText="1"/>
    </xf>
    <xf numFmtId="0" fontId="0" fillId="3" borderId="2" xfId="0" applyFill="1" applyBorder="1"/>
    <xf numFmtId="0" fontId="18" fillId="0" borderId="0" xfId="3"/>
    <xf numFmtId="0" fontId="34" fillId="0" borderId="0" xfId="3" applyFont="1"/>
    <xf numFmtId="0" fontId="35" fillId="0" borderId="0" xfId="3" applyFont="1"/>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5" fillId="0" borderId="0" xfId="3" applyFont="1" applyAlignment="1">
      <alignment vertical="center"/>
    </xf>
    <xf numFmtId="0" fontId="18" fillId="4" borderId="0" xfId="3" applyFill="1"/>
    <xf numFmtId="0" fontId="18" fillId="4" borderId="0" xfId="3" applyFont="1" applyFill="1"/>
    <xf numFmtId="0" fontId="48"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1" fillId="4" borderId="0" xfId="3" applyFont="1" applyFill="1" applyAlignment="1">
      <alignment horizontal="left" vertical="top" wrapText="1"/>
    </xf>
    <xf numFmtId="0" fontId="50" fillId="4" borderId="0" xfId="3" applyFont="1" applyFill="1"/>
    <xf numFmtId="0" fontId="51" fillId="4" borderId="0" xfId="0" applyFont="1" applyFill="1" applyAlignment="1"/>
    <xf numFmtId="0" fontId="50" fillId="4" borderId="0" xfId="3" applyFont="1" applyFill="1" applyAlignment="1">
      <alignment vertical="top" wrapText="1"/>
    </xf>
    <xf numFmtId="0" fontId="53" fillId="4" borderId="0" xfId="4" applyFont="1" applyFill="1"/>
    <xf numFmtId="0" fontId="50" fillId="4" borderId="0" xfId="3" applyFont="1" applyFill="1" applyBorder="1" applyAlignment="1">
      <alignment vertical="top" wrapText="1"/>
    </xf>
    <xf numFmtId="0" fontId="21" fillId="4" borderId="0" xfId="3" applyFont="1" applyFill="1" applyAlignment="1">
      <alignment vertical="top"/>
    </xf>
    <xf numFmtId="0" fontId="54" fillId="23" borderId="6" xfId="0" applyFont="1" applyFill="1" applyBorder="1" applyAlignment="1" applyProtection="1">
      <alignment horizontal="center" vertical="center" wrapText="1"/>
    </xf>
    <xf numFmtId="0" fontId="36" fillId="6" borderId="6" xfId="0" applyFont="1" applyFill="1" applyBorder="1" applyAlignment="1">
      <alignment horizontal="left" vertical="top" wrapText="1"/>
    </xf>
    <xf numFmtId="0" fontId="55" fillId="4" borderId="0" xfId="3" applyFont="1" applyFill="1"/>
    <xf numFmtId="0" fontId="50" fillId="0" borderId="2" xfId="3" applyFont="1" applyFill="1" applyBorder="1" applyAlignment="1">
      <alignment horizontal="left" vertical="top" wrapText="1"/>
    </xf>
    <xf numFmtId="0" fontId="57" fillId="0" borderId="0" xfId="0" applyFont="1"/>
    <xf numFmtId="0" fontId="42" fillId="4" borderId="0" xfId="3" applyFont="1" applyFill="1" applyBorder="1"/>
    <xf numFmtId="0" fontId="35" fillId="4" borderId="0" xfId="3" applyFont="1" applyFill="1" applyBorder="1"/>
    <xf numFmtId="0" fontId="46" fillId="0" borderId="0" xfId="0" applyFont="1"/>
    <xf numFmtId="0" fontId="2" fillId="4" borderId="0" xfId="0" applyFont="1" applyFill="1"/>
    <xf numFmtId="0" fontId="50" fillId="4" borderId="2" xfId="3" applyFont="1" applyFill="1" applyBorder="1" applyAlignment="1">
      <alignment horizontal="left" vertical="top" wrapText="1"/>
    </xf>
    <xf numFmtId="0" fontId="50" fillId="0" borderId="2" xfId="3" applyFont="1" applyBorder="1" applyAlignment="1">
      <alignment horizontal="left" vertical="top" wrapText="1"/>
    </xf>
    <xf numFmtId="0" fontId="54" fillId="23" borderId="6" xfId="0" applyFont="1" applyFill="1" applyBorder="1" applyAlignment="1" applyProtection="1">
      <alignment horizontal="left" vertical="center" wrapText="1"/>
    </xf>
    <xf numFmtId="0" fontId="52" fillId="4" borderId="0" xfId="0" applyFont="1" applyFill="1" applyAlignment="1">
      <alignment vertical="top"/>
    </xf>
    <xf numFmtId="0" fontId="50" fillId="4" borderId="0" xfId="0" applyFont="1" applyFill="1" applyAlignment="1">
      <alignment vertical="top" wrapText="1"/>
    </xf>
    <xf numFmtId="0" fontId="50" fillId="4" borderId="0" xfId="0" applyFont="1" applyFill="1" applyAlignment="1">
      <alignment vertical="top"/>
    </xf>
    <xf numFmtId="0" fontId="57" fillId="4" borderId="0" xfId="0" applyFont="1" applyFill="1"/>
    <xf numFmtId="0" fontId="56" fillId="4" borderId="0" xfId="0" applyFont="1" applyFill="1"/>
    <xf numFmtId="0" fontId="46" fillId="4" borderId="0" xfId="0" applyFont="1" applyFill="1"/>
    <xf numFmtId="0" fontId="46" fillId="4" borderId="0" xfId="5" applyFont="1" applyFill="1"/>
    <xf numFmtId="0" fontId="34" fillId="4" borderId="0" xfId="3" applyFont="1" applyFill="1" applyBorder="1" applyAlignment="1">
      <alignment horizontal="left" vertical="top" wrapText="1"/>
    </xf>
    <xf numFmtId="0" fontId="41"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4" fillId="4" borderId="0" xfId="3" applyFont="1" applyFill="1"/>
    <xf numFmtId="0" fontId="34" fillId="4" borderId="0" xfId="3" applyFont="1" applyFill="1" applyBorder="1" applyAlignment="1">
      <alignment horizontal="left"/>
    </xf>
    <xf numFmtId="0" fontId="42" fillId="4" borderId="0" xfId="3" applyFont="1" applyFill="1" applyBorder="1" applyAlignment="1">
      <alignment horizontal="left"/>
    </xf>
    <xf numFmtId="0" fontId="34" fillId="4" borderId="0" xfId="3" applyFont="1" applyFill="1" applyAlignment="1">
      <alignment horizontal="center" vertical="center"/>
    </xf>
    <xf numFmtId="0" fontId="35" fillId="4" borderId="0" xfId="3" applyFont="1" applyFill="1"/>
    <xf numFmtId="0" fontId="35" fillId="4" borderId="0" xfId="3" applyFont="1" applyFill="1" applyBorder="1" applyAlignment="1">
      <alignment horizontal="left" vertical="top"/>
    </xf>
    <xf numFmtId="0" fontId="0" fillId="4" borderId="0" xfId="0" applyFill="1" applyAlignment="1">
      <alignment horizontal="center"/>
    </xf>
    <xf numFmtId="0" fontId="43" fillId="4" borderId="0" xfId="3" applyFont="1" applyFill="1" applyAlignment="1">
      <alignment horizontal="center"/>
    </xf>
    <xf numFmtId="0" fontId="0" fillId="4" borderId="0" xfId="0" applyFill="1" applyAlignment="1">
      <alignment horizontal="center" vertical="center"/>
    </xf>
    <xf numFmtId="0" fontId="35" fillId="4" borderId="0" xfId="3" applyFont="1" applyFill="1" applyAlignment="1">
      <alignment vertical="center"/>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10" fillId="4" borderId="0" xfId="0" applyFont="1" applyFill="1" applyAlignment="1">
      <alignment horizontal="center" vertical="top"/>
    </xf>
    <xf numFmtId="0" fontId="6" fillId="4" borderId="13" xfId="0" applyFont="1" applyFill="1" applyBorder="1" applyAlignment="1">
      <alignment horizontal="right" vertical="top" wrapText="1"/>
    </xf>
    <xf numFmtId="0" fontId="11" fillId="4" borderId="13" xfId="0" applyFont="1" applyFill="1" applyBorder="1" applyAlignment="1">
      <alignment horizontal="right" vertical="top"/>
    </xf>
    <xf numFmtId="0" fontId="0" fillId="4" borderId="0" xfId="0" applyFill="1" applyBorder="1" applyAlignment="1"/>
    <xf numFmtId="0" fontId="22" fillId="4" borderId="9" xfId="0" applyFont="1" applyFill="1" applyBorder="1" applyAlignment="1">
      <alignment horizontal="center" vertical="top" wrapText="1"/>
    </xf>
    <xf numFmtId="0" fontId="0" fillId="0" borderId="0" xfId="0" applyAlignment="1">
      <alignment horizontal="center"/>
    </xf>
    <xf numFmtId="0" fontId="0" fillId="0" borderId="0" xfId="0" applyAlignment="1">
      <alignment vertical="top" wrapText="1"/>
    </xf>
    <xf numFmtId="0" fontId="0" fillId="4" borderId="0" xfId="0" applyFill="1" applyAlignment="1">
      <alignment vertical="top" wrapText="1"/>
    </xf>
    <xf numFmtId="0" fontId="52" fillId="15" borderId="2" xfId="3" applyFont="1" applyFill="1" applyBorder="1" applyAlignment="1">
      <alignment horizontal="right" vertical="top" wrapText="1"/>
    </xf>
    <xf numFmtId="0" fontId="30" fillId="4" borderId="0" xfId="0" applyFont="1" applyFill="1" applyAlignment="1">
      <alignment horizontal="left" vertical="top" wrapText="1"/>
    </xf>
    <xf numFmtId="0" fontId="30" fillId="4" borderId="0" xfId="0" applyFont="1" applyFill="1" applyAlignment="1">
      <alignment horizontal="left"/>
    </xf>
    <xf numFmtId="0" fontId="30" fillId="0" borderId="0" xfId="0" applyFont="1" applyAlignment="1">
      <alignment horizontal="left" vertical="top" wrapText="1"/>
    </xf>
    <xf numFmtId="0" fontId="6" fillId="11" borderId="2" xfId="2" applyFont="1" applyFill="1" applyBorder="1" applyAlignment="1">
      <alignment horizontal="left" vertical="center" wrapText="1"/>
    </xf>
    <xf numFmtId="0" fontId="0" fillId="0" borderId="0" xfId="0" applyAlignment="1">
      <alignment horizontal="left" vertical="top" wrapText="1"/>
    </xf>
    <xf numFmtId="0" fontId="0" fillId="4" borderId="0" xfId="0" applyFill="1" applyAlignment="1">
      <alignment horizontal="left"/>
    </xf>
    <xf numFmtId="0" fontId="0" fillId="4" borderId="0" xfId="0" applyFill="1" applyAlignment="1">
      <alignment vertical="top"/>
    </xf>
    <xf numFmtId="0" fontId="0" fillId="4" borderId="9" xfId="0" applyFill="1" applyBorder="1" applyAlignment="1">
      <alignment vertical="center" wrapText="1"/>
    </xf>
    <xf numFmtId="0" fontId="0" fillId="4" borderId="9" xfId="0" applyFill="1" applyBorder="1" applyAlignment="1">
      <alignment horizontal="left" vertical="center" wrapText="1"/>
    </xf>
    <xf numFmtId="0" fontId="0" fillId="4" borderId="9" xfId="0" applyFill="1" applyBorder="1" applyAlignment="1">
      <alignment horizontal="center" vertical="center" wrapText="1"/>
    </xf>
    <xf numFmtId="0" fontId="0" fillId="4" borderId="0" xfId="0" applyFill="1" applyAlignment="1">
      <alignment horizontal="right" vertical="top" wrapText="1"/>
    </xf>
    <xf numFmtId="0" fontId="0" fillId="4" borderId="0" xfId="0" applyFill="1" applyAlignment="1">
      <alignment horizontal="left" vertical="top" wrapText="1"/>
    </xf>
    <xf numFmtId="0" fontId="0" fillId="4" borderId="0" xfId="0" applyFill="1" applyAlignment="1">
      <alignment horizontal="center" vertical="top" wrapText="1"/>
    </xf>
    <xf numFmtId="0" fontId="0" fillId="0" borderId="0" xfId="0" applyAlignment="1">
      <alignment horizontal="right" vertical="top" wrapText="1"/>
    </xf>
    <xf numFmtId="0" fontId="0" fillId="4" borderId="0" xfId="0" applyFill="1" applyAlignment="1">
      <alignment horizontal="left" vertical="top" wrapText="1" indent="1"/>
    </xf>
    <xf numFmtId="10" fontId="0" fillId="4" borderId="0" xfId="0" applyNumberFormat="1" applyFill="1" applyAlignment="1">
      <alignment horizontal="left" vertical="top" wrapText="1" inden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7" fillId="18" borderId="6" xfId="2" applyFont="1" applyFill="1" applyBorder="1" applyAlignment="1">
      <alignment horizontal="center" vertical="top" wrapText="1"/>
    </xf>
    <xf numFmtId="0" fontId="7" fillId="0" borderId="2" xfId="0"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1" fillId="0" borderId="2" xfId="0" applyFont="1" applyBorder="1" applyAlignment="1">
      <alignment horizontal="left" vertical="top" wrapText="1"/>
    </xf>
    <xf numFmtId="0" fontId="22" fillId="0" borderId="2" xfId="0" applyFont="1" applyBorder="1" applyAlignment="1">
      <alignment vertical="top" wrapText="1"/>
    </xf>
    <xf numFmtId="0" fontId="22" fillId="0" borderId="2" xfId="0" applyFont="1" applyBorder="1" applyAlignment="1">
      <alignment horizontal="center" vertical="top" wrapText="1"/>
    </xf>
    <xf numFmtId="0" fontId="22" fillId="0" borderId="2" xfId="0" applyFont="1" applyBorder="1" applyAlignment="1">
      <alignment horizontal="left" vertical="top" wrapText="1"/>
    </xf>
    <xf numFmtId="0" fontId="25" fillId="7" borderId="2" xfId="0" applyFont="1" applyFill="1" applyBorder="1" applyAlignment="1">
      <alignment horizontal="center" vertical="top" wrapText="1"/>
    </xf>
    <xf numFmtId="0" fontId="25" fillId="0" borderId="2" xfId="1" applyFont="1" applyBorder="1" applyAlignment="1">
      <alignment horizontal="left" vertical="top" wrapText="1"/>
    </xf>
    <xf numFmtId="0" fontId="7" fillId="0" borderId="2" xfId="2" applyFont="1" applyBorder="1" applyAlignment="1">
      <alignment horizontal="center" vertical="top" wrapText="1"/>
    </xf>
    <xf numFmtId="0" fontId="7" fillId="0" borderId="6" xfId="2" applyFont="1" applyBorder="1" applyAlignment="1">
      <alignment horizontal="center" vertical="top" wrapText="1"/>
    </xf>
    <xf numFmtId="0" fontId="22" fillId="0" borderId="6" xfId="0" applyFont="1" applyBorder="1" applyAlignment="1">
      <alignment horizontal="left" vertical="top" wrapText="1"/>
    </xf>
    <xf numFmtId="0" fontId="25" fillId="0" borderId="6" xfId="1" applyFont="1" applyBorder="1" applyAlignment="1">
      <alignment horizontal="left" vertical="top" wrapText="1"/>
    </xf>
    <xf numFmtId="0" fontId="22" fillId="0" borderId="6" xfId="0" applyFont="1" applyBorder="1" applyAlignment="1">
      <alignment vertical="top" wrapText="1"/>
    </xf>
    <xf numFmtId="0" fontId="11" fillId="4" borderId="0" xfId="0" applyFont="1" applyFill="1" applyAlignment="1">
      <alignment vertical="top" wrapText="1"/>
    </xf>
    <xf numFmtId="0" fontId="11" fillId="4" borderId="0" xfId="0" applyFont="1" applyFill="1" applyAlignment="1">
      <alignment vertical="top"/>
    </xf>
    <xf numFmtId="0" fontId="15" fillId="0" borderId="2" xfId="0" applyFont="1" applyBorder="1" applyAlignment="1">
      <alignment horizontal="center" vertical="top"/>
    </xf>
    <xf numFmtId="0" fontId="6" fillId="4" borderId="0" xfId="0" applyFont="1" applyFill="1" applyAlignment="1">
      <alignment horizontal="right" vertical="top" wrapText="1"/>
    </xf>
    <xf numFmtId="0" fontId="10" fillId="0" borderId="0" xfId="0" applyFont="1" applyAlignment="1">
      <alignment horizontal="center" vertical="top"/>
    </xf>
    <xf numFmtId="0" fontId="10" fillId="0" borderId="0" xfId="0" applyFont="1" applyAlignment="1">
      <alignment vertical="top" wrapText="1"/>
    </xf>
    <xf numFmtId="0" fontId="22" fillId="0" borderId="2" xfId="0" applyFont="1" applyBorder="1"/>
    <xf numFmtId="0" fontId="22" fillId="0" borderId="1" xfId="0" applyFont="1" applyBorder="1" applyAlignment="1">
      <alignment vertical="center"/>
    </xf>
    <xf numFmtId="0" fontId="22" fillId="0" borderId="0" xfId="0" applyFont="1"/>
    <xf numFmtId="0" fontId="6" fillId="0" borderId="0" xfId="0" applyFont="1" applyAlignment="1">
      <alignment horizontal="right" vertical="top"/>
    </xf>
    <xf numFmtId="0" fontId="22" fillId="2" borderId="1" xfId="0" applyFont="1" applyFill="1" applyBorder="1" applyAlignment="1">
      <alignment vertical="top"/>
    </xf>
    <xf numFmtId="0" fontId="6" fillId="2" borderId="2" xfId="0" applyFont="1" applyFill="1" applyBorder="1" applyAlignment="1">
      <alignment horizontal="right" vertical="top"/>
    </xf>
    <xf numFmtId="0" fontId="6" fillId="5" borderId="6" xfId="0" applyFont="1" applyFill="1" applyBorder="1" applyAlignment="1">
      <alignment horizontal="center" vertical="top" textRotation="180"/>
    </xf>
    <xf numFmtId="0" fontId="11" fillId="6" borderId="1" xfId="0" applyFont="1" applyFill="1" applyBorder="1" applyAlignment="1">
      <alignment vertical="top"/>
    </xf>
    <xf numFmtId="0" fontId="6" fillId="6" borderId="2" xfId="0" applyFont="1" applyFill="1" applyBorder="1" applyAlignment="1">
      <alignment vertical="top"/>
    </xf>
    <xf numFmtId="0" fontId="22" fillId="4" borderId="0" xfId="0" applyFont="1" applyFill="1" applyAlignment="1">
      <alignment horizontal="center" vertical="top" wrapText="1"/>
    </xf>
    <xf numFmtId="0" fontId="22" fillId="4" borderId="0" xfId="0" applyFont="1" applyFill="1"/>
    <xf numFmtId="0" fontId="22" fillId="0" borderId="0" xfId="0" applyFont="1" applyAlignment="1">
      <alignment horizontal="center" vertical="top" wrapText="1"/>
    </xf>
    <xf numFmtId="0" fontId="54" fillId="6" borderId="1" xfId="0" applyFont="1" applyFill="1" applyBorder="1" applyAlignment="1">
      <alignment vertical="top"/>
    </xf>
    <xf numFmtId="0" fontId="22" fillId="0" borderId="6" xfId="0" applyFont="1" applyBorder="1" applyAlignment="1">
      <alignment horizontal="left" vertical="top" wrapText="1"/>
    </xf>
    <xf numFmtId="0" fontId="0" fillId="4" borderId="0" xfId="0" quotePrefix="1" applyFill="1" applyAlignment="1">
      <alignment horizontal="left" vertical="top"/>
    </xf>
    <xf numFmtId="165" fontId="22" fillId="4" borderId="0" xfId="3" applyNumberFormat="1" applyFont="1" applyFill="1" applyAlignment="1">
      <alignment horizontal="left" vertical="top" wrapText="1"/>
    </xf>
    <xf numFmtId="0" fontId="0" fillId="4" borderId="0" xfId="0" quotePrefix="1" applyFill="1" applyAlignment="1">
      <alignment horizontal="left" vertical="top" wrapText="1"/>
    </xf>
    <xf numFmtId="0" fontId="7" fillId="18" borderId="2" xfId="2" applyFont="1" applyFill="1" applyBorder="1" applyAlignment="1">
      <alignment horizontal="center" vertical="center" wrapText="1"/>
    </xf>
    <xf numFmtId="0" fontId="7" fillId="11" borderId="2" xfId="2" applyFont="1" applyFill="1" applyBorder="1" applyAlignment="1">
      <alignment horizontal="center" vertical="center" wrapText="1"/>
    </xf>
    <xf numFmtId="0" fontId="25" fillId="0" borderId="6" xfId="1" applyFont="1" applyFill="1" applyBorder="1" applyAlignment="1">
      <alignment horizontal="left" vertical="top" wrapText="1"/>
    </xf>
    <xf numFmtId="0" fontId="22" fillId="0" borderId="6" xfId="0" applyFont="1" applyFill="1" applyBorder="1" applyAlignment="1">
      <alignment horizontal="left" vertical="top" wrapText="1"/>
    </xf>
    <xf numFmtId="0" fontId="7" fillId="18" borderId="6" xfId="2" applyFont="1" applyFill="1" applyBorder="1" applyAlignment="1">
      <alignment horizontal="center" vertical="top" wrapText="1"/>
    </xf>
    <xf numFmtId="0" fontId="7" fillId="0" borderId="6" xfId="2" applyFont="1" applyFill="1" applyBorder="1" applyAlignment="1">
      <alignment horizontal="center" vertical="top" wrapText="1"/>
    </xf>
    <xf numFmtId="0" fontId="7" fillId="0" borderId="6" xfId="2" applyFont="1" applyFill="1" applyBorder="1" applyAlignment="1">
      <alignment horizontal="center" vertical="top" wrapText="1"/>
    </xf>
    <xf numFmtId="0" fontId="38" fillId="4" borderId="17" xfId="0" applyFont="1" applyFill="1" applyBorder="1" applyAlignment="1">
      <alignment vertical="top" wrapText="1"/>
    </xf>
    <xf numFmtId="0" fontId="37" fillId="4" borderId="17" xfId="0" applyFont="1" applyFill="1" applyBorder="1" applyAlignment="1">
      <alignment vertical="top" wrapText="1"/>
    </xf>
    <xf numFmtId="0" fontId="21" fillId="0" borderId="17" xfId="0" applyFont="1" applyBorder="1" applyAlignment="1">
      <alignment horizontal="left" vertical="top" wrapText="1"/>
    </xf>
    <xf numFmtId="0" fontId="22" fillId="0" borderId="17" xfId="0" applyFont="1" applyBorder="1" applyAlignment="1">
      <alignment horizontal="left" vertical="top" wrapText="1"/>
    </xf>
    <xf numFmtId="0" fontId="7" fillId="18" borderId="17" xfId="2" applyFont="1" applyFill="1" applyBorder="1" applyAlignment="1">
      <alignment horizontal="center" vertical="top" wrapText="1"/>
    </xf>
    <xf numFmtId="0" fontId="7" fillId="3" borderId="17" xfId="2" applyFont="1" applyFill="1" applyBorder="1" applyAlignment="1">
      <alignment horizontal="center" vertical="top" wrapText="1"/>
    </xf>
    <xf numFmtId="0" fontId="22" fillId="0" borderId="17" xfId="0" applyFont="1" applyBorder="1" applyAlignment="1">
      <alignment vertical="top" wrapText="1"/>
    </xf>
    <xf numFmtId="0" fontId="22" fillId="4" borderId="17" xfId="0" applyFont="1" applyFill="1" applyBorder="1" applyAlignment="1">
      <alignment horizontal="center" vertical="center"/>
    </xf>
    <xf numFmtId="0" fontId="24" fillId="0" borderId="17" xfId="1" applyFont="1" applyBorder="1" applyAlignment="1">
      <alignment horizontal="center" vertical="center"/>
    </xf>
    <xf numFmtId="0" fontId="22" fillId="0" borderId="17" xfId="0" applyFont="1" applyBorder="1" applyAlignment="1">
      <alignment horizontal="center" vertical="center" wrapText="1"/>
    </xf>
    <xf numFmtId="0" fontId="25" fillId="0" borderId="17" xfId="2" applyFont="1" applyBorder="1" applyAlignment="1">
      <alignment horizontal="center" vertical="center" wrapText="1"/>
    </xf>
    <xf numFmtId="0" fontId="22" fillId="4" borderId="17" xfId="0" applyFont="1" applyFill="1" applyBorder="1" applyAlignment="1">
      <alignment horizontal="left" vertical="top"/>
    </xf>
    <xf numFmtId="0" fontId="22" fillId="0" borderId="17" xfId="0" applyFont="1" applyBorder="1" applyAlignment="1">
      <alignment horizontal="center" vertical="center"/>
    </xf>
    <xf numFmtId="0" fontId="8" fillId="21" borderId="17" xfId="0" applyFont="1" applyFill="1" applyBorder="1" applyAlignment="1">
      <alignment horizontal="center" vertical="top" wrapText="1"/>
    </xf>
    <xf numFmtId="0" fontId="15" fillId="0" borderId="17" xfId="0" applyFont="1" applyBorder="1" applyAlignment="1">
      <alignment horizontal="left" vertical="top" wrapText="1"/>
    </xf>
    <xf numFmtId="0" fontId="25" fillId="7" borderId="17" xfId="0" applyFont="1" applyFill="1" applyBorder="1" applyAlignment="1">
      <alignment horizontal="center" vertical="top" wrapText="1"/>
    </xf>
    <xf numFmtId="0" fontId="22" fillId="0" borderId="6" xfId="0" applyFont="1" applyFill="1" applyBorder="1" applyAlignment="1">
      <alignment horizontal="left" vertical="top" wrapText="1"/>
    </xf>
    <xf numFmtId="0" fontId="22" fillId="0" borderId="6" xfId="0" applyFont="1" applyBorder="1" applyAlignment="1">
      <alignment horizontal="left" vertical="top" wrapText="1"/>
    </xf>
    <xf numFmtId="0" fontId="0" fillId="0" borderId="17" xfId="0" applyFill="1" applyBorder="1" applyAlignment="1">
      <alignment horizontal="left" vertical="top" wrapText="1"/>
    </xf>
    <xf numFmtId="0" fontId="22" fillId="0" borderId="17" xfId="0" applyFont="1" applyFill="1" applyBorder="1" applyAlignment="1">
      <alignment vertical="top" wrapText="1"/>
    </xf>
    <xf numFmtId="0" fontId="1" fillId="0" borderId="2" xfId="0" applyFont="1" applyFill="1" applyBorder="1" applyAlignment="1">
      <alignment horizontal="left" vertical="top" wrapText="1"/>
    </xf>
    <xf numFmtId="0" fontId="22" fillId="0" borderId="18" xfId="0" applyFont="1" applyFill="1" applyBorder="1" applyAlignment="1">
      <alignment vertical="top" wrapText="1"/>
    </xf>
    <xf numFmtId="0" fontId="22" fillId="0" borderId="7" xfId="0" applyFont="1" applyFill="1" applyBorder="1" applyAlignment="1">
      <alignment vertical="top" wrapText="1"/>
    </xf>
    <xf numFmtId="0" fontId="24" fillId="0" borderId="17" xfId="1" applyFont="1" applyFill="1" applyBorder="1" applyAlignment="1">
      <alignment horizontal="center" vertical="center"/>
    </xf>
    <xf numFmtId="0" fontId="25" fillId="0" borderId="17" xfId="1" applyFont="1" applyFill="1" applyBorder="1" applyAlignment="1">
      <alignment horizontal="left" vertical="top" wrapText="1"/>
    </xf>
    <xf numFmtId="0" fontId="10" fillId="3" borderId="17" xfId="0" applyFont="1" applyFill="1" applyBorder="1" applyAlignment="1">
      <alignment vertical="top"/>
    </xf>
    <xf numFmtId="0" fontId="36" fillId="6" borderId="17" xfId="0" applyFont="1" applyFill="1" applyBorder="1" applyAlignment="1">
      <alignment vertical="top"/>
    </xf>
    <xf numFmtId="0" fontId="11" fillId="6" borderId="17" xfId="0" applyFont="1" applyFill="1" applyBorder="1" applyAlignment="1">
      <alignment horizontal="center" vertical="top"/>
    </xf>
    <xf numFmtId="0" fontId="10" fillId="3" borderId="17" xfId="0" applyFont="1" applyFill="1" applyBorder="1" applyAlignment="1">
      <alignment horizontal="center" vertical="top"/>
    </xf>
    <xf numFmtId="0" fontId="10" fillId="27" borderId="17" xfId="0" applyFont="1" applyFill="1" applyBorder="1" applyAlignment="1">
      <alignment horizontal="center" vertical="top"/>
    </xf>
    <xf numFmtId="0" fontId="30" fillId="4" borderId="9" xfId="0" applyFont="1" applyFill="1" applyBorder="1" applyAlignment="1">
      <alignment vertical="top"/>
    </xf>
    <xf numFmtId="0" fontId="0" fillId="4" borderId="5" xfId="0" applyFill="1" applyBorder="1" applyAlignment="1">
      <alignment vertical="top"/>
    </xf>
    <xf numFmtId="0" fontId="1" fillId="4" borderId="0" xfId="0" applyFont="1" applyFill="1" applyAlignment="1">
      <alignment horizontal="left" vertical="top" wrapText="1"/>
    </xf>
    <xf numFmtId="0" fontId="9" fillId="9" borderId="17" xfId="0" applyFont="1" applyFill="1" applyBorder="1" applyAlignment="1">
      <alignment horizontal="center" vertical="center" wrapText="1"/>
    </xf>
    <xf numFmtId="0" fontId="9" fillId="9" borderId="17" xfId="0" applyFont="1" applyFill="1" applyBorder="1" applyAlignment="1">
      <alignment horizontal="left" vertical="center" wrapText="1"/>
    </xf>
    <xf numFmtId="0" fontId="6" fillId="13" borderId="17" xfId="0" applyFont="1" applyFill="1" applyBorder="1" applyAlignment="1">
      <alignment horizontal="center"/>
    </xf>
    <xf numFmtId="164" fontId="9" fillId="4" borderId="17" xfId="0" applyNumberFormat="1" applyFont="1" applyFill="1" applyBorder="1" applyAlignment="1">
      <alignment horizontal="center" vertical="center" wrapText="1"/>
    </xf>
    <xf numFmtId="0" fontId="11" fillId="4" borderId="0" xfId="0" applyFont="1" applyFill="1" applyBorder="1" applyAlignment="1">
      <alignment horizontal="right"/>
    </xf>
    <xf numFmtId="0" fontId="23" fillId="0" borderId="19" xfId="0" applyFont="1" applyFill="1" applyBorder="1" applyAlignment="1">
      <alignment vertical="top" wrapText="1"/>
    </xf>
    <xf numFmtId="0" fontId="0" fillId="4" borderId="0" xfId="0" applyFill="1" applyAlignment="1">
      <alignment horizontal="left" vertical="top"/>
    </xf>
    <xf numFmtId="0" fontId="35" fillId="4" borderId="0" xfId="3" applyFont="1" applyFill="1" applyAlignment="1">
      <alignment horizontal="left" vertical="top"/>
    </xf>
    <xf numFmtId="0" fontId="43" fillId="4" borderId="0" xfId="3" applyFont="1" applyFill="1" applyAlignment="1">
      <alignment horizontal="left" vertical="top"/>
    </xf>
    <xf numFmtId="0" fontId="43" fillId="4" borderId="0" xfId="3" applyFont="1" applyFill="1" applyAlignment="1">
      <alignment horizontal="left"/>
    </xf>
    <xf numFmtId="0" fontId="35" fillId="4" borderId="0" xfId="3" applyFont="1" applyFill="1" applyAlignment="1">
      <alignment horizontal="left"/>
    </xf>
    <xf numFmtId="0" fontId="44" fillId="4" borderId="0" xfId="3" applyFont="1" applyFill="1" applyAlignment="1">
      <alignment horizontal="left" vertical="center"/>
    </xf>
    <xf numFmtId="0" fontId="45" fillId="4" borderId="0" xfId="3" applyFont="1" applyFill="1" applyAlignment="1">
      <alignment vertical="top"/>
    </xf>
    <xf numFmtId="0" fontId="35" fillId="4" borderId="0" xfId="3" applyFont="1" applyFill="1" applyAlignment="1">
      <alignment horizontal="center" vertical="center" wrapText="1"/>
    </xf>
    <xf numFmtId="0" fontId="46" fillId="4" borderId="0" xfId="5" applyFont="1" applyFill="1" applyAlignment="1">
      <alignment vertical="center"/>
    </xf>
    <xf numFmtId="0" fontId="34" fillId="4" borderId="0" xfId="3" applyFont="1" applyFill="1" applyAlignment="1">
      <alignment horizontal="left" vertical="top" wrapText="1"/>
    </xf>
    <xf numFmtId="166" fontId="35" fillId="4" borderId="0" xfId="3" applyNumberFormat="1" applyFont="1" applyFill="1" applyAlignment="1">
      <alignment horizontal="left" vertical="top" wrapText="1"/>
    </xf>
    <xf numFmtId="0" fontId="34" fillId="4" borderId="0" xfId="3" applyFont="1" applyFill="1" applyAlignment="1">
      <alignment vertical="top" wrapText="1"/>
    </xf>
    <xf numFmtId="0" fontId="22" fillId="0" borderId="15" xfId="0" applyFont="1" applyBorder="1"/>
    <xf numFmtId="0" fontId="22" fillId="0" borderId="17" xfId="0" applyFont="1" applyBorder="1" applyAlignment="1">
      <alignment vertical="center"/>
    </xf>
    <xf numFmtId="0" fontId="7" fillId="0" borderId="17" xfId="0" applyFont="1" applyBorder="1" applyAlignment="1">
      <alignment vertical="center" wrapText="1"/>
    </xf>
    <xf numFmtId="0" fontId="22" fillId="0" borderId="16" xfId="0" applyFont="1" applyBorder="1"/>
    <xf numFmtId="0" fontId="8" fillId="4" borderId="7" xfId="0" applyFont="1" applyFill="1" applyBorder="1" applyAlignment="1">
      <alignment vertical="top"/>
    </xf>
    <xf numFmtId="0" fontId="22" fillId="2" borderId="17" xfId="0" applyFont="1" applyFill="1" applyBorder="1" applyAlignment="1">
      <alignment vertical="top"/>
    </xf>
    <xf numFmtId="0" fontId="8" fillId="2" borderId="17" xfId="0" applyFont="1" applyFill="1" applyBorder="1" applyAlignment="1">
      <alignment vertical="top" wrapText="1"/>
    </xf>
    <xf numFmtId="0" fontId="6" fillId="2" borderId="17" xfId="0" applyFont="1" applyFill="1" applyBorder="1" applyAlignment="1">
      <alignment horizontal="right" vertical="top"/>
    </xf>
    <xf numFmtId="0" fontId="8" fillId="2" borderId="17" xfId="0" applyFont="1" applyFill="1" applyBorder="1" applyAlignment="1">
      <alignment horizontal="left" vertical="top"/>
    </xf>
    <xf numFmtId="0" fontId="6" fillId="11" borderId="15" xfId="2" applyFont="1" applyFill="1" applyBorder="1" applyAlignment="1">
      <alignment horizontal="left" vertical="center" wrapText="1"/>
    </xf>
    <xf numFmtId="0" fontId="6" fillId="11" borderId="17" xfId="0" applyFont="1" applyFill="1" applyBorder="1" applyAlignment="1">
      <alignment horizontal="left" vertical="center" wrapText="1"/>
    </xf>
    <xf numFmtId="0" fontId="6" fillId="11" borderId="17" xfId="0" applyFont="1" applyFill="1" applyBorder="1" applyAlignment="1">
      <alignment vertical="center" wrapText="1"/>
    </xf>
    <xf numFmtId="0" fontId="6" fillId="11" borderId="16" xfId="0" applyFont="1" applyFill="1" applyBorder="1" applyAlignment="1">
      <alignment horizontal="center" vertical="top" wrapText="1"/>
    </xf>
    <xf numFmtId="0" fontId="6" fillId="11" borderId="17" xfId="2"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6" fillId="5" borderId="18" xfId="0" applyFont="1" applyFill="1" applyBorder="1" applyAlignment="1">
      <alignment horizontal="center" vertical="top" textRotation="180"/>
    </xf>
    <xf numFmtId="0" fontId="6" fillId="16" borderId="17" xfId="0" applyFont="1" applyFill="1" applyBorder="1" applyAlignment="1">
      <alignment horizontal="center" vertical="center" wrapText="1"/>
    </xf>
    <xf numFmtId="0" fontId="54" fillId="6" borderId="3" xfId="0" applyFont="1" applyFill="1" applyBorder="1" applyAlignment="1">
      <alignment vertical="top"/>
    </xf>
    <xf numFmtId="0" fontId="11" fillId="6" borderId="17" xfId="0" applyFont="1" applyFill="1" applyBorder="1" applyAlignment="1">
      <alignment vertical="top"/>
    </xf>
    <xf numFmtId="0" fontId="11" fillId="6" borderId="17" xfId="0" applyFont="1" applyFill="1" applyBorder="1" applyAlignment="1">
      <alignment vertical="top" wrapText="1"/>
    </xf>
    <xf numFmtId="0" fontId="11" fillId="6" borderId="16" xfId="0" applyFont="1" applyFill="1" applyBorder="1" applyAlignment="1">
      <alignment vertical="top"/>
    </xf>
    <xf numFmtId="0" fontId="6" fillId="6" borderId="17" xfId="0" applyFont="1" applyFill="1" applyBorder="1" applyAlignment="1">
      <alignment vertical="top"/>
    </xf>
    <xf numFmtId="0" fontId="22" fillId="0" borderId="17" xfId="0" applyFont="1" applyBorder="1" applyAlignment="1">
      <alignment horizontal="center" vertical="top" wrapText="1"/>
    </xf>
    <xf numFmtId="0" fontId="0" fillId="0" borderId="17" xfId="0" applyBorder="1" applyAlignment="1">
      <alignment horizontal="left" vertical="top" wrapText="1"/>
    </xf>
    <xf numFmtId="0" fontId="22" fillId="0" borderId="18" xfId="0" applyFont="1" applyBorder="1" applyAlignment="1">
      <alignment horizontal="left" vertical="top" wrapText="1"/>
    </xf>
    <xf numFmtId="0" fontId="7" fillId="18" borderId="4" xfId="2" applyFont="1" applyFill="1" applyBorder="1" applyAlignment="1">
      <alignment horizontal="center" vertical="top" wrapText="1"/>
    </xf>
    <xf numFmtId="0" fontId="0" fillId="0" borderId="18" xfId="0" applyBorder="1" applyAlignment="1">
      <alignment vertical="top" wrapText="1"/>
    </xf>
    <xf numFmtId="0" fontId="7" fillId="15" borderId="17" xfId="2" applyFont="1" applyFill="1" applyBorder="1" applyAlignment="1">
      <alignment horizontal="center" vertical="top" wrapText="1"/>
    </xf>
    <xf numFmtId="0" fontId="7" fillId="18" borderId="11" xfId="2" applyFont="1" applyFill="1" applyBorder="1" applyAlignment="1">
      <alignment horizontal="center" vertical="top" wrapText="1"/>
    </xf>
    <xf numFmtId="0" fontId="1" fillId="0" borderId="5" xfId="0" applyFont="1" applyBorder="1" applyAlignment="1">
      <alignment horizontal="left" vertical="top" wrapText="1"/>
    </xf>
    <xf numFmtId="0" fontId="11" fillId="2" borderId="17" xfId="0" applyFont="1" applyFill="1" applyBorder="1" applyAlignment="1">
      <alignment horizontal="center" vertical="top"/>
    </xf>
    <xf numFmtId="0" fontId="11" fillId="4" borderId="0" xfId="0" applyFont="1" applyFill="1" applyAlignment="1">
      <alignment horizontal="right"/>
    </xf>
    <xf numFmtId="0" fontId="11" fillId="4" borderId="0" xfId="0" applyFont="1" applyFill="1" applyAlignment="1">
      <alignment horizontal="left" vertical="top"/>
    </xf>
    <xf numFmtId="0" fontId="6" fillId="0" borderId="19" xfId="0" applyFont="1" applyBorder="1" applyAlignment="1">
      <alignment horizontal="center" vertical="top" wrapText="1"/>
    </xf>
    <xf numFmtId="0" fontId="15" fillId="0" borderId="17" xfId="0" applyFont="1" applyBorder="1" applyAlignment="1">
      <alignment horizontal="center" vertical="top"/>
    </xf>
    <xf numFmtId="0" fontId="6" fillId="0" borderId="17" xfId="0" applyFont="1" applyBorder="1" applyAlignment="1">
      <alignment horizontal="center" vertical="top" wrapText="1"/>
    </xf>
    <xf numFmtId="164" fontId="15" fillId="2" borderId="17" xfId="0" applyNumberFormat="1" applyFont="1" applyFill="1" applyBorder="1" applyAlignment="1">
      <alignment horizontal="center" vertical="top"/>
    </xf>
    <xf numFmtId="0" fontId="10" fillId="0" borderId="7" xfId="0" applyFont="1" applyBorder="1" applyAlignment="1">
      <alignment vertical="top"/>
    </xf>
    <xf numFmtId="0" fontId="10" fillId="0" borderId="7" xfId="0" applyFont="1" applyBorder="1" applyAlignment="1">
      <alignmen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0" fillId="0" borderId="18" xfId="0" applyBorder="1" applyAlignment="1">
      <alignment horizontal="left" vertical="top" wrapText="1"/>
    </xf>
    <xf numFmtId="0" fontId="22" fillId="0" borderId="18" xfId="0" applyFont="1" applyBorder="1" applyAlignment="1">
      <alignment vertical="top" wrapText="1"/>
    </xf>
    <xf numFmtId="0" fontId="11" fillId="4" borderId="0" xfId="0" applyFont="1" applyFill="1" applyAlignment="1">
      <alignment horizontal="left" vertical="center"/>
    </xf>
    <xf numFmtId="0" fontId="22" fillId="0" borderId="17" xfId="0" applyFont="1" applyBorder="1" applyAlignment="1">
      <alignment vertical="top" wrapText="1"/>
    </xf>
    <xf numFmtId="0" fontId="22" fillId="4" borderId="18" xfId="0" applyFont="1" applyFill="1" applyBorder="1" applyAlignment="1">
      <alignment horizontal="left" vertical="top" wrapText="1"/>
    </xf>
    <xf numFmtId="0" fontId="22" fillId="4" borderId="17" xfId="0" applyFont="1" applyFill="1" applyBorder="1" applyAlignment="1">
      <alignment vertical="top" wrapText="1"/>
    </xf>
    <xf numFmtId="0" fontId="7" fillId="18" borderId="16" xfId="2" applyFont="1" applyFill="1" applyBorder="1" applyAlignment="1">
      <alignment horizontal="center" vertical="top" wrapText="1"/>
    </xf>
    <xf numFmtId="0" fontId="22" fillId="4"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7" fillId="18" borderId="7" xfId="2" applyFont="1" applyFill="1" applyBorder="1" applyAlignment="1">
      <alignment horizontal="center" vertical="top" wrapText="1"/>
    </xf>
    <xf numFmtId="0" fontId="22" fillId="0" borderId="18" xfId="0" applyFont="1" applyFill="1" applyBorder="1" applyAlignment="1">
      <alignment horizontal="left" vertical="top" wrapText="1"/>
    </xf>
    <xf numFmtId="0" fontId="22" fillId="4" borderId="18" xfId="0" applyFont="1" applyFill="1" applyBorder="1" applyAlignment="1">
      <alignment horizontal="left" vertical="top" wrapText="1"/>
    </xf>
    <xf numFmtId="0" fontId="22" fillId="0" borderId="17" xfId="0" applyFont="1" applyFill="1" applyBorder="1" applyAlignment="1">
      <alignment horizontal="left" vertical="top" wrapText="1"/>
    </xf>
    <xf numFmtId="0" fontId="0" fillId="0" borderId="17" xfId="0" applyFill="1" applyBorder="1" applyAlignment="1">
      <alignment horizontal="left" vertical="top"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49" fillId="15" borderId="17" xfId="0" applyFont="1" applyFill="1" applyBorder="1"/>
    <xf numFmtId="0" fontId="22" fillId="0" borderId="17" xfId="0" quotePrefix="1" applyFont="1" applyFill="1" applyBorder="1" applyAlignment="1">
      <alignment vertical="top" wrapText="1"/>
    </xf>
    <xf numFmtId="0" fontId="22" fillId="0" borderId="17" xfId="0" applyFont="1" applyFill="1" applyBorder="1" applyAlignment="1">
      <alignment vertical="top" wrapText="1"/>
    </xf>
    <xf numFmtId="0" fontId="0" fillId="0" borderId="17" xfId="0" applyFill="1" applyBorder="1" applyAlignment="1">
      <alignment vertical="top" wrapText="1"/>
    </xf>
    <xf numFmtId="0" fontId="7" fillId="11" borderId="18" xfId="2" applyFont="1" applyFill="1" applyBorder="1" applyAlignment="1">
      <alignment horizontal="center" vertical="top" wrapText="1"/>
    </xf>
    <xf numFmtId="0" fontId="22" fillId="0" borderId="17"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18" xfId="0" applyFill="1" applyBorder="1" applyAlignment="1">
      <alignment horizontal="left" vertical="top" wrapText="1"/>
    </xf>
    <xf numFmtId="0" fontId="22" fillId="0" borderId="18" xfId="0" applyFont="1" applyFill="1" applyBorder="1" applyAlignment="1">
      <alignment horizontal="left" vertical="top" wrapText="1"/>
    </xf>
    <xf numFmtId="0" fontId="22" fillId="0" borderId="17" xfId="0" applyFont="1" applyFill="1" applyBorder="1" applyAlignment="1">
      <alignment vertical="top" wrapText="1"/>
    </xf>
    <xf numFmtId="0" fontId="22" fillId="0" borderId="17" xfId="0" applyFont="1" applyFill="1" applyBorder="1" applyAlignment="1">
      <alignment horizontal="left" vertical="top" wrapText="1"/>
    </xf>
    <xf numFmtId="0" fontId="0" fillId="0" borderId="17" xfId="0" applyBorder="1" applyAlignment="1">
      <alignment vertical="top" wrapText="1"/>
    </xf>
    <xf numFmtId="0" fontId="0" fillId="9" borderId="17" xfId="0" applyFill="1" applyBorder="1" applyAlignment="1">
      <alignment vertical="top" wrapText="1"/>
    </xf>
    <xf numFmtId="0" fontId="0" fillId="9" borderId="17" xfId="0" applyFill="1" applyBorder="1" applyAlignment="1">
      <alignment horizontal="left" vertical="top" wrapText="1"/>
    </xf>
    <xf numFmtId="0" fontId="1" fillId="11" borderId="17" xfId="0" applyFont="1" applyFill="1" applyBorder="1" applyAlignment="1">
      <alignment horizontal="right" vertical="center" wrapText="1"/>
    </xf>
    <xf numFmtId="0" fontId="1" fillId="15" borderId="17" xfId="0" applyFont="1" applyFill="1" applyBorder="1" applyAlignment="1">
      <alignment horizontal="right" vertical="top" wrapText="1"/>
    </xf>
    <xf numFmtId="0" fontId="1" fillId="15" borderId="17" xfId="0" applyFont="1" applyFill="1" applyBorder="1" applyAlignment="1">
      <alignment horizontal="right" vertical="top"/>
    </xf>
    <xf numFmtId="0" fontId="1" fillId="13" borderId="17" xfId="0" applyFont="1" applyFill="1" applyBorder="1" applyAlignment="1">
      <alignment horizontal="left" vertical="center" wrapText="1"/>
    </xf>
    <xf numFmtId="0" fontId="1" fillId="13" borderId="17" xfId="0" applyFont="1" applyFill="1" applyBorder="1" applyAlignment="1">
      <alignment vertical="center" wrapText="1"/>
    </xf>
    <xf numFmtId="0" fontId="1" fillId="13" borderId="17" xfId="0" applyFont="1" applyFill="1" applyBorder="1" applyAlignment="1">
      <alignment horizontal="center" vertical="center" wrapText="1"/>
    </xf>
    <xf numFmtId="0" fontId="21" fillId="17" borderId="17" xfId="0" applyFont="1" applyFill="1" applyBorder="1" applyAlignment="1">
      <alignment horizontal="center" vertical="top" textRotation="45"/>
    </xf>
    <xf numFmtId="0" fontId="22" fillId="9" borderId="17" xfId="0" applyFont="1" applyFill="1" applyBorder="1" applyAlignment="1">
      <alignment vertical="top" wrapText="1"/>
    </xf>
    <xf numFmtId="0" fontId="22" fillId="9" borderId="17" xfId="0" applyFont="1" applyFill="1" applyBorder="1" applyAlignment="1">
      <alignment horizontal="left" vertical="top" wrapText="1"/>
    </xf>
    <xf numFmtId="0" fontId="22" fillId="4" borderId="17" xfId="0" applyFont="1" applyFill="1" applyBorder="1" applyAlignment="1">
      <alignment horizontal="center" vertical="top" wrapText="1"/>
    </xf>
    <xf numFmtId="0" fontId="0" fillId="4" borderId="17" xfId="0" applyFill="1" applyBorder="1" applyAlignment="1">
      <alignment vertical="top" wrapText="1"/>
    </xf>
    <xf numFmtId="0" fontId="25" fillId="17" borderId="17" xfId="0" applyFont="1" applyFill="1" applyBorder="1" applyAlignment="1">
      <alignment horizontal="center" vertical="top" wrapText="1"/>
    </xf>
    <xf numFmtId="0" fontId="1" fillId="15" borderId="17" xfId="0" applyFont="1" applyFill="1" applyBorder="1" applyAlignment="1">
      <alignment horizontal="right" vertical="center" wrapText="1"/>
    </xf>
    <xf numFmtId="10" fontId="0" fillId="13" borderId="17" xfId="0" applyNumberFormat="1" applyFill="1" applyBorder="1" applyAlignment="1">
      <alignment horizontal="center" vertical="center" wrapText="1"/>
    </xf>
    <xf numFmtId="10" fontId="30" fillId="17" borderId="17" xfId="0" applyNumberFormat="1" applyFont="1" applyFill="1" applyBorder="1" applyAlignment="1">
      <alignment horizontal="center" vertical="center" wrapText="1"/>
    </xf>
    <xf numFmtId="0" fontId="30" fillId="13" borderId="17" xfId="0" applyFont="1" applyFill="1" applyBorder="1"/>
    <xf numFmtId="0" fontId="30" fillId="9" borderId="17" xfId="0" applyFont="1" applyFill="1" applyBorder="1"/>
    <xf numFmtId="0" fontId="52" fillId="15" borderId="17" xfId="3" applyFont="1" applyFill="1" applyBorder="1" applyAlignment="1">
      <alignment horizontal="right" vertical="top" wrapText="1"/>
    </xf>
    <xf numFmtId="0" fontId="0" fillId="4" borderId="0" xfId="0" applyFill="1"/>
    <xf numFmtId="0" fontId="1" fillId="15" borderId="7" xfId="0" applyFont="1" applyFill="1" applyBorder="1" applyAlignment="1">
      <alignment horizontal="right" vertical="top" wrapText="1"/>
    </xf>
    <xf numFmtId="0" fontId="22" fillId="0" borderId="17" xfId="0" quotePrefix="1" applyFont="1" applyBorder="1" applyAlignment="1">
      <alignment horizontal="left" vertical="top" wrapText="1"/>
    </xf>
    <xf numFmtId="0" fontId="6" fillId="11" borderId="17" xfId="0" applyFont="1" applyFill="1" applyBorder="1" applyAlignment="1">
      <alignment horizontal="center" vertical="top" wrapText="1"/>
    </xf>
    <xf numFmtId="0" fontId="26" fillId="11" borderId="17" xfId="0" applyFont="1" applyFill="1" applyBorder="1" applyAlignment="1">
      <alignment horizontal="left" vertical="top" wrapText="1"/>
    </xf>
    <xf numFmtId="0" fontId="22" fillId="15" borderId="17" xfId="0" applyFont="1" applyFill="1" applyBorder="1" applyAlignment="1">
      <alignment horizontal="left" vertical="top" wrapText="1"/>
    </xf>
    <xf numFmtId="0" fontId="0" fillId="4" borderId="17" xfId="0" applyFill="1" applyBorder="1" applyAlignment="1">
      <alignment horizontal="center" vertical="top" wrapText="1"/>
    </xf>
    <xf numFmtId="0" fontId="1" fillId="13" borderId="15" xfId="0" applyFont="1" applyFill="1" applyBorder="1" applyAlignment="1">
      <alignment vertical="center" wrapText="1"/>
    </xf>
    <xf numFmtId="0" fontId="25" fillId="0" borderId="15" xfId="0" applyFont="1" applyBorder="1" applyAlignment="1">
      <alignment vertical="top" wrapText="1"/>
    </xf>
    <xf numFmtId="0" fontId="1" fillId="4" borderId="0" xfId="0" applyFont="1" applyFill="1" applyAlignment="1">
      <alignment horizontal="right" vertical="top" wrapText="1"/>
    </xf>
    <xf numFmtId="10" fontId="0" fillId="4" borderId="0" xfId="0" applyNumberFormat="1" applyFill="1" applyAlignment="1">
      <alignment horizontal="center" vertical="center" wrapText="1"/>
    </xf>
    <xf numFmtId="10" fontId="30" fillId="4" borderId="0" xfId="0" applyNumberFormat="1" applyFont="1" applyFill="1" applyAlignment="1">
      <alignment horizontal="center" vertical="center" wrapText="1"/>
    </xf>
    <xf numFmtId="0" fontId="0" fillId="4" borderId="12" xfId="0" applyFill="1" applyBorder="1" applyAlignment="1">
      <alignment vertical="center" wrapText="1"/>
    </xf>
    <xf numFmtId="0" fontId="29" fillId="0" borderId="17" xfId="0" applyFont="1" applyBorder="1" applyAlignment="1">
      <alignment horizontal="center" vertical="top" wrapText="1"/>
    </xf>
    <xf numFmtId="0" fontId="28" fillId="0" borderId="17" xfId="0" applyFont="1" applyBorder="1" applyAlignment="1">
      <alignment horizontal="center" vertical="top" wrapText="1"/>
    </xf>
    <xf numFmtId="0" fontId="21" fillId="0" borderId="17" xfId="0" applyFont="1" applyBorder="1" applyAlignment="1">
      <alignment horizontal="center" vertical="top" wrapText="1"/>
    </xf>
    <xf numFmtId="0" fontId="0" fillId="0" borderId="17" xfId="0" applyBorder="1" applyAlignment="1">
      <alignment horizontal="right" vertical="center" wrapText="1"/>
    </xf>
    <xf numFmtId="0" fontId="21" fillId="0" borderId="0" xfId="0" applyFont="1" applyAlignment="1">
      <alignment horizontal="center" vertical="top" wrapText="1"/>
    </xf>
    <xf numFmtId="0" fontId="22" fillId="9" borderId="17" xfId="0" applyFont="1" applyFill="1" applyBorder="1" applyAlignment="1">
      <alignment horizontal="right" vertical="top" wrapText="1"/>
    </xf>
    <xf numFmtId="10" fontId="22" fillId="11" borderId="17" xfId="0" applyNumberFormat="1" applyFont="1" applyFill="1" applyBorder="1" applyAlignment="1">
      <alignment horizontal="right" vertical="center" wrapText="1"/>
    </xf>
    <xf numFmtId="10" fontId="22" fillId="13" borderId="17" xfId="0" applyNumberFormat="1" applyFont="1" applyFill="1" applyBorder="1" applyAlignment="1">
      <alignment vertical="top" wrapText="1"/>
    </xf>
    <xf numFmtId="0" fontId="21" fillId="0" borderId="17" xfId="0" applyFont="1" applyBorder="1" applyAlignment="1">
      <alignment horizontal="right" vertical="center" wrapText="1" indent="1"/>
    </xf>
    <xf numFmtId="0" fontId="22" fillId="13" borderId="17" xfId="0" applyFont="1" applyFill="1" applyBorder="1" applyAlignment="1">
      <alignment horizontal="right" vertical="top" wrapText="1"/>
    </xf>
    <xf numFmtId="0" fontId="7" fillId="0" borderId="17" xfId="0" applyFont="1" applyBorder="1" applyAlignment="1">
      <alignment horizontal="right" vertical="center" indent="1"/>
    </xf>
    <xf numFmtId="10" fontId="22" fillId="2" borderId="17" xfId="0" applyNumberFormat="1" applyFont="1" applyFill="1" applyBorder="1" applyAlignment="1">
      <alignment horizontal="center" vertical="center"/>
    </xf>
    <xf numFmtId="0" fontId="21" fillId="13" borderId="17" xfId="0" applyFont="1" applyFill="1" applyBorder="1" applyAlignment="1">
      <alignment horizontal="right" vertical="center"/>
    </xf>
    <xf numFmtId="0" fontId="0" fillId="0" borderId="17" xfId="0" applyBorder="1" applyAlignment="1">
      <alignment vertical="center" wrapText="1"/>
    </xf>
    <xf numFmtId="0" fontId="1" fillId="13" borderId="17" xfId="0" applyFont="1" applyFill="1" applyBorder="1" applyAlignment="1">
      <alignment horizontal="right" vertical="center" wrapText="1"/>
    </xf>
    <xf numFmtId="164" fontId="1" fillId="13" borderId="17" xfId="0" applyNumberFormat="1" applyFont="1" applyFill="1" applyBorder="1" applyAlignment="1">
      <alignment horizontal="right" vertical="center" wrapText="1"/>
    </xf>
    <xf numFmtId="0" fontId="1" fillId="0" borderId="17" xfId="0" applyFont="1" applyBorder="1" applyAlignment="1">
      <alignment vertical="center" wrapText="1"/>
    </xf>
    <xf numFmtId="0" fontId="66" fillId="6" borderId="2" xfId="0" applyFont="1" applyFill="1" applyBorder="1" applyAlignment="1">
      <alignment vertical="top"/>
    </xf>
    <xf numFmtId="0" fontId="0" fillId="4" borderId="0" xfId="0" applyFill="1"/>
    <xf numFmtId="0" fontId="10" fillId="3" borderId="18" xfId="0" applyFont="1" applyFill="1" applyBorder="1" applyAlignment="1">
      <alignment horizontal="center" vertical="top"/>
    </xf>
    <xf numFmtId="0" fontId="10" fillId="27" borderId="18" xfId="0" applyFont="1" applyFill="1" applyBorder="1" applyAlignment="1">
      <alignment horizontal="center" vertical="top"/>
    </xf>
    <xf numFmtId="0" fontId="22" fillId="0" borderId="6" xfId="0" applyFont="1" applyFill="1" applyBorder="1" applyAlignment="1">
      <alignment horizontal="center" vertical="top" wrapText="1"/>
    </xf>
    <xf numFmtId="0" fontId="25" fillId="7" borderId="6" xfId="0" applyNumberFormat="1" applyFont="1" applyFill="1" applyBorder="1" applyAlignment="1">
      <alignment horizontal="center" vertical="top" wrapText="1"/>
    </xf>
    <xf numFmtId="0" fontId="8" fillId="21" borderId="6" xfId="0" applyFont="1" applyFill="1" applyBorder="1" applyAlignment="1">
      <alignment horizontal="center" vertical="top" wrapText="1"/>
    </xf>
    <xf numFmtId="0" fontId="7" fillId="0" borderId="6" xfId="2" applyFont="1" applyFill="1" applyBorder="1" applyAlignment="1">
      <alignment horizontal="center" vertical="top" wrapText="1"/>
    </xf>
    <xf numFmtId="0" fontId="22" fillId="0" borderId="6" xfId="0" applyFont="1" applyFill="1" applyBorder="1" applyAlignment="1">
      <alignment horizontal="left" vertical="top" wrapText="1"/>
    </xf>
    <xf numFmtId="0" fontId="7" fillId="18" borderId="18" xfId="2" applyFont="1" applyFill="1" applyBorder="1" applyAlignment="1">
      <alignment horizontal="center" vertical="top" wrapText="1"/>
    </xf>
    <xf numFmtId="0" fontId="22" fillId="0" borderId="17" xfId="0" applyFont="1" applyFill="1" applyBorder="1" applyAlignment="1">
      <alignment horizontal="left" vertical="top" wrapText="1"/>
    </xf>
    <xf numFmtId="0" fontId="22" fillId="0" borderId="6" xfId="0" applyFont="1" applyBorder="1" applyAlignment="1">
      <alignment horizontal="left" vertical="top" wrapText="1"/>
    </xf>
    <xf numFmtId="0" fontId="22" fillId="0" borderId="17" xfId="0" applyFont="1" applyFill="1" applyBorder="1" applyAlignment="1">
      <alignment horizontal="center" vertical="top" wrapText="1"/>
    </xf>
    <xf numFmtId="0" fontId="25" fillId="7" borderId="17" xfId="0" applyNumberFormat="1" applyFont="1" applyFill="1" applyBorder="1" applyAlignment="1">
      <alignment horizontal="center" vertical="top" wrapText="1"/>
    </xf>
    <xf numFmtId="0" fontId="7" fillId="18"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22" fillId="0" borderId="17" xfId="0" applyFont="1" applyFill="1" applyBorder="1" applyAlignment="1">
      <alignment horizontal="left" vertical="top" wrapText="1"/>
    </xf>
    <xf numFmtId="0" fontId="7" fillId="18" borderId="17" xfId="2" applyFont="1" applyFill="1" applyBorder="1" applyAlignment="1">
      <alignment horizontal="center" vertical="top" wrapText="1"/>
    </xf>
    <xf numFmtId="0" fontId="22" fillId="0" borderId="17" xfId="0" applyFont="1" applyFill="1" applyBorder="1" applyAlignment="1">
      <alignment vertical="top" wrapText="1"/>
    </xf>
    <xf numFmtId="0" fontId="8" fillId="21" borderId="14" xfId="0" applyFont="1" applyFill="1" applyBorder="1" applyAlignment="1">
      <alignment horizontal="center" vertical="top"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left" vertical="top" wrapText="1"/>
    </xf>
    <xf numFmtId="0" fontId="7" fillId="18" borderId="17" xfId="2" applyFont="1" applyFill="1" applyBorder="1" applyAlignment="1">
      <alignment horizontal="center" vertical="top" wrapText="1"/>
    </xf>
    <xf numFmtId="0" fontId="22" fillId="0" borderId="17" xfId="0" applyFont="1" applyFill="1" applyBorder="1" applyAlignment="1">
      <alignment vertical="top" wrapText="1"/>
    </xf>
    <xf numFmtId="0" fontId="0" fillId="0" borderId="17" xfId="0" applyBorder="1" applyAlignment="1">
      <alignment horizontal="left" vertical="top" wrapText="1"/>
    </xf>
    <xf numFmtId="0" fontId="22" fillId="0" borderId="18" xfId="0" applyFont="1" applyBorder="1" applyAlignment="1">
      <alignment horizontal="left" vertical="top" wrapText="1"/>
    </xf>
    <xf numFmtId="0" fontId="7" fillId="11" borderId="8" xfId="2" applyFont="1" applyFill="1" applyBorder="1" applyAlignment="1">
      <alignment horizontal="center" vertical="top" wrapText="1"/>
    </xf>
    <xf numFmtId="0" fontId="25" fillId="4" borderId="17" xfId="1" applyFont="1" applyFill="1" applyBorder="1" applyAlignment="1">
      <alignment horizontal="left" vertical="top" wrapText="1"/>
    </xf>
    <xf numFmtId="0" fontId="7" fillId="6" borderId="17" xfId="0" applyFont="1" applyFill="1" applyBorder="1" applyAlignment="1">
      <alignment vertical="top"/>
    </xf>
    <xf numFmtId="0" fontId="22" fillId="0" borderId="17" xfId="0" applyFont="1" applyFill="1" applyBorder="1" applyAlignment="1">
      <alignment vertical="top" wrapText="1"/>
    </xf>
    <xf numFmtId="0" fontId="6" fillId="11" borderId="15" xfId="0" applyFont="1" applyFill="1" applyBorder="1" applyAlignment="1">
      <alignment horizontal="center" vertical="center" wrapText="1"/>
    </xf>
    <xf numFmtId="0" fontId="25" fillId="0" borderId="17" xfId="1" applyFont="1" applyBorder="1" applyAlignment="1">
      <alignment horizontal="left" vertical="top" wrapText="1"/>
    </xf>
    <xf numFmtId="0" fontId="22" fillId="0" borderId="17" xfId="0" applyFont="1" applyFill="1" applyBorder="1" applyAlignment="1">
      <alignment horizontal="left" vertical="top" wrapText="1"/>
    </xf>
    <xf numFmtId="0" fontId="7" fillId="0" borderId="17" xfId="2" applyFont="1" applyBorder="1" applyAlignment="1">
      <alignment horizontal="center" vertical="top" wrapText="1"/>
    </xf>
    <xf numFmtId="0" fontId="7" fillId="11" borderId="17" xfId="2" applyFont="1" applyFill="1" applyBorder="1" applyAlignment="1">
      <alignment horizontal="center" vertical="top" wrapText="1"/>
    </xf>
    <xf numFmtId="0" fontId="0" fillId="4" borderId="0" xfId="0" applyFill="1"/>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6" fillId="13" borderId="17" xfId="0" applyFont="1" applyFill="1" applyBorder="1" applyAlignment="1">
      <alignment horizontal="center" vertical="center"/>
    </xf>
    <xf numFmtId="1" fontId="9" fillId="4" borderId="17" xfId="0" applyNumberFormat="1" applyFont="1" applyFill="1" applyBorder="1" applyAlignment="1">
      <alignment horizontal="center" vertical="center" wrapText="1"/>
    </xf>
    <xf numFmtId="0" fontId="10" fillId="27" borderId="18" xfId="0" applyFont="1" applyFill="1" applyBorder="1" applyAlignment="1">
      <alignment horizontal="center" vertical="top"/>
    </xf>
    <xf numFmtId="0" fontId="8" fillId="21" borderId="18" xfId="0" applyFont="1" applyFill="1" applyBorder="1" applyAlignment="1">
      <alignment horizontal="center" vertical="top" wrapText="1"/>
    </xf>
    <xf numFmtId="0" fontId="25" fillId="7" borderId="18" xfId="0" applyFont="1" applyFill="1" applyBorder="1" applyAlignment="1">
      <alignment horizontal="center" vertical="top" wrapText="1"/>
    </xf>
    <xf numFmtId="0" fontId="54" fillId="4" borderId="0" xfId="0" applyFont="1" applyFill="1" applyBorder="1" applyAlignment="1">
      <alignment vertical="top"/>
    </xf>
    <xf numFmtId="0" fontId="11" fillId="4" borderId="0" xfId="0" applyFont="1" applyFill="1" applyBorder="1" applyAlignment="1">
      <alignment vertical="top" wrapText="1"/>
    </xf>
    <xf numFmtId="0" fontId="11" fillId="4" borderId="17" xfId="0" applyFont="1" applyFill="1" applyBorder="1" applyAlignment="1">
      <alignment vertical="top"/>
    </xf>
    <xf numFmtId="0" fontId="23" fillId="22" borderId="17" xfId="0" applyFont="1" applyFill="1" applyBorder="1" applyAlignment="1">
      <alignment vertical="center" wrapText="1"/>
    </xf>
    <xf numFmtId="0" fontId="1" fillId="28" borderId="17" xfId="0" applyFont="1" applyFill="1" applyBorder="1" applyAlignment="1">
      <alignment horizontal="center"/>
    </xf>
    <xf numFmtId="0" fontId="22" fillId="0" borderId="0" xfId="0" applyFont="1" applyBorder="1"/>
    <xf numFmtId="0" fontId="7" fillId="4" borderId="4" xfId="2" applyFont="1" applyFill="1" applyBorder="1" applyAlignment="1">
      <alignment horizontal="center" vertical="top" wrapText="1"/>
    </xf>
    <xf numFmtId="0" fontId="7" fillId="4" borderId="18" xfId="2" applyFont="1" applyFill="1" applyBorder="1" applyAlignment="1">
      <alignment horizontal="center" vertical="top" wrapText="1"/>
    </xf>
    <xf numFmtId="0" fontId="21" fillId="4" borderId="2"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2" xfId="0" applyFont="1" applyFill="1" applyBorder="1" applyAlignment="1">
      <alignment vertical="top" wrapText="1"/>
    </xf>
    <xf numFmtId="0" fontId="22" fillId="4" borderId="2" xfId="0" applyFont="1" applyFill="1" applyBorder="1" applyAlignment="1">
      <alignment horizontal="center" vertical="top" wrapText="1"/>
    </xf>
    <xf numFmtId="0" fontId="22" fillId="4" borderId="2"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4" borderId="18" xfId="0" applyFont="1" applyFill="1" applyBorder="1" applyAlignment="1">
      <alignment horizontal="left" vertical="top" wrapText="1"/>
    </xf>
    <xf numFmtId="0" fontId="7" fillId="4" borderId="18" xfId="2" applyFont="1" applyFill="1" applyBorder="1" applyAlignment="1">
      <alignment horizontal="center" vertical="top" wrapText="1"/>
    </xf>
    <xf numFmtId="0" fontId="22" fillId="4" borderId="19" xfId="0" applyFont="1" applyFill="1" applyBorder="1" applyAlignment="1">
      <alignment horizontal="left" vertical="top" wrapText="1"/>
    </xf>
    <xf numFmtId="0" fontId="22" fillId="0" borderId="17" xfId="0" applyFont="1" applyFill="1" applyBorder="1" applyAlignment="1">
      <alignment horizontal="left" vertical="top" wrapText="1"/>
    </xf>
    <xf numFmtId="0" fontId="7" fillId="4" borderId="17" xfId="2" applyFont="1" applyFill="1" applyBorder="1" applyAlignment="1">
      <alignment horizontal="center" vertical="top" wrapText="1"/>
    </xf>
    <xf numFmtId="0" fontId="25" fillId="4" borderId="16" xfId="1" applyFont="1" applyFill="1" applyBorder="1" applyAlignment="1">
      <alignment horizontal="left" vertical="top" wrapText="1"/>
    </xf>
    <xf numFmtId="0" fontId="7" fillId="4" borderId="2" xfId="2" applyFont="1" applyFill="1" applyBorder="1" applyAlignment="1">
      <alignment horizontal="center" vertical="top" wrapText="1"/>
    </xf>
    <xf numFmtId="0" fontId="22" fillId="4" borderId="18" xfId="0" applyFont="1" applyFill="1" applyBorder="1" applyAlignment="1">
      <alignment vertical="top" wrapText="1"/>
    </xf>
    <xf numFmtId="0" fontId="7" fillId="4" borderId="8" xfId="2" applyFont="1" applyFill="1" applyBorder="1" applyAlignment="1">
      <alignment horizontal="center" vertical="top" wrapText="1"/>
    </xf>
    <xf numFmtId="0" fontId="25" fillId="4" borderId="11" xfId="1" applyFont="1" applyFill="1" applyBorder="1" applyAlignment="1">
      <alignment horizontal="left" vertical="top" wrapText="1"/>
    </xf>
    <xf numFmtId="0" fontId="22" fillId="0" borderId="18" xfId="0" applyFont="1" applyBorder="1" applyAlignment="1">
      <alignment horizontal="center" vertical="top" wrapText="1"/>
    </xf>
    <xf numFmtId="0" fontId="22" fillId="0" borderId="19" xfId="0" applyFont="1" applyBorder="1" applyAlignment="1">
      <alignment horizontal="center" vertical="top" wrapText="1"/>
    </xf>
    <xf numFmtId="0" fontId="10" fillId="27" borderId="18" xfId="0" applyFont="1" applyFill="1" applyBorder="1" applyAlignment="1">
      <alignment horizontal="center" vertical="top"/>
    </xf>
    <xf numFmtId="0" fontId="8" fillId="21" borderId="18" xfId="0" applyFont="1" applyFill="1" applyBorder="1" applyAlignment="1">
      <alignment horizontal="center" vertical="top" wrapText="1"/>
    </xf>
    <xf numFmtId="0" fontId="7" fillId="18" borderId="17" xfId="2" applyFont="1" applyFill="1" applyBorder="1" applyAlignment="1">
      <alignment horizontal="center" vertical="top" wrapText="1"/>
    </xf>
    <xf numFmtId="0" fontId="25" fillId="7" borderId="18" xfId="0" applyFont="1" applyFill="1" applyBorder="1" applyAlignment="1">
      <alignment horizontal="center" vertical="top" wrapText="1"/>
    </xf>
    <xf numFmtId="0" fontId="15" fillId="0" borderId="19" xfId="0" applyFont="1" applyBorder="1" applyAlignment="1">
      <alignment horizontal="center" vertical="top" wrapText="1"/>
    </xf>
    <xf numFmtId="0" fontId="22" fillId="4" borderId="17" xfId="0" quotePrefix="1" applyFont="1" applyFill="1" applyBorder="1" applyAlignment="1">
      <alignment horizontal="left" vertical="top" wrapText="1"/>
    </xf>
    <xf numFmtId="0" fontId="22" fillId="0" borderId="17" xfId="0" applyFont="1" applyFill="1" applyBorder="1" applyAlignment="1">
      <alignment vertical="top" wrapText="1"/>
    </xf>
    <xf numFmtId="0" fontId="25" fillId="0" borderId="16" xfId="1" applyFont="1" applyFill="1" applyBorder="1" applyAlignment="1">
      <alignment horizontal="left" vertical="top" wrapText="1"/>
    </xf>
    <xf numFmtId="0" fontId="7" fillId="0" borderId="17" xfId="2" applyFont="1" applyFill="1" applyBorder="1" applyAlignment="1">
      <alignment horizontal="center" vertical="top" wrapText="1"/>
    </xf>
    <xf numFmtId="0" fontId="7" fillId="18" borderId="17" xfId="2" applyFont="1" applyFill="1" applyBorder="1" applyAlignment="1">
      <alignment horizontal="center" vertical="top" wrapText="1"/>
    </xf>
    <xf numFmtId="0" fontId="0" fillId="4" borderId="0" xfId="0" applyFill="1"/>
    <xf numFmtId="1" fontId="9" fillId="4" borderId="17" xfId="0" applyNumberFormat="1" applyFont="1" applyFill="1" applyBorder="1" applyAlignment="1">
      <alignment horizontal="center" vertical="center" wrapText="1"/>
    </xf>
    <xf numFmtId="0" fontId="21" fillId="0" borderId="11" xfId="0" applyFont="1" applyBorder="1" applyAlignment="1">
      <alignment horizontal="left" vertical="top" wrapText="1"/>
    </xf>
    <xf numFmtId="0" fontId="25" fillId="0" borderId="17" xfId="1" applyFont="1" applyFill="1" applyBorder="1" applyAlignment="1">
      <alignment vertical="top" wrapText="1"/>
    </xf>
    <xf numFmtId="0" fontId="21" fillId="4" borderId="18" xfId="0" applyFont="1" applyFill="1" applyBorder="1" applyAlignment="1">
      <alignment vertical="top" wrapText="1"/>
    </xf>
    <xf numFmtId="0" fontId="21" fillId="4" borderId="17" xfId="0" applyFont="1" applyFill="1" applyBorder="1" applyAlignment="1">
      <alignment vertical="top" wrapText="1"/>
    </xf>
    <xf numFmtId="0" fontId="40" fillId="0" borderId="17" xfId="1" applyFont="1" applyFill="1" applyBorder="1" applyAlignment="1">
      <alignment horizontal="center" vertical="center"/>
    </xf>
    <xf numFmtId="0" fontId="0" fillId="4" borderId="0" xfId="0" applyFill="1"/>
    <xf numFmtId="1" fontId="9" fillId="4" borderId="19" xfId="0" applyNumberFormat="1" applyFont="1" applyFill="1" applyBorder="1" applyAlignment="1">
      <alignment horizontal="center" vertical="center" wrapText="1"/>
    </xf>
    <xf numFmtId="0" fontId="25" fillId="0" borderId="6" xfId="1" applyFont="1" applyFill="1" applyBorder="1" applyAlignment="1">
      <alignment horizontal="left" vertical="top" wrapText="1"/>
    </xf>
    <xf numFmtId="0" fontId="7" fillId="18" borderId="6" xfId="2" applyFont="1" applyFill="1" applyBorder="1" applyAlignment="1">
      <alignment horizontal="center" vertical="top" wrapText="1"/>
    </xf>
    <xf numFmtId="0" fontId="22" fillId="0" borderId="6" xfId="0" applyFont="1" applyBorder="1" applyAlignment="1">
      <alignment horizontal="left" vertical="top" wrapText="1"/>
    </xf>
    <xf numFmtId="0" fontId="7" fillId="0" borderId="6" xfId="2" applyFont="1" applyBorder="1" applyAlignment="1">
      <alignment horizontal="center" vertical="top" wrapText="1"/>
    </xf>
    <xf numFmtId="0" fontId="7" fillId="3" borderId="6" xfId="2" applyFont="1" applyFill="1" applyBorder="1" applyAlignment="1">
      <alignment horizontal="center" vertical="top" wrapText="1"/>
    </xf>
    <xf numFmtId="0" fontId="7" fillId="3" borderId="6" xfId="2" applyFont="1" applyFill="1" applyBorder="1" applyAlignment="1">
      <alignment horizontal="center" vertical="top" wrapText="1"/>
    </xf>
    <xf numFmtId="0" fontId="70" fillId="0" borderId="18" xfId="0" applyFont="1" applyBorder="1" applyAlignment="1">
      <alignment vertical="top" wrapText="1"/>
    </xf>
    <xf numFmtId="0" fontId="70" fillId="0" borderId="17" xfId="0" applyFont="1" applyBorder="1" applyAlignment="1">
      <alignment vertical="top" wrapText="1"/>
    </xf>
    <xf numFmtId="0" fontId="0" fillId="4" borderId="0" xfId="0" applyFill="1"/>
    <xf numFmtId="0" fontId="22" fillId="0" borderId="17" xfId="0" quotePrefix="1" applyFont="1" applyBorder="1" applyAlignment="1">
      <alignment vertical="top" wrapText="1"/>
    </xf>
    <xf numFmtId="0" fontId="22" fillId="0" borderId="17" xfId="0" quotePrefix="1" applyFont="1" applyBorder="1" applyAlignment="1">
      <alignment horizontal="center" vertical="top" wrapText="1"/>
    </xf>
    <xf numFmtId="0" fontId="0" fillId="4" borderId="0" xfId="0" applyFill="1"/>
    <xf numFmtId="0" fontId="7" fillId="11" borderId="18" xfId="2" applyFont="1" applyFill="1" applyBorder="1" applyAlignment="1">
      <alignment horizontal="center" vertical="top" wrapText="1"/>
    </xf>
    <xf numFmtId="0" fontId="22" fillId="0" borderId="17" xfId="0" applyFont="1" applyFill="1" applyBorder="1" applyAlignment="1">
      <alignment horizontal="left" vertical="top" wrapText="1"/>
    </xf>
    <xf numFmtId="0" fontId="50" fillId="0" borderId="17" xfId="3" applyFont="1" applyBorder="1" applyAlignment="1">
      <alignment horizontal="left" vertical="top" wrapText="1"/>
    </xf>
    <xf numFmtId="0" fontId="50" fillId="0" borderId="17" xfId="3" applyFont="1" applyFill="1" applyBorder="1" applyAlignment="1">
      <alignment horizontal="left" vertical="top" wrapText="1"/>
    </xf>
    <xf numFmtId="0" fontId="22" fillId="0" borderId="6" xfId="0" applyFont="1" applyFill="1" applyBorder="1" applyAlignment="1">
      <alignment horizontal="left" vertical="top" wrapText="1"/>
    </xf>
    <xf numFmtId="0" fontId="25" fillId="0" borderId="6" xfId="1" applyFont="1" applyFill="1" applyBorder="1" applyAlignment="1">
      <alignment horizontal="left" vertical="top" wrapText="1"/>
    </xf>
    <xf numFmtId="0" fontId="25" fillId="0" borderId="18" xfId="1" applyFont="1" applyFill="1" applyBorder="1" applyAlignment="1">
      <alignment horizontal="left" vertical="top" wrapText="1"/>
    </xf>
    <xf numFmtId="0" fontId="22" fillId="0" borderId="18"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8"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7" xfId="0" applyFont="1" applyFill="1" applyBorder="1" applyAlignment="1">
      <alignment vertical="top" wrapText="1"/>
    </xf>
    <xf numFmtId="0" fontId="15" fillId="0" borderId="17" xfId="0" applyFont="1" applyFill="1" applyBorder="1" applyAlignment="1">
      <alignment horizontal="left" vertical="top" wrapText="1"/>
    </xf>
    <xf numFmtId="0" fontId="15" fillId="0" borderId="17" xfId="0" quotePrefix="1" applyFont="1" applyFill="1" applyBorder="1" applyAlignment="1">
      <alignment horizontal="left" vertical="top" wrapText="1"/>
    </xf>
    <xf numFmtId="0" fontId="22" fillId="0" borderId="5" xfId="0" quotePrefix="1" applyFont="1" applyFill="1" applyBorder="1" applyAlignment="1">
      <alignment horizontal="left" vertical="top" wrapText="1"/>
    </xf>
    <xf numFmtId="0" fontId="22" fillId="0" borderId="17" xfId="0" quotePrefix="1" applyFont="1" applyFill="1" applyBorder="1" applyAlignment="1">
      <alignment horizontal="left" vertical="top" wrapText="1"/>
    </xf>
    <xf numFmtId="0" fontId="62" fillId="0" borderId="2" xfId="0" applyFont="1" applyFill="1" applyBorder="1" applyAlignment="1">
      <alignment vertical="top" wrapText="1"/>
    </xf>
    <xf numFmtId="0" fontId="0" fillId="0" borderId="17" xfId="0" applyFont="1" applyFill="1" applyBorder="1" applyAlignment="1">
      <alignment horizontal="left" vertical="top" wrapText="1"/>
    </xf>
    <xf numFmtId="0" fontId="62" fillId="0" borderId="17" xfId="0" applyFont="1" applyFill="1" applyBorder="1" applyAlignment="1">
      <alignment vertical="top" wrapText="1"/>
    </xf>
    <xf numFmtId="0" fontId="24" fillId="0" borderId="17" xfId="0" applyFont="1" applyBorder="1" applyAlignment="1">
      <alignment horizontal="center" vertical="center" wrapText="1"/>
    </xf>
    <xf numFmtId="0" fontId="71" fillId="0" borderId="17" xfId="0" applyFont="1" applyBorder="1" applyAlignment="1">
      <alignment horizontal="center" vertical="center" wrapText="1"/>
    </xf>
    <xf numFmtId="0" fontId="72" fillId="0" borderId="17" xfId="0" applyFont="1" applyBorder="1" applyAlignment="1">
      <alignment horizontal="center" vertical="center" wrapText="1"/>
    </xf>
    <xf numFmtId="0" fontId="40" fillId="0" borderId="17" xfId="0" applyFont="1" applyBorder="1" applyAlignment="1">
      <alignment horizontal="center" vertical="center" wrapText="1"/>
    </xf>
    <xf numFmtId="0" fontId="22" fillId="0" borderId="15" xfId="0" applyFont="1" applyFill="1" applyBorder="1" applyAlignment="1">
      <alignment vertical="top" wrapText="1"/>
    </xf>
    <xf numFmtId="0" fontId="22" fillId="0" borderId="19" xfId="0" applyFont="1" applyFill="1" applyBorder="1" applyAlignment="1">
      <alignment vertical="top" wrapText="1"/>
    </xf>
    <xf numFmtId="0" fontId="11" fillId="4" borderId="0" xfId="0" applyFont="1" applyFill="1" applyAlignment="1">
      <alignment horizontal="right" vertical="center"/>
    </xf>
    <xf numFmtId="0" fontId="35" fillId="0" borderId="0" xfId="0" applyFont="1" applyFill="1" applyAlignment="1">
      <alignment horizontal="left"/>
    </xf>
    <xf numFmtId="165" fontId="22" fillId="0" borderId="0" xfId="3" applyNumberFormat="1" applyFont="1" applyFill="1" applyAlignment="1">
      <alignment horizontal="left" vertical="top" wrapText="1"/>
    </xf>
    <xf numFmtId="0" fontId="0" fillId="4" borderId="0" xfId="0" applyFill="1"/>
    <xf numFmtId="0" fontId="22" fillId="0" borderId="6" xfId="0" applyFont="1" applyBorder="1" applyAlignment="1">
      <alignment horizontal="left" vertical="top" wrapText="1"/>
    </xf>
    <xf numFmtId="0" fontId="3" fillId="4" borderId="0" xfId="0" quotePrefix="1" applyFont="1" applyFill="1" applyAlignment="1">
      <alignment horizontal="left" vertical="top" wrapText="1"/>
    </xf>
    <xf numFmtId="165" fontId="3" fillId="4" borderId="0" xfId="3" applyNumberFormat="1" applyFont="1" applyFill="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vertical="top" wrapText="1"/>
    </xf>
    <xf numFmtId="0" fontId="3" fillId="0" borderId="6" xfId="0" applyFont="1" applyFill="1" applyBorder="1" applyAlignment="1">
      <alignment vertical="top" wrapText="1"/>
    </xf>
    <xf numFmtId="0" fontId="3" fillId="0" borderId="2" xfId="0" applyFont="1" applyFill="1" applyBorder="1" applyAlignment="1">
      <alignment vertical="top" wrapText="1"/>
    </xf>
    <xf numFmtId="0" fontId="29" fillId="0" borderId="2" xfId="0" applyFont="1" applyFill="1" applyBorder="1" applyAlignment="1">
      <alignment horizontal="left" vertical="top" wrapText="1"/>
    </xf>
    <xf numFmtId="0" fontId="22" fillId="0" borderId="18" xfId="0" applyFont="1" applyFill="1" applyBorder="1" applyAlignment="1">
      <alignment horizontal="left" vertical="top" wrapText="1"/>
    </xf>
    <xf numFmtId="0" fontId="22" fillId="0" borderId="18" xfId="0" applyFont="1" applyBorder="1" applyAlignment="1">
      <alignment horizontal="center" vertical="top" wrapText="1"/>
    </xf>
    <xf numFmtId="0" fontId="22" fillId="0" borderId="17" xfId="0" applyFont="1" applyFill="1" applyBorder="1" applyAlignment="1">
      <alignment vertical="top" wrapText="1"/>
    </xf>
    <xf numFmtId="0" fontId="3" fillId="0" borderId="18" xfId="0" applyFont="1" applyFill="1" applyBorder="1" applyAlignment="1">
      <alignment horizontal="left" vertical="top" wrapText="1"/>
    </xf>
    <xf numFmtId="0" fontId="3" fillId="0" borderId="17" xfId="0" applyFont="1" applyFill="1" applyBorder="1" applyAlignment="1">
      <alignment vertical="top" wrapText="1"/>
    </xf>
    <xf numFmtId="0" fontId="3" fillId="0" borderId="17" xfId="0" applyFont="1" applyBorder="1" applyAlignment="1">
      <alignment vertical="top" wrapText="1"/>
    </xf>
    <xf numFmtId="0" fontId="3" fillId="4" borderId="2" xfId="0" applyFont="1" applyFill="1" applyBorder="1" applyAlignment="1">
      <alignment vertical="top" wrapText="1"/>
    </xf>
    <xf numFmtId="0" fontId="3" fillId="4" borderId="17" xfId="0" applyFont="1" applyFill="1" applyBorder="1" applyAlignment="1">
      <alignment vertical="top" wrapText="1"/>
    </xf>
    <xf numFmtId="0" fontId="3" fillId="0" borderId="5" xfId="0" quotePrefix="1" applyFont="1" applyFill="1" applyBorder="1" applyAlignment="1">
      <alignment horizontal="left" vertical="top" wrapText="1"/>
    </xf>
    <xf numFmtId="0" fontId="3" fillId="0" borderId="18" xfId="0" quotePrefix="1" applyFont="1" applyBorder="1" applyAlignment="1">
      <alignment horizontal="left" vertical="top" wrapText="1"/>
    </xf>
    <xf numFmtId="0" fontId="29" fillId="4" borderId="17" xfId="0" applyFont="1" applyFill="1" applyBorder="1" applyAlignment="1">
      <alignment horizontal="left" vertical="top" wrapText="1"/>
    </xf>
    <xf numFmtId="0" fontId="10" fillId="27" borderId="18" xfId="0" applyFont="1" applyFill="1" applyBorder="1" applyAlignment="1">
      <alignment horizontal="center" vertical="top"/>
    </xf>
    <xf numFmtId="0" fontId="8" fillId="21" borderId="18" xfId="0" applyFont="1" applyFill="1" applyBorder="1" applyAlignment="1">
      <alignment horizontal="center" vertical="top" wrapText="1"/>
    </xf>
    <xf numFmtId="0" fontId="7" fillId="0" borderId="18" xfId="2" applyFont="1" applyBorder="1" applyAlignment="1">
      <alignment horizontal="center" vertical="top" wrapText="1"/>
    </xf>
    <xf numFmtId="0" fontId="25" fillId="7" borderId="18" xfId="0" applyFont="1" applyFill="1" applyBorder="1" applyAlignment="1">
      <alignment horizontal="center" vertical="top" wrapText="1"/>
    </xf>
    <xf numFmtId="0" fontId="3" fillId="4" borderId="17" xfId="0" applyFont="1" applyFill="1" applyBorder="1" applyAlignment="1">
      <alignment horizontal="left" vertical="top"/>
    </xf>
    <xf numFmtId="0" fontId="74" fillId="0" borderId="17" xfId="2" applyFont="1" applyBorder="1" applyAlignment="1">
      <alignment horizontal="center" vertical="center" wrapText="1"/>
    </xf>
    <xf numFmtId="0" fontId="3" fillId="0" borderId="17" xfId="0" applyFont="1" applyBorder="1" applyAlignment="1">
      <alignment horizontal="center" vertical="center"/>
    </xf>
    <xf numFmtId="0" fontId="3" fillId="4" borderId="17" xfId="0" applyFont="1" applyFill="1" applyBorder="1" applyAlignment="1">
      <alignment horizontal="center" vertical="center"/>
    </xf>
    <xf numFmtId="0" fontId="74" fillId="0" borderId="17" xfId="1"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6" xfId="0" applyFont="1" applyBorder="1" applyAlignment="1">
      <alignment horizontal="left" vertical="top" wrapText="1"/>
    </xf>
    <xf numFmtId="0" fontId="22" fillId="0" borderId="17" xfId="0" applyFont="1" applyFill="1" applyBorder="1" applyAlignment="1">
      <alignment vertical="top" wrapText="1"/>
    </xf>
    <xf numFmtId="0" fontId="3" fillId="0" borderId="6" xfId="0" applyFont="1" applyFill="1" applyBorder="1" applyAlignment="1">
      <alignment horizontal="left" vertical="top" wrapText="1"/>
    </xf>
    <xf numFmtId="0" fontId="3" fillId="0" borderId="2" xfId="0" applyFont="1" applyBorder="1" applyAlignment="1">
      <alignment horizontal="center" vertical="top" wrapText="1"/>
    </xf>
    <xf numFmtId="0" fontId="74" fillId="0" borderId="17" xfId="1" applyFont="1" applyBorder="1" applyAlignment="1">
      <alignment horizontal="left" vertical="top" wrapText="1"/>
    </xf>
    <xf numFmtId="0" fontId="22" fillId="0" borderId="18" xfId="0" applyFont="1" applyFill="1" applyBorder="1" applyAlignment="1">
      <alignment horizontal="left" vertical="top" wrapText="1"/>
    </xf>
    <xf numFmtId="0" fontId="7" fillId="0" borderId="18" xfId="2" applyFont="1" applyBorder="1" applyAlignment="1">
      <alignment horizontal="center" vertical="top" wrapText="1"/>
    </xf>
    <xf numFmtId="0" fontId="7" fillId="0" borderId="18" xfId="2" applyFont="1" applyFill="1" applyBorder="1" applyAlignment="1">
      <alignment horizontal="center" vertical="top" wrapText="1"/>
    </xf>
    <xf numFmtId="0" fontId="7" fillId="0" borderId="19" xfId="2" applyFont="1" applyFill="1" applyBorder="1" applyAlignment="1">
      <alignment horizontal="center" vertical="top" wrapText="1"/>
    </xf>
    <xf numFmtId="0" fontId="25" fillId="0" borderId="7" xfId="1" applyFont="1" applyFill="1" applyBorder="1" applyAlignment="1">
      <alignment horizontal="left" vertical="top" wrapText="1"/>
    </xf>
    <xf numFmtId="0" fontId="7" fillId="3" borderId="18" xfId="2" applyFont="1" applyFill="1" applyBorder="1" applyAlignment="1">
      <alignment horizontal="center" vertical="top" wrapText="1"/>
    </xf>
    <xf numFmtId="0" fontId="7" fillId="18" borderId="18" xfId="2" applyFont="1" applyFill="1" applyBorder="1" applyAlignment="1">
      <alignment horizontal="center" vertical="top" wrapText="1"/>
    </xf>
    <xf numFmtId="0" fontId="0" fillId="0" borderId="18" xfId="0" applyFont="1" applyFill="1" applyBorder="1" applyAlignment="1">
      <alignment horizontal="left" vertical="top" wrapText="1"/>
    </xf>
    <xf numFmtId="0" fontId="7" fillId="11" borderId="18" xfId="2" applyFont="1" applyFill="1" applyBorder="1" applyAlignment="1">
      <alignment horizontal="center" vertical="top" wrapText="1"/>
    </xf>
    <xf numFmtId="0" fontId="22" fillId="0" borderId="18" xfId="0" applyFont="1" applyBorder="1" applyAlignment="1">
      <alignment horizontal="left" vertical="top" wrapText="1"/>
    </xf>
    <xf numFmtId="0" fontId="22"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25" fillId="0" borderId="18" xfId="1" applyFont="1" applyBorder="1" applyAlignment="1">
      <alignment horizontal="left" vertical="top" wrapText="1"/>
    </xf>
    <xf numFmtId="0" fontId="65" fillId="0" borderId="18" xfId="1" applyFont="1" applyFill="1" applyBorder="1" applyAlignment="1">
      <alignment horizontal="left" vertical="top" wrapText="1"/>
    </xf>
    <xf numFmtId="0" fontId="72" fillId="0" borderId="17" xfId="1" applyFont="1" applyBorder="1" applyAlignment="1">
      <alignment horizontal="center" vertical="center"/>
    </xf>
    <xf numFmtId="0" fontId="10" fillId="27" borderId="18" xfId="0" applyFont="1" applyFill="1" applyBorder="1" applyAlignment="1">
      <alignment horizontal="center" vertical="top"/>
    </xf>
    <xf numFmtId="0" fontId="22" fillId="0" borderId="19" xfId="0" applyFont="1" applyBorder="1" applyAlignment="1">
      <alignment horizontal="center" vertical="top" wrapText="1"/>
    </xf>
    <xf numFmtId="0" fontId="22" fillId="0" borderId="17" xfId="0" applyFont="1" applyFill="1" applyBorder="1" applyAlignment="1">
      <alignment horizontal="left" vertical="top" wrapText="1"/>
    </xf>
    <xf numFmtId="0" fontId="7" fillId="18" borderId="7" xfId="2" applyFont="1" applyFill="1" applyBorder="1" applyAlignment="1">
      <alignment horizontal="center" vertical="top" wrapText="1"/>
    </xf>
    <xf numFmtId="0" fontId="7" fillId="3" borderId="7" xfId="2" applyFont="1" applyFill="1" applyBorder="1" applyAlignment="1">
      <alignment horizontal="center" vertical="top" wrapText="1"/>
    </xf>
    <xf numFmtId="0" fontId="3" fillId="0" borderId="19" xfId="0" applyFont="1" applyBorder="1" applyAlignment="1">
      <alignment horizontal="left" vertical="top" wrapText="1"/>
    </xf>
    <xf numFmtId="0" fontId="3" fillId="0" borderId="18" xfId="0" applyFont="1" applyFill="1" applyBorder="1" applyAlignment="1">
      <alignment vertical="top" wrapText="1"/>
    </xf>
    <xf numFmtId="0" fontId="3" fillId="0" borderId="15" xfId="0" applyFont="1" applyFill="1" applyBorder="1" applyAlignment="1">
      <alignment vertical="top" wrapText="1"/>
    </xf>
    <xf numFmtId="0" fontId="3" fillId="0" borderId="18" xfId="0" applyFont="1" applyBorder="1" applyAlignment="1">
      <alignment horizontal="left" vertical="top" wrapText="1"/>
    </xf>
    <xf numFmtId="0" fontId="22" fillId="11" borderId="2" xfId="0" applyFont="1" applyFill="1" applyBorder="1"/>
    <xf numFmtId="0" fontId="22" fillId="0" borderId="2" xfId="0" applyFont="1" applyFill="1" applyBorder="1"/>
    <xf numFmtId="0" fontId="3" fillId="0" borderId="18"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8" xfId="0" applyFont="1" applyBorder="1" applyAlignment="1">
      <alignment vertical="top" wrapText="1"/>
    </xf>
    <xf numFmtId="0" fontId="73" fillId="11" borderId="17" xfId="0" applyFont="1" applyFill="1" applyBorder="1"/>
    <xf numFmtId="0" fontId="73" fillId="3" borderId="17" xfId="0" applyFont="1" applyFill="1" applyBorder="1"/>
    <xf numFmtId="0" fontId="73" fillId="0" borderId="17" xfId="0" applyFont="1" applyBorder="1"/>
    <xf numFmtId="0" fontId="3" fillId="0" borderId="0" xfId="0" applyFont="1"/>
    <xf numFmtId="0" fontId="22" fillId="0" borderId="17" xfId="0" applyFont="1" applyFill="1" applyBorder="1" applyAlignment="1">
      <alignment vertical="top" wrapText="1"/>
    </xf>
    <xf numFmtId="0" fontId="3" fillId="4" borderId="0" xfId="0" applyFont="1" applyFill="1"/>
    <xf numFmtId="0" fontId="7" fillId="4" borderId="18" xfId="2" applyFont="1" applyFill="1" applyBorder="1" applyAlignment="1">
      <alignment horizontal="center" vertical="top" wrapText="1"/>
    </xf>
    <xf numFmtId="0" fontId="7" fillId="18" borderId="18" xfId="2" applyFont="1" applyFill="1" applyBorder="1" applyAlignment="1">
      <alignment horizontal="center" vertical="top" wrapText="1"/>
    </xf>
    <xf numFmtId="0" fontId="10" fillId="27" borderId="18" xfId="0" applyFont="1" applyFill="1" applyBorder="1" applyAlignment="1">
      <alignment horizontal="center" vertical="top"/>
    </xf>
    <xf numFmtId="0" fontId="10" fillId="27" borderId="19" xfId="0" applyFont="1" applyFill="1" applyBorder="1" applyAlignment="1">
      <alignment horizontal="center" vertical="top"/>
    </xf>
    <xf numFmtId="0" fontId="22" fillId="0" borderId="18" xfId="0" applyFont="1" applyFill="1" applyBorder="1" applyAlignment="1">
      <alignment horizontal="center" vertical="top" wrapText="1"/>
    </xf>
    <xf numFmtId="0" fontId="25" fillId="7" borderId="18" xfId="0" applyNumberFormat="1" applyFont="1" applyFill="1" applyBorder="1" applyAlignment="1">
      <alignment horizontal="center" vertical="top" wrapText="1"/>
    </xf>
    <xf numFmtId="0" fontId="8" fillId="21" borderId="18" xfId="0" applyFont="1" applyFill="1" applyBorder="1" applyAlignment="1">
      <alignment horizontal="center" vertical="top" wrapText="1"/>
    </xf>
    <xf numFmtId="0" fontId="8" fillId="21" borderId="19" xfId="0" applyFont="1" applyFill="1" applyBorder="1" applyAlignment="1">
      <alignment horizontal="center" vertical="top" wrapText="1"/>
    </xf>
    <xf numFmtId="0" fontId="22" fillId="0" borderId="18" xfId="0" applyFont="1" applyBorder="1" applyAlignment="1">
      <alignment horizontal="left" vertical="top" wrapText="1"/>
    </xf>
    <xf numFmtId="0" fontId="25" fillId="7" borderId="19" xfId="0" applyFont="1" applyFill="1" applyBorder="1" applyAlignment="1">
      <alignment horizontal="center" vertical="top" wrapText="1"/>
    </xf>
    <xf numFmtId="0" fontId="3" fillId="0" borderId="18" xfId="0" applyFont="1" applyFill="1" applyBorder="1" applyAlignment="1">
      <alignment horizontal="left" vertical="top" wrapText="1"/>
    </xf>
    <xf numFmtId="0" fontId="0" fillId="0" borderId="18" xfId="0" applyBorder="1" applyAlignment="1">
      <alignment horizontal="left" vertical="top" wrapText="1"/>
    </xf>
    <xf numFmtId="0" fontId="22" fillId="0" borderId="17" xfId="0" applyFont="1" applyFill="1" applyBorder="1" applyAlignment="1">
      <alignment vertical="top" wrapText="1"/>
    </xf>
    <xf numFmtId="0" fontId="29" fillId="4" borderId="18" xfId="0" applyFont="1" applyFill="1" applyBorder="1" applyAlignment="1">
      <alignment vertical="top" wrapText="1"/>
    </xf>
    <xf numFmtId="0" fontId="3" fillId="0" borderId="17" xfId="0" applyFont="1" applyBorder="1" applyAlignment="1">
      <alignment horizontal="left" vertical="top" wrapText="1"/>
    </xf>
    <xf numFmtId="0" fontId="29" fillId="0" borderId="17" xfId="0" applyFont="1" applyBorder="1" applyAlignment="1">
      <alignment horizontal="left" vertical="top" wrapText="1"/>
    </xf>
    <xf numFmtId="0" fontId="64" fillId="0" borderId="19" xfId="0" applyFont="1" applyFill="1" applyBorder="1" applyAlignment="1">
      <alignment vertical="top" wrapText="1"/>
    </xf>
    <xf numFmtId="0" fontId="22" fillId="0" borderId="19" xfId="0" quotePrefix="1" applyFont="1" applyFill="1" applyBorder="1" applyAlignment="1">
      <alignment horizontal="left" vertical="top" wrapText="1"/>
    </xf>
    <xf numFmtId="0" fontId="3" fillId="0" borderId="18" xfId="0" applyFont="1" applyFill="1" applyBorder="1" applyAlignment="1">
      <alignment horizontal="left" vertical="top" wrapText="1"/>
    </xf>
    <xf numFmtId="0" fontId="76" fillId="4" borderId="17" xfId="0" applyFont="1" applyFill="1" applyBorder="1" applyAlignment="1">
      <alignment vertical="top" wrapText="1"/>
    </xf>
    <xf numFmtId="0" fontId="0" fillId="4" borderId="0" xfId="0" applyFill="1" applyAlignment="1">
      <alignment horizontal="center" wrapText="1"/>
    </xf>
    <xf numFmtId="0" fontId="0" fillId="0" borderId="0" xfId="0" applyAlignment="1">
      <alignment wrapText="1"/>
    </xf>
    <xf numFmtId="0" fontId="0" fillId="0" borderId="0" xfId="0" applyAlignment="1">
      <alignment horizontal="center" wrapText="1"/>
    </xf>
    <xf numFmtId="0" fontId="0" fillId="4" borderId="2" xfId="0" applyFill="1" applyBorder="1"/>
    <xf numFmtId="0" fontId="22" fillId="3" borderId="2" xfId="0" applyFont="1" applyFill="1" applyBorder="1"/>
    <xf numFmtId="0" fontId="3" fillId="0" borderId="18" xfId="0" applyFont="1" applyFill="1" applyBorder="1" applyAlignment="1">
      <alignment horizontal="left" vertical="top" wrapText="1"/>
    </xf>
    <xf numFmtId="0" fontId="7" fillId="11" borderId="18" xfId="2" applyFont="1" applyFill="1" applyBorder="1" applyAlignment="1">
      <alignment horizontal="center" vertical="top" wrapText="1"/>
    </xf>
    <xf numFmtId="0" fontId="7" fillId="3" borderId="18" xfId="2" applyFont="1" applyFill="1" applyBorder="1" applyAlignment="1">
      <alignment horizontal="center" vertical="top" wrapText="1"/>
    </xf>
    <xf numFmtId="0" fontId="7" fillId="18" borderId="18" xfId="2" applyFont="1" applyFill="1" applyBorder="1" applyAlignment="1">
      <alignment horizontal="center" vertical="top" wrapText="1"/>
    </xf>
    <xf numFmtId="0" fontId="7" fillId="0" borderId="18" xfId="2" applyFont="1" applyBorder="1" applyAlignment="1">
      <alignment horizontal="center" vertical="top" wrapText="1"/>
    </xf>
    <xf numFmtId="0" fontId="7" fillId="0" borderId="18" xfId="2" applyFont="1" applyFill="1" applyBorder="1" applyAlignment="1">
      <alignment horizontal="center" vertical="top" wrapText="1"/>
    </xf>
    <xf numFmtId="0" fontId="3" fillId="0" borderId="18" xfId="0" applyFont="1" applyFill="1" applyBorder="1" applyAlignment="1">
      <alignment horizontal="left" vertical="top" wrapText="1"/>
    </xf>
    <xf numFmtId="0" fontId="22" fillId="0" borderId="18" xfId="0" applyFont="1" applyFill="1" applyBorder="1" applyAlignment="1">
      <alignment horizontal="left" vertical="top" wrapText="1"/>
    </xf>
    <xf numFmtId="0" fontId="22" fillId="4" borderId="18" xfId="0" applyFont="1" applyFill="1" applyBorder="1" applyAlignment="1">
      <alignment horizontal="left" vertical="top" wrapText="1"/>
    </xf>
    <xf numFmtId="0" fontId="7" fillId="0" borderId="18" xfId="2" applyFont="1" applyBorder="1" applyAlignment="1">
      <alignment horizontal="center" vertical="top" wrapText="1"/>
    </xf>
    <xf numFmtId="0" fontId="7" fillId="0" borderId="18" xfId="2" applyFont="1" applyFill="1" applyBorder="1" applyAlignment="1">
      <alignment horizontal="center" vertical="top" wrapText="1"/>
    </xf>
    <xf numFmtId="0" fontId="7" fillId="3" borderId="18" xfId="2" applyFont="1" applyFill="1" applyBorder="1" applyAlignment="1">
      <alignment horizontal="center" vertical="top" wrapText="1"/>
    </xf>
    <xf numFmtId="0" fontId="25" fillId="0" borderId="18" xfId="1" applyFont="1" applyFill="1" applyBorder="1" applyAlignment="1">
      <alignment horizontal="left" vertical="top" wrapText="1"/>
    </xf>
    <xf numFmtId="0" fontId="7" fillId="18" borderId="18" xfId="2" applyFont="1" applyFill="1" applyBorder="1" applyAlignment="1">
      <alignment horizontal="center" vertical="top" wrapText="1"/>
    </xf>
    <xf numFmtId="0" fontId="7" fillId="11" borderId="18" xfId="2" applyFont="1" applyFill="1" applyBorder="1" applyAlignment="1">
      <alignment horizontal="center" vertical="top" wrapText="1"/>
    </xf>
    <xf numFmtId="0" fontId="22" fillId="0" borderId="18" xfId="0" applyFont="1" applyBorder="1" applyAlignment="1">
      <alignment horizontal="left" vertical="top" wrapText="1"/>
    </xf>
    <xf numFmtId="0" fontId="77" fillId="4" borderId="0" xfId="3" applyFont="1" applyFill="1" applyAlignment="1">
      <alignment horizontal="left" vertical="top"/>
    </xf>
    <xf numFmtId="0" fontId="29" fillId="11" borderId="17" xfId="0" applyFont="1" applyFill="1" applyBorder="1"/>
    <xf numFmtId="0" fontId="3" fillId="4" borderId="17" xfId="0" quotePrefix="1" applyFont="1" applyFill="1" applyBorder="1" applyAlignment="1">
      <alignment wrapText="1"/>
    </xf>
    <xf numFmtId="0" fontId="3" fillId="4" borderId="17" xfId="0" applyFont="1" applyFill="1" applyBorder="1" applyAlignment="1">
      <alignment horizontal="left" vertical="center" wrapText="1"/>
    </xf>
    <xf numFmtId="0" fontId="72" fillId="0" borderId="17" xfId="1" applyFont="1" applyFill="1" applyBorder="1" applyAlignment="1">
      <alignment horizontal="center" vertical="center"/>
    </xf>
    <xf numFmtId="0" fontId="3" fillId="4" borderId="0" xfId="0" applyFont="1" applyFill="1" applyAlignment="1">
      <alignment horizontal="left" vertical="top"/>
    </xf>
    <xf numFmtId="0" fontId="0" fillId="0" borderId="17" xfId="0" applyBorder="1" applyAlignment="1">
      <alignment horizontal="left" vertical="top" wrapText="1"/>
    </xf>
    <xf numFmtId="0" fontId="21" fillId="26" borderId="17" xfId="1" applyFont="1" applyFill="1" applyBorder="1" applyAlignment="1">
      <alignment horizontal="center" vertical="center" wrapText="1"/>
    </xf>
    <xf numFmtId="0" fontId="21" fillId="25" borderId="17" xfId="1" applyFont="1" applyFill="1" applyBorder="1" applyAlignment="1">
      <alignment horizontal="center" vertical="center" textRotation="90" wrapText="1"/>
    </xf>
    <xf numFmtId="0" fontId="22" fillId="0" borderId="17" xfId="0" quotePrefix="1" applyFont="1" applyBorder="1" applyAlignment="1">
      <alignment horizontal="center" vertical="center" wrapText="1"/>
    </xf>
    <xf numFmtId="0" fontId="25" fillId="0" borderId="17" xfId="1" applyFont="1" applyBorder="1" applyAlignment="1">
      <alignment vertical="top" wrapText="1"/>
    </xf>
    <xf numFmtId="0" fontId="3" fillId="0" borderId="17" xfId="0" quotePrefix="1" applyFont="1" applyBorder="1" applyAlignment="1">
      <alignment horizontal="center" vertical="center" wrapText="1"/>
    </xf>
    <xf numFmtId="0" fontId="22" fillId="4" borderId="17" xfId="0" applyFont="1" applyFill="1" applyBorder="1" applyAlignment="1">
      <alignment vertical="top"/>
    </xf>
    <xf numFmtId="0" fontId="3" fillId="4" borderId="17" xfId="0" applyFont="1" applyFill="1" applyBorder="1" applyAlignment="1">
      <alignment vertical="top"/>
    </xf>
    <xf numFmtId="0" fontId="22" fillId="0" borderId="17" xfId="0" applyFont="1" applyBorder="1" applyAlignment="1">
      <alignment vertical="top"/>
    </xf>
    <xf numFmtId="0" fontId="3" fillId="0" borderId="17" xfId="0" applyFont="1" applyBorder="1" applyAlignment="1">
      <alignment vertical="top"/>
    </xf>
    <xf numFmtId="0" fontId="29" fillId="0" borderId="17" xfId="0" applyFont="1" applyFill="1" applyBorder="1" applyAlignment="1">
      <alignment horizontal="left" vertical="top" wrapText="1"/>
    </xf>
    <xf numFmtId="0" fontId="55" fillId="9" borderId="17" xfId="0" applyFont="1" applyFill="1" applyBorder="1"/>
    <xf numFmtId="0" fontId="1" fillId="0" borderId="17" xfId="0" applyFont="1" applyBorder="1" applyAlignment="1">
      <alignment horizontal="left" vertical="top" wrapText="1"/>
    </xf>
    <xf numFmtId="0" fontId="22" fillId="4" borderId="17" xfId="0" quotePrefix="1" applyFont="1" applyFill="1" applyBorder="1" applyAlignment="1">
      <alignment horizontal="left" vertical="top" wrapText="1"/>
    </xf>
    <xf numFmtId="0" fontId="59" fillId="4" borderId="0" xfId="0" applyFont="1" applyFill="1" applyAlignment="1">
      <alignment horizontal="left" vertical="top" wrapText="1"/>
    </xf>
    <xf numFmtId="0" fontId="47" fillId="4" borderId="0" xfId="3" applyFont="1" applyFill="1" applyAlignment="1">
      <alignment horizontal="left" vertical="center" wrapText="1"/>
    </xf>
    <xf numFmtId="0" fontId="59" fillId="4" borderId="0" xfId="3" applyFont="1" applyFill="1" applyAlignment="1">
      <alignment horizontal="left" vertical="top" wrapText="1"/>
    </xf>
    <xf numFmtId="0" fontId="47" fillId="4" borderId="0" xfId="0" applyFont="1" applyFill="1" applyAlignment="1">
      <alignment horizontal="left" vertical="center" wrapText="1"/>
    </xf>
    <xf numFmtId="0" fontId="42" fillId="4" borderId="0" xfId="3" applyFont="1" applyFill="1" applyBorder="1" applyAlignment="1">
      <alignment horizontal="left" vertical="center" wrapText="1"/>
    </xf>
    <xf numFmtId="166" fontId="35" fillId="4" borderId="0" xfId="3" applyNumberFormat="1" applyFont="1" applyFill="1" applyAlignment="1">
      <alignment horizontal="left" vertical="top" wrapText="1"/>
    </xf>
    <xf numFmtId="0" fontId="22" fillId="4" borderId="0" xfId="0" applyFont="1" applyFill="1"/>
    <xf numFmtId="0" fontId="47" fillId="4" borderId="0" xfId="3" applyFont="1" applyFill="1" applyAlignment="1">
      <alignment horizontal="left" vertical="top" wrapText="1"/>
    </xf>
    <xf numFmtId="0" fontId="49" fillId="0" borderId="17" xfId="0" applyFont="1" applyBorder="1" applyAlignment="1">
      <alignment horizontal="left"/>
    </xf>
    <xf numFmtId="0" fontId="58" fillId="4" borderId="0" xfId="3" applyFont="1" applyFill="1" applyAlignment="1">
      <alignment horizontal="left" vertical="top" wrapText="1"/>
    </xf>
    <xf numFmtId="0" fontId="50" fillId="4" borderId="0" xfId="0" applyFont="1" applyFill="1" applyBorder="1" applyAlignment="1">
      <alignment horizontal="left" vertical="top" wrapText="1"/>
    </xf>
    <xf numFmtId="0" fontId="50" fillId="4" borderId="0" xfId="3" applyFont="1" applyFill="1" applyAlignment="1">
      <alignment horizontal="left" vertical="top"/>
    </xf>
    <xf numFmtId="0" fontId="36" fillId="6" borderId="5" xfId="0" applyFont="1" applyFill="1" applyBorder="1" applyAlignment="1">
      <alignment horizontal="left" vertical="top" wrapText="1"/>
    </xf>
    <xf numFmtId="0" fontId="36" fillId="6" borderId="9" xfId="0" applyFont="1" applyFill="1" applyBorder="1" applyAlignment="1">
      <alignment horizontal="left" vertical="top" wrapText="1"/>
    </xf>
    <xf numFmtId="0" fontId="49" fillId="0" borderId="15" xfId="0" applyFont="1" applyBorder="1" applyAlignment="1">
      <alignment horizontal="left"/>
    </xf>
    <xf numFmtId="0" fontId="49" fillId="0" borderId="3" xfId="0" applyFont="1" applyBorder="1" applyAlignment="1">
      <alignment horizontal="left"/>
    </xf>
    <xf numFmtId="0" fontId="49" fillId="0" borderId="16" xfId="0" applyFont="1" applyBorder="1" applyAlignment="1">
      <alignment horizontal="left"/>
    </xf>
    <xf numFmtId="0" fontId="49" fillId="0" borderId="15" xfId="0" applyFont="1" applyBorder="1" applyAlignment="1">
      <alignment horizontal="left" vertical="center"/>
    </xf>
    <xf numFmtId="0" fontId="49" fillId="0" borderId="3" xfId="0" applyFont="1" applyBorder="1" applyAlignment="1">
      <alignment horizontal="left" vertical="center"/>
    </xf>
    <xf numFmtId="0" fontId="49" fillId="0" borderId="16" xfId="0" applyFont="1" applyBorder="1" applyAlignment="1">
      <alignment horizontal="left" vertical="center"/>
    </xf>
    <xf numFmtId="0" fontId="0" fillId="4" borderId="0" xfId="0" applyFont="1" applyFill="1" applyAlignment="1">
      <alignment horizontal="center"/>
    </xf>
    <xf numFmtId="0" fontId="30" fillId="14" borderId="15" xfId="0" applyFont="1" applyFill="1" applyBorder="1" applyAlignment="1">
      <alignment vertical="center" wrapText="1"/>
    </xf>
    <xf numFmtId="0" fontId="30" fillId="14" borderId="16" xfId="0" applyFont="1" applyFill="1" applyBorder="1" applyAlignment="1">
      <alignment vertical="center" wrapText="1"/>
    </xf>
    <xf numFmtId="0" fontId="33" fillId="4" borderId="0" xfId="0" applyFont="1" applyFill="1" applyBorder="1" applyAlignment="1">
      <alignment horizontal="center" vertical="top" wrapText="1"/>
    </xf>
    <xf numFmtId="0" fontId="33" fillId="4" borderId="0" xfId="0" applyFont="1" applyFill="1" applyBorder="1" applyAlignment="1">
      <alignment horizontal="center" vertical="top"/>
    </xf>
    <xf numFmtId="0" fontId="63" fillId="14" borderId="15" xfId="0" applyFont="1" applyFill="1" applyBorder="1" applyAlignment="1">
      <alignment vertical="center" wrapText="1"/>
    </xf>
    <xf numFmtId="0" fontId="63" fillId="14" borderId="16" xfId="0" applyFont="1" applyFill="1" applyBorder="1" applyAlignment="1">
      <alignment vertical="center" wrapText="1"/>
    </xf>
    <xf numFmtId="0" fontId="30" fillId="14" borderId="15" xfId="0" applyFont="1" applyFill="1" applyBorder="1" applyAlignment="1">
      <alignment vertical="center"/>
    </xf>
    <xf numFmtId="0" fontId="30" fillId="14" borderId="16" xfId="0" applyFont="1" applyFill="1" applyBorder="1" applyAlignment="1">
      <alignment vertical="center"/>
    </xf>
    <xf numFmtId="0" fontId="9" fillId="14" borderId="15" xfId="0" applyFont="1" applyFill="1" applyBorder="1" applyAlignment="1">
      <alignment vertical="center" wrapText="1"/>
    </xf>
    <xf numFmtId="0" fontId="9" fillId="14" borderId="16" xfId="0" applyFont="1" applyFill="1" applyBorder="1" applyAlignment="1">
      <alignment vertical="center" wrapText="1"/>
    </xf>
    <xf numFmtId="0" fontId="9" fillId="14" borderId="15" xfId="0" applyFont="1" applyFill="1" applyBorder="1" applyAlignment="1">
      <alignment vertical="top" wrapText="1"/>
    </xf>
    <xf numFmtId="0" fontId="9" fillId="14" borderId="16" xfId="0" applyFont="1" applyFill="1" applyBorder="1" applyAlignment="1">
      <alignment vertical="top" wrapText="1"/>
    </xf>
    <xf numFmtId="0" fontId="36" fillId="20" borderId="17" xfId="0" applyFont="1" applyFill="1" applyBorder="1" applyAlignment="1">
      <alignment horizontal="center" vertical="center"/>
    </xf>
    <xf numFmtId="0" fontId="6" fillId="13" borderId="17" xfId="0" applyFont="1" applyFill="1" applyBorder="1" applyAlignment="1">
      <alignment horizontal="center" vertical="center"/>
    </xf>
    <xf numFmtId="1" fontId="9" fillId="4" borderId="17" xfId="0" applyNumberFormat="1" applyFont="1" applyFill="1" applyBorder="1" applyAlignment="1">
      <alignment horizontal="center" vertical="center" wrapText="1"/>
    </xf>
    <xf numFmtId="0" fontId="3" fillId="13" borderId="19" xfId="0" applyFont="1" applyFill="1" applyBorder="1" applyAlignment="1">
      <alignment horizontal="center"/>
    </xf>
    <xf numFmtId="0" fontId="23" fillId="22" borderId="18" xfId="0" applyFont="1" applyFill="1" applyBorder="1" applyAlignment="1">
      <alignment horizontal="center" vertical="center" wrapText="1"/>
    </xf>
    <xf numFmtId="0" fontId="23" fillId="22" borderId="19" xfId="0" applyFont="1" applyFill="1" applyBorder="1" applyAlignment="1">
      <alignment horizontal="center" vertical="center" wrapText="1"/>
    </xf>
    <xf numFmtId="0" fontId="67" fillId="20" borderId="9" xfId="0" applyFont="1" applyFill="1" applyBorder="1" applyAlignment="1">
      <alignment horizontal="right"/>
    </xf>
    <xf numFmtId="0" fontId="67" fillId="20" borderId="11" xfId="0" applyFont="1" applyFill="1" applyBorder="1" applyAlignment="1">
      <alignment horizontal="right"/>
    </xf>
    <xf numFmtId="0" fontId="3" fillId="13" borderId="17" xfId="0" applyFont="1" applyFill="1" applyBorder="1" applyAlignment="1">
      <alignment horizontal="center"/>
    </xf>
    <xf numFmtId="0" fontId="21" fillId="9" borderId="17" xfId="1" applyFont="1" applyFill="1" applyBorder="1" applyAlignment="1">
      <alignment horizontal="center" vertical="center" wrapText="1"/>
    </xf>
    <xf numFmtId="0" fontId="21" fillId="13" borderId="17" xfId="0" applyFont="1" applyFill="1" applyBorder="1" applyAlignment="1">
      <alignment horizontal="center" vertical="center" textRotation="90" wrapText="1"/>
    </xf>
    <xf numFmtId="0" fontId="21" fillId="22" borderId="17" xfId="0" applyFont="1" applyFill="1" applyBorder="1" applyAlignment="1">
      <alignment horizontal="center" vertical="center" textRotation="90" wrapText="1"/>
    </xf>
    <xf numFmtId="0" fontId="21" fillId="13" borderId="17" xfId="0" applyFont="1" applyFill="1" applyBorder="1" applyAlignment="1">
      <alignment horizontal="left" vertical="center" textRotation="90" wrapText="1"/>
    </xf>
    <xf numFmtId="0" fontId="1" fillId="24" borderId="18" xfId="0" applyFont="1" applyFill="1" applyBorder="1" applyAlignment="1">
      <alignment horizontal="center"/>
    </xf>
    <xf numFmtId="0" fontId="1" fillId="24" borderId="14" xfId="0" applyFont="1" applyFill="1" applyBorder="1" applyAlignment="1">
      <alignment horizontal="center"/>
    </xf>
    <xf numFmtId="0" fontId="1" fillId="24" borderId="12" xfId="0" applyFont="1" applyFill="1" applyBorder="1" applyAlignment="1">
      <alignment horizontal="center"/>
    </xf>
    <xf numFmtId="0" fontId="1" fillId="24" borderId="4" xfId="0" applyFont="1" applyFill="1" applyBorder="1" applyAlignment="1">
      <alignment horizontal="center"/>
    </xf>
    <xf numFmtId="0" fontId="21" fillId="26" borderId="17" xfId="0" applyFont="1" applyFill="1" applyBorder="1" applyAlignment="1">
      <alignment horizontal="center" vertical="center" wrapText="1"/>
    </xf>
    <xf numFmtId="0" fontId="21" fillId="26" borderId="17" xfId="1" applyFont="1" applyFill="1" applyBorder="1" applyAlignment="1">
      <alignment horizontal="center" vertical="center" wrapText="1"/>
    </xf>
    <xf numFmtId="0" fontId="21" fillId="26" borderId="17" xfId="1" applyFont="1" applyFill="1" applyBorder="1" applyAlignment="1">
      <alignment horizontal="center" vertical="center" textRotation="90" wrapText="1"/>
    </xf>
    <xf numFmtId="0" fontId="21" fillId="25" borderId="17" xfId="1" applyFont="1" applyFill="1" applyBorder="1" applyAlignment="1">
      <alignment horizontal="center" vertical="center" textRotation="90" wrapText="1"/>
    </xf>
    <xf numFmtId="0" fontId="1" fillId="25" borderId="17" xfId="0" applyFont="1" applyFill="1" applyBorder="1" applyAlignment="1">
      <alignment horizontal="center"/>
    </xf>
    <xf numFmtId="0" fontId="21" fillId="25" borderId="17" xfId="1" applyFont="1" applyFill="1" applyBorder="1" applyAlignment="1">
      <alignment horizontal="center" wrapText="1"/>
    </xf>
    <xf numFmtId="0" fontId="7" fillId="4" borderId="18" xfId="2" applyFont="1" applyFill="1" applyBorder="1" applyAlignment="1">
      <alignment horizontal="center" vertical="top" wrapText="1"/>
    </xf>
    <xf numFmtId="0" fontId="7" fillId="4" borderId="7" xfId="2" applyFont="1" applyFill="1" applyBorder="1" applyAlignment="1">
      <alignment horizontal="center" vertical="top" wrapText="1"/>
    </xf>
    <xf numFmtId="0" fontId="7" fillId="4" borderId="19" xfId="2" applyFont="1" applyFill="1" applyBorder="1" applyAlignment="1">
      <alignment horizontal="center" vertical="top" wrapText="1"/>
    </xf>
    <xf numFmtId="0" fontId="22" fillId="0" borderId="18"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7"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4" borderId="18" xfId="0" applyFont="1" applyFill="1" applyBorder="1" applyAlignment="1">
      <alignment horizontal="left" vertical="top" wrapText="1"/>
    </xf>
    <xf numFmtId="0" fontId="22" fillId="4" borderId="19" xfId="0" applyFont="1" applyFill="1" applyBorder="1" applyAlignment="1">
      <alignment horizontal="left" vertical="top" wrapText="1"/>
    </xf>
    <xf numFmtId="0" fontId="7" fillId="0" borderId="18" xfId="2" applyFont="1" applyBorder="1" applyAlignment="1">
      <alignment horizontal="center" vertical="top" wrapText="1"/>
    </xf>
    <xf numFmtId="0" fontId="7" fillId="0" borderId="19" xfId="2" applyFont="1" applyBorder="1" applyAlignment="1">
      <alignment horizontal="center" vertical="top" wrapText="1"/>
    </xf>
    <xf numFmtId="0" fontId="7" fillId="4" borderId="6" xfId="2" applyFont="1" applyFill="1" applyBorder="1" applyAlignment="1">
      <alignment horizontal="center" vertical="top" wrapText="1"/>
    </xf>
    <xf numFmtId="0" fontId="7" fillId="0" borderId="18" xfId="2" applyFont="1" applyFill="1" applyBorder="1" applyAlignment="1">
      <alignment horizontal="center" vertical="top" wrapText="1"/>
    </xf>
    <xf numFmtId="0" fontId="7" fillId="0" borderId="19" xfId="2" applyFont="1" applyFill="1" applyBorder="1" applyAlignment="1">
      <alignment horizontal="center" vertical="top" wrapText="1"/>
    </xf>
    <xf numFmtId="0" fontId="7" fillId="0" borderId="6" xfId="2" applyFont="1" applyFill="1" applyBorder="1" applyAlignment="1">
      <alignment horizontal="center" vertical="top" wrapText="1"/>
    </xf>
    <xf numFmtId="0" fontId="7" fillId="0" borderId="8" xfId="2" applyFont="1" applyFill="1" applyBorder="1" applyAlignment="1">
      <alignment horizontal="center" vertical="top" wrapText="1"/>
    </xf>
    <xf numFmtId="0" fontId="25" fillId="0" borderId="6" xfId="1" applyFont="1" applyFill="1" applyBorder="1" applyAlignment="1">
      <alignment horizontal="left" vertical="top" wrapText="1"/>
    </xf>
    <xf numFmtId="0" fontId="25" fillId="0" borderId="7" xfId="1" applyFont="1" applyFill="1" applyBorder="1" applyAlignment="1">
      <alignment horizontal="left" vertical="top" wrapText="1"/>
    </xf>
    <xf numFmtId="0" fontId="0"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7" fillId="15" borderId="6" xfId="2" applyFont="1" applyFill="1" applyBorder="1" applyAlignment="1">
      <alignment horizontal="center" vertical="top" wrapText="1"/>
    </xf>
    <xf numFmtId="0" fontId="7" fillId="15" borderId="7" xfId="2" applyFont="1" applyFill="1" applyBorder="1" applyAlignment="1">
      <alignment horizontal="center" vertical="top" wrapText="1"/>
    </xf>
    <xf numFmtId="0" fontId="25" fillId="0" borderId="8" xfId="1" applyFont="1" applyFill="1" applyBorder="1" applyAlignment="1">
      <alignment horizontal="left" vertical="top" wrapText="1"/>
    </xf>
    <xf numFmtId="0" fontId="2" fillId="0" borderId="8" xfId="0" applyFont="1" applyFill="1" applyBorder="1" applyAlignment="1">
      <alignment horizontal="left" vertical="top" wrapText="1"/>
    </xf>
    <xf numFmtId="0" fontId="7" fillId="18" borderId="6" xfId="2" applyFont="1" applyFill="1" applyBorder="1" applyAlignment="1">
      <alignment horizontal="center" vertical="top" wrapText="1"/>
    </xf>
    <xf numFmtId="0" fontId="7" fillId="18" borderId="8" xfId="2" applyFont="1" applyFill="1" applyBorder="1" applyAlignment="1">
      <alignment horizontal="center" vertical="top" wrapText="1"/>
    </xf>
    <xf numFmtId="0" fontId="7" fillId="3" borderId="18" xfId="2" applyFont="1" applyFill="1" applyBorder="1" applyAlignment="1">
      <alignment horizontal="center" vertical="top" wrapText="1"/>
    </xf>
    <xf numFmtId="0" fontId="7" fillId="3" borderId="19" xfId="2" applyFont="1" applyFill="1" applyBorder="1" applyAlignment="1">
      <alignment horizontal="center" vertical="top" wrapText="1"/>
    </xf>
    <xf numFmtId="0" fontId="25" fillId="0" borderId="18" xfId="1" applyFont="1" applyFill="1" applyBorder="1" applyAlignment="1">
      <alignment horizontal="left" vertical="top" wrapText="1"/>
    </xf>
    <xf numFmtId="0" fontId="25" fillId="0" borderId="19" xfId="1" applyFont="1" applyFill="1" applyBorder="1" applyAlignment="1">
      <alignment horizontal="left" vertical="top" wrapText="1"/>
    </xf>
    <xf numFmtId="0" fontId="0" fillId="0" borderId="18" xfId="0" applyFill="1" applyBorder="1" applyAlignment="1">
      <alignment horizontal="left" vertical="top" wrapText="1"/>
    </xf>
    <xf numFmtId="0" fontId="0" fillId="0" borderId="7" xfId="0" applyFill="1" applyBorder="1" applyAlignment="1">
      <alignment horizontal="left" vertical="top" wrapText="1"/>
    </xf>
    <xf numFmtId="0" fontId="0" fillId="0" borderId="19" xfId="0" applyFill="1" applyBorder="1" applyAlignment="1">
      <alignment horizontal="left" vertical="top" wrapText="1"/>
    </xf>
    <xf numFmtId="0" fontId="7" fillId="18" borderId="18" xfId="2" applyFont="1" applyFill="1" applyBorder="1" applyAlignment="1">
      <alignment horizontal="center" vertical="top" wrapText="1"/>
    </xf>
    <xf numFmtId="0" fontId="7" fillId="18" borderId="7" xfId="2" applyFont="1" applyFill="1" applyBorder="1" applyAlignment="1">
      <alignment horizontal="center" vertical="top" wrapText="1"/>
    </xf>
    <xf numFmtId="0" fontId="7" fillId="18" borderId="19" xfId="2" applyFont="1" applyFill="1" applyBorder="1" applyAlignment="1">
      <alignment horizontal="center" vertical="top" wrapText="1"/>
    </xf>
    <xf numFmtId="0" fontId="7" fillId="0" borderId="7" xfId="2" applyFont="1" applyBorder="1" applyAlignment="1">
      <alignment horizontal="center" vertical="top" wrapText="1"/>
    </xf>
    <xf numFmtId="0" fontId="7" fillId="0" borderId="7" xfId="2" applyFont="1" applyFill="1" applyBorder="1" applyAlignment="1">
      <alignment horizontal="center" vertical="top" wrapText="1"/>
    </xf>
    <xf numFmtId="0" fontId="0"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5" fillId="4" borderId="18" xfId="1" applyFont="1" applyFill="1" applyBorder="1" applyAlignment="1">
      <alignment horizontal="left" vertical="top" wrapText="1"/>
    </xf>
    <xf numFmtId="0" fontId="25" fillId="4" borderId="19" xfId="1" applyFont="1" applyFill="1" applyBorder="1" applyAlignment="1">
      <alignment horizontal="left" vertical="top" wrapText="1"/>
    </xf>
    <xf numFmtId="0" fontId="7" fillId="11" borderId="18" xfId="2" applyFont="1" applyFill="1" applyBorder="1" applyAlignment="1">
      <alignment horizontal="center" vertical="top" wrapText="1"/>
    </xf>
    <xf numFmtId="0" fontId="7" fillId="11" borderId="7" xfId="2" applyFont="1" applyFill="1" applyBorder="1" applyAlignment="1">
      <alignment horizontal="center" vertical="top" wrapText="1"/>
    </xf>
    <xf numFmtId="0" fontId="7" fillId="11" borderId="19" xfId="2" applyFont="1" applyFill="1" applyBorder="1" applyAlignment="1">
      <alignment horizontal="center" vertical="top" wrapText="1"/>
    </xf>
    <xf numFmtId="0" fontId="0" fillId="0" borderId="7" xfId="0" applyFont="1" applyFill="1" applyBorder="1" applyAlignment="1">
      <alignment horizontal="left" vertical="top" wrapText="1"/>
    </xf>
    <xf numFmtId="0" fontId="0" fillId="0" borderId="19" xfId="0" applyFont="1" applyFill="1" applyBorder="1" applyAlignment="1">
      <alignment horizontal="left" vertical="top" wrapText="1"/>
    </xf>
    <xf numFmtId="0" fontId="25" fillId="4" borderId="7" xfId="1" applyFont="1" applyFill="1" applyBorder="1" applyAlignment="1">
      <alignment horizontal="left" vertical="top" wrapText="1"/>
    </xf>
    <xf numFmtId="0" fontId="10" fillId="27" borderId="18" xfId="0" applyFont="1" applyFill="1" applyBorder="1" applyAlignment="1">
      <alignment horizontal="center" vertical="top"/>
    </xf>
    <xf numFmtId="0" fontId="10" fillId="27" borderId="7" xfId="0" applyFont="1" applyFill="1" applyBorder="1" applyAlignment="1">
      <alignment horizontal="center" vertical="top"/>
    </xf>
    <xf numFmtId="0" fontId="10" fillId="27" borderId="19" xfId="0" applyFont="1" applyFill="1" applyBorder="1" applyAlignment="1">
      <alignment horizontal="center" vertical="top"/>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8" xfId="0" applyFont="1" applyFill="1" applyBorder="1" applyAlignment="1">
      <alignment horizontal="center" vertical="top" wrapText="1"/>
    </xf>
    <xf numFmtId="0" fontId="8" fillId="21" borderId="14" xfId="0" applyFont="1" applyFill="1" applyBorder="1" applyAlignment="1">
      <alignment horizontal="center" vertical="top" wrapText="1"/>
    </xf>
    <xf numFmtId="0" fontId="8" fillId="21" borderId="10" xfId="0" applyFont="1" applyFill="1" applyBorder="1" applyAlignment="1">
      <alignment horizontal="center" vertical="top" wrapText="1"/>
    </xf>
    <xf numFmtId="0" fontId="25" fillId="7" borderId="6" xfId="0" applyNumberFormat="1" applyFont="1" applyFill="1" applyBorder="1" applyAlignment="1">
      <alignment horizontal="center" vertical="top" wrapText="1"/>
    </xf>
    <xf numFmtId="0" fontId="25" fillId="7" borderId="7" xfId="0" applyNumberFormat="1" applyFont="1" applyFill="1" applyBorder="1" applyAlignment="1">
      <alignment horizontal="center" vertical="top" wrapText="1"/>
    </xf>
    <xf numFmtId="0" fontId="25" fillId="7" borderId="8" xfId="0" applyNumberFormat="1" applyFont="1" applyFill="1" applyBorder="1" applyAlignment="1">
      <alignment horizontal="center" vertical="top" wrapText="1"/>
    </xf>
    <xf numFmtId="0" fontId="22"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7" fillId="3" borderId="7" xfId="2" applyFont="1" applyFill="1" applyBorder="1" applyAlignment="1">
      <alignment horizontal="center"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0" fillId="0" borderId="6" xfId="0"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7" fillId="3" borderId="6" xfId="2" applyFont="1" applyFill="1" applyBorder="1" applyAlignment="1">
      <alignment horizontal="center" vertical="top" wrapText="1"/>
    </xf>
    <xf numFmtId="0" fontId="22" fillId="0" borderId="17" xfId="0" quotePrefix="1" applyFont="1" applyFill="1" applyBorder="1" applyAlignment="1">
      <alignment horizontal="left" vertical="top" wrapText="1"/>
    </xf>
    <xf numFmtId="0" fontId="7" fillId="0" borderId="6" xfId="2" applyFont="1" applyBorder="1" applyAlignment="1">
      <alignment horizontal="center" vertical="top" wrapText="1"/>
    </xf>
    <xf numFmtId="0" fontId="3" fillId="0" borderId="15" xfId="0" applyFont="1" applyFill="1" applyBorder="1" applyAlignment="1">
      <alignment horizontal="left" vertical="top" wrapText="1"/>
    </xf>
    <xf numFmtId="0" fontId="7" fillId="0" borderId="8" xfId="2" applyFont="1" applyBorder="1" applyAlignment="1">
      <alignment horizontal="center" vertical="top" wrapText="1"/>
    </xf>
    <xf numFmtId="0" fontId="7" fillId="3" borderId="8" xfId="2" applyFont="1" applyFill="1" applyBorder="1" applyAlignment="1">
      <alignment horizontal="center" vertical="top" wrapText="1"/>
    </xf>
    <xf numFmtId="0" fontId="3" fillId="0" borderId="16" xfId="0" applyFont="1" applyFill="1" applyBorder="1" applyAlignment="1">
      <alignment horizontal="left" vertical="top" wrapText="1"/>
    </xf>
    <xf numFmtId="0" fontId="22" fillId="0" borderId="17" xfId="0" applyFont="1" applyFill="1" applyBorder="1" applyAlignment="1">
      <alignment horizontal="left" vertical="top" wrapText="1"/>
    </xf>
    <xf numFmtId="0" fontId="25" fillId="0" borderId="18" xfId="1" applyFont="1" applyBorder="1" applyAlignment="1">
      <alignment horizontal="left" vertical="top" wrapText="1"/>
    </xf>
    <xf numFmtId="0" fontId="25" fillId="0" borderId="19" xfId="1"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5" fillId="0" borderId="7" xfId="1" applyFont="1" applyBorder="1" applyAlignment="1">
      <alignment horizontal="left" vertical="top" wrapText="1"/>
    </xf>
    <xf numFmtId="0" fontId="25" fillId="0" borderId="6" xfId="1" applyFont="1" applyBorder="1" applyAlignment="1">
      <alignment horizontal="left" vertical="top" wrapText="1"/>
    </xf>
    <xf numFmtId="0" fontId="7" fillId="18" borderId="17" xfId="2"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18" xfId="0" quotePrefix="1" applyFont="1" applyFill="1" applyBorder="1" applyAlignment="1">
      <alignment horizontal="left" vertical="top" wrapText="1"/>
    </xf>
    <xf numFmtId="0" fontId="22" fillId="0" borderId="19" xfId="0" quotePrefix="1" applyFont="1" applyFill="1" applyBorder="1" applyAlignment="1">
      <alignment horizontal="left" vertical="top" wrapText="1"/>
    </xf>
    <xf numFmtId="0" fontId="65" fillId="0" borderId="6" xfId="1" applyFont="1" applyFill="1" applyBorder="1" applyAlignment="1">
      <alignment horizontal="left" vertical="top" wrapText="1"/>
    </xf>
    <xf numFmtId="0" fontId="65" fillId="0" borderId="7" xfId="1" applyFont="1" applyFill="1" applyBorder="1" applyAlignment="1">
      <alignment horizontal="left" vertical="top" wrapText="1"/>
    </xf>
    <xf numFmtId="0" fontId="25" fillId="7" borderId="18" xfId="0" applyFont="1" applyFill="1" applyBorder="1" applyAlignment="1">
      <alignment horizontal="center" vertical="top" wrapText="1"/>
    </xf>
    <xf numFmtId="0" fontId="25" fillId="7" borderId="19" xfId="0" applyFont="1" applyFill="1" applyBorder="1" applyAlignment="1">
      <alignment horizontal="center" vertical="top" wrapText="1"/>
    </xf>
    <xf numFmtId="0" fontId="8" fillId="21" borderId="18" xfId="0" applyFont="1" applyFill="1" applyBorder="1" applyAlignment="1">
      <alignment horizontal="center" vertical="top" wrapText="1"/>
    </xf>
    <xf numFmtId="0" fontId="8" fillId="21" borderId="19" xfId="0" applyFont="1" applyFill="1" applyBorder="1" applyAlignment="1">
      <alignment horizontal="center" vertical="top" wrapText="1"/>
    </xf>
    <xf numFmtId="0" fontId="22" fillId="0" borderId="18" xfId="0" applyFont="1" applyBorder="1" applyAlignment="1">
      <alignment horizontal="center" vertical="top" wrapText="1"/>
    </xf>
    <xf numFmtId="0" fontId="22" fillId="0" borderId="19" xfId="0" applyFont="1" applyBorder="1" applyAlignment="1">
      <alignment horizontal="center" vertical="top" wrapText="1"/>
    </xf>
    <xf numFmtId="0" fontId="11" fillId="0" borderId="18" xfId="0" applyFont="1" applyFill="1" applyBorder="1" applyAlignment="1">
      <alignment horizontal="center" vertical="top"/>
    </xf>
    <xf numFmtId="0" fontId="11" fillId="0" borderId="19" xfId="0" applyFont="1" applyFill="1" applyBorder="1" applyAlignment="1">
      <alignment horizontal="center" vertical="top"/>
    </xf>
    <xf numFmtId="0" fontId="15" fillId="0" borderId="18" xfId="0" applyFont="1" applyBorder="1" applyAlignment="1">
      <alignment horizontal="center" vertical="top" wrapText="1"/>
    </xf>
    <xf numFmtId="0" fontId="15" fillId="0" borderId="19" xfId="0" applyFont="1" applyBorder="1" applyAlignment="1">
      <alignment horizontal="center" vertical="top" wrapText="1"/>
    </xf>
    <xf numFmtId="0" fontId="22" fillId="4" borderId="18" xfId="0" quotePrefix="1" applyFont="1" applyFill="1" applyBorder="1" applyAlignment="1">
      <alignment horizontal="left" vertical="top" wrapText="1"/>
    </xf>
    <xf numFmtId="0" fontId="22" fillId="4" borderId="19" xfId="0" quotePrefix="1" applyFont="1" applyFill="1" applyBorder="1" applyAlignment="1">
      <alignment horizontal="left" vertical="top" wrapText="1"/>
    </xf>
    <xf numFmtId="0" fontId="22" fillId="4" borderId="17" xfId="0" quotePrefix="1" applyFont="1" applyFill="1" applyBorder="1" applyAlignment="1">
      <alignment horizontal="left" vertical="top" wrapText="1"/>
    </xf>
    <xf numFmtId="0" fontId="8" fillId="21" borderId="6" xfId="0" applyFont="1" applyFill="1" applyBorder="1" applyAlignment="1">
      <alignment horizontal="center" vertical="top" wrapText="1"/>
    </xf>
    <xf numFmtId="0" fontId="8" fillId="21" borderId="7" xfId="0" applyFont="1" applyFill="1" applyBorder="1" applyAlignment="1">
      <alignment horizontal="center" vertical="top" wrapText="1"/>
    </xf>
    <xf numFmtId="0" fontId="8" fillId="21" borderId="8" xfId="0" applyFont="1" applyFill="1" applyBorder="1" applyAlignment="1">
      <alignment horizontal="center" vertical="top" wrapText="1"/>
    </xf>
    <xf numFmtId="0" fontId="25" fillId="7" borderId="6" xfId="0" applyFont="1" applyFill="1" applyBorder="1" applyAlignment="1">
      <alignment horizontal="center" vertical="top" wrapText="1"/>
    </xf>
    <xf numFmtId="0" fontId="25" fillId="7" borderId="7" xfId="0" applyFont="1" applyFill="1" applyBorder="1" applyAlignment="1">
      <alignment horizontal="center" vertical="top" wrapText="1"/>
    </xf>
    <xf numFmtId="0" fontId="25" fillId="7" borderId="8" xfId="0" applyFont="1" applyFill="1" applyBorder="1" applyAlignment="1">
      <alignment horizontal="center" vertical="top" wrapText="1"/>
    </xf>
    <xf numFmtId="0" fontId="70" fillId="0" borderId="18" xfId="0" applyFont="1" applyBorder="1" applyAlignment="1">
      <alignment horizontal="left" vertical="top" wrapText="1"/>
    </xf>
    <xf numFmtId="0" fontId="70" fillId="0" borderId="19" xfId="0" applyFont="1" applyBorder="1" applyAlignment="1">
      <alignment horizontal="left" vertical="top" wrapText="1"/>
    </xf>
    <xf numFmtId="0" fontId="25" fillId="0" borderId="14" xfId="0" quotePrefix="1" applyFont="1" applyFill="1" applyBorder="1" applyAlignment="1">
      <alignment horizontal="left" vertical="top" wrapText="1"/>
    </xf>
    <xf numFmtId="0" fontId="25" fillId="0" borderId="4" xfId="0" quotePrefix="1" applyFont="1" applyFill="1" applyBorder="1" applyAlignment="1">
      <alignment horizontal="left" vertical="top" wrapText="1"/>
    </xf>
    <xf numFmtId="0" fontId="22" fillId="0" borderId="7" xfId="0" quotePrefix="1" applyFont="1" applyFill="1" applyBorder="1" applyAlignment="1">
      <alignment horizontal="left" vertical="top" wrapText="1"/>
    </xf>
    <xf numFmtId="0" fontId="25" fillId="0" borderId="8" xfId="1" applyFont="1" applyBorder="1" applyAlignment="1">
      <alignment horizontal="left" vertical="top" wrapText="1"/>
    </xf>
    <xf numFmtId="0" fontId="65" fillId="0" borderId="18" xfId="1" applyFont="1" applyFill="1" applyBorder="1" applyAlignment="1">
      <alignment horizontal="left" vertical="top" wrapText="1"/>
    </xf>
    <xf numFmtId="0" fontId="65" fillId="0" borderId="19" xfId="1" applyFont="1" applyFill="1" applyBorder="1" applyAlignment="1">
      <alignment horizontal="left" vertical="top" wrapText="1"/>
    </xf>
    <xf numFmtId="0" fontId="15" fillId="0" borderId="17" xfId="0" quotePrefix="1" applyFont="1" applyFill="1" applyBorder="1" applyAlignment="1">
      <alignment horizontal="left" vertical="top"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22" fillId="4" borderId="15" xfId="0" applyFont="1" applyFill="1" applyBorder="1" applyAlignment="1">
      <alignment horizontal="left" vertical="top" wrapText="1"/>
    </xf>
    <xf numFmtId="0" fontId="22" fillId="4" borderId="16" xfId="0" applyFont="1" applyFill="1" applyBorder="1" applyAlignment="1">
      <alignment horizontal="left" vertical="top" wrapText="1"/>
    </xf>
    <xf numFmtId="0" fontId="22" fillId="0" borderId="14" xfId="0" applyFont="1" applyBorder="1" applyAlignment="1">
      <alignment horizontal="left" vertical="top" wrapText="1"/>
    </xf>
    <xf numFmtId="0" fontId="22" fillId="0" borderId="4" xfId="0" applyFont="1" applyBorder="1" applyAlignment="1">
      <alignment horizontal="left" vertical="top" wrapText="1"/>
    </xf>
    <xf numFmtId="0" fontId="22" fillId="0" borderId="10" xfId="0" applyFont="1" applyBorder="1" applyAlignment="1">
      <alignment horizontal="left" vertical="top" wrapText="1"/>
    </xf>
    <xf numFmtId="0" fontId="22" fillId="0" borderId="13" xfId="0" applyFont="1" applyBorder="1" applyAlignment="1">
      <alignment horizontal="left" vertical="top" wrapText="1"/>
    </xf>
    <xf numFmtId="0" fontId="22" fillId="0" borderId="5" xfId="0" applyFont="1" applyBorder="1" applyAlignment="1">
      <alignment horizontal="left" vertical="top" wrapText="1"/>
    </xf>
    <xf numFmtId="0" fontId="22" fillId="0" borderId="11" xfId="0" applyFont="1" applyBorder="1" applyAlignment="1">
      <alignment horizontal="left" vertical="top" wrapText="1"/>
    </xf>
    <xf numFmtId="0" fontId="3" fillId="4" borderId="15" xfId="0" applyFont="1" applyFill="1" applyBorder="1" applyAlignment="1">
      <alignment horizontal="left" vertical="top" wrapText="1"/>
    </xf>
    <xf numFmtId="0" fontId="3" fillId="4" borderId="16" xfId="0" applyFont="1" applyFill="1" applyBorder="1" applyAlignment="1">
      <alignment horizontal="left" vertical="top" wrapText="1"/>
    </xf>
    <xf numFmtId="0" fontId="21" fillId="0" borderId="4" xfId="0" applyFont="1" applyBorder="1" applyAlignment="1">
      <alignment horizontal="left" vertical="top" wrapText="1"/>
    </xf>
    <xf numFmtId="0" fontId="21" fillId="0" borderId="11" xfId="0" applyFont="1" applyBorder="1" applyAlignment="1">
      <alignment horizontal="left" vertical="top" wrapText="1"/>
    </xf>
    <xf numFmtId="0" fontId="25" fillId="0" borderId="17" xfId="0" quotePrefix="1" applyFont="1" applyFill="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5" fillId="0" borderId="18" xfId="1" applyFont="1" applyBorder="1" applyAlignment="1">
      <alignment vertical="top" wrapText="1"/>
    </xf>
    <xf numFmtId="0" fontId="25" fillId="0" borderId="7" xfId="1" applyFont="1" applyBorder="1" applyAlignment="1">
      <alignment vertical="top" wrapText="1"/>
    </xf>
    <xf numFmtId="0" fontId="25" fillId="0" borderId="19" xfId="1" applyFont="1" applyBorder="1" applyAlignment="1">
      <alignmen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22" fillId="0" borderId="14"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11"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19" xfId="0" applyFont="1" applyFill="1" applyBorder="1" applyAlignment="1">
      <alignment horizontal="left" vertical="top" wrapText="1"/>
    </xf>
    <xf numFmtId="0" fontId="29" fillId="0" borderId="18" xfId="0" applyFont="1" applyFill="1" applyBorder="1" applyAlignment="1">
      <alignment horizontal="left" vertical="top" wrapText="1"/>
    </xf>
    <xf numFmtId="0" fontId="29" fillId="0" borderId="19" xfId="0" applyFont="1" applyFill="1" applyBorder="1" applyAlignment="1">
      <alignment horizontal="left" vertical="top" wrapText="1"/>
    </xf>
    <xf numFmtId="0" fontId="75" fillId="18" borderId="18" xfId="2" applyFont="1" applyFill="1" applyBorder="1" applyAlignment="1">
      <alignment horizontal="center" vertical="top" wrapText="1"/>
    </xf>
    <xf numFmtId="0" fontId="75" fillId="18" borderId="19" xfId="2" applyFont="1" applyFill="1" applyBorder="1" applyAlignment="1">
      <alignment horizontal="center" vertical="top" wrapText="1"/>
    </xf>
    <xf numFmtId="0" fontId="75" fillId="0" borderId="18" xfId="2" applyFont="1" applyBorder="1" applyAlignment="1">
      <alignment horizontal="center" vertical="top" wrapText="1"/>
    </xf>
    <xf numFmtId="0" fontId="75" fillId="0" borderId="19" xfId="2" applyFont="1" applyBorder="1" applyAlignment="1">
      <alignment horizontal="center" vertical="top" wrapText="1"/>
    </xf>
    <xf numFmtId="0" fontId="75" fillId="0" borderId="18" xfId="2" applyFont="1" applyFill="1" applyBorder="1" applyAlignment="1">
      <alignment horizontal="center" vertical="top" wrapText="1"/>
    </xf>
    <xf numFmtId="0" fontId="75" fillId="0" borderId="19" xfId="2" applyFont="1" applyFill="1" applyBorder="1" applyAlignment="1">
      <alignment horizontal="center" vertical="top" wrapText="1"/>
    </xf>
    <xf numFmtId="0" fontId="3" fillId="0" borderId="14"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18" xfId="0" applyBorder="1" applyAlignment="1">
      <alignment vertical="top" wrapText="1"/>
    </xf>
    <xf numFmtId="0" fontId="0" fillId="0" borderId="19" xfId="0" applyBorder="1" applyAlignment="1">
      <alignment vertical="top" wrapText="1"/>
    </xf>
    <xf numFmtId="0" fontId="22" fillId="0" borderId="17" xfId="0" applyFont="1" applyFill="1" applyBorder="1" applyAlignment="1">
      <alignment vertical="top" wrapText="1"/>
    </xf>
    <xf numFmtId="0" fontId="0" fillId="0" borderId="17" xfId="0" applyFill="1" applyBorder="1" applyAlignment="1">
      <alignment vertical="top" wrapText="1"/>
    </xf>
    <xf numFmtId="0" fontId="0" fillId="0" borderId="18"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14" xfId="0" applyFill="1" applyBorder="1" applyAlignment="1">
      <alignment horizontal="left" vertical="top" wrapText="1"/>
    </xf>
    <xf numFmtId="0" fontId="0" fillId="0" borderId="5" xfId="0" applyFill="1" applyBorder="1" applyAlignment="1">
      <alignment horizontal="left" vertical="top" wrapText="1"/>
    </xf>
    <xf numFmtId="0" fontId="0" fillId="0" borderId="17" xfId="0" applyFill="1" applyBorder="1" applyAlignment="1">
      <alignment horizontal="left" vertical="top" wrapText="1"/>
    </xf>
    <xf numFmtId="0" fontId="0" fillId="0" borderId="17" xfId="0" applyBorder="1" applyAlignment="1">
      <alignment horizontal="left" vertical="top" wrapText="1"/>
    </xf>
    <xf numFmtId="0" fontId="22" fillId="0" borderId="15" xfId="0" quotePrefix="1" applyFont="1" applyFill="1" applyBorder="1" applyAlignment="1">
      <alignment horizontal="left" vertical="top" wrapText="1"/>
    </xf>
    <xf numFmtId="0" fontId="22" fillId="0" borderId="16" xfId="0" quotePrefix="1" applyFont="1" applyFill="1" applyBorder="1" applyAlignment="1">
      <alignment horizontal="left" vertical="top" wrapText="1"/>
    </xf>
    <xf numFmtId="0" fontId="21" fillId="4" borderId="18" xfId="0" applyFont="1" applyFill="1" applyBorder="1" applyAlignment="1">
      <alignment horizontal="left" vertical="top" wrapText="1"/>
    </xf>
    <xf numFmtId="0" fontId="21" fillId="4" borderId="19" xfId="0" applyFont="1" applyFill="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2" fillId="4" borderId="14" xfId="0" applyFont="1" applyFill="1" applyBorder="1" applyAlignment="1">
      <alignment horizontal="left" vertical="top" wrapText="1"/>
    </xf>
    <xf numFmtId="0" fontId="22" fillId="4" borderId="4"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11" xfId="0" applyFont="1" applyFill="1" applyBorder="1" applyAlignment="1">
      <alignment horizontal="left" vertical="top" wrapText="1"/>
    </xf>
    <xf numFmtId="10" fontId="30" fillId="0" borderId="15" xfId="0" applyNumberFormat="1" applyFont="1" applyBorder="1" applyAlignment="1">
      <alignment horizontal="center" vertical="center" wrapText="1"/>
    </xf>
    <xf numFmtId="10" fontId="30" fillId="0" borderId="3" xfId="0" applyNumberFormat="1" applyFont="1" applyBorder="1" applyAlignment="1">
      <alignment horizontal="center" vertical="center" wrapText="1"/>
    </xf>
    <xf numFmtId="10" fontId="30" fillId="0" borderId="16" xfId="0" applyNumberFormat="1" applyFont="1" applyBorder="1" applyAlignment="1">
      <alignment horizontal="center" vertical="center" wrapText="1"/>
    </xf>
    <xf numFmtId="0" fontId="25" fillId="4" borderId="15" xfId="0" applyFont="1" applyFill="1" applyBorder="1" applyAlignment="1">
      <alignment horizontal="center" vertical="top" wrapText="1"/>
    </xf>
    <xf numFmtId="0" fontId="25" fillId="4" borderId="3" xfId="0" applyFont="1" applyFill="1" applyBorder="1" applyAlignment="1">
      <alignment horizontal="center" vertical="top" wrapText="1"/>
    </xf>
    <xf numFmtId="0" fontId="25" fillId="4" borderId="16" xfId="0" applyFont="1" applyFill="1" applyBorder="1" applyAlignment="1">
      <alignment horizontal="center" vertical="top" wrapText="1"/>
    </xf>
    <xf numFmtId="0" fontId="1" fillId="13" borderId="17" xfId="0" applyFont="1" applyFill="1" applyBorder="1" applyAlignment="1">
      <alignment horizontal="left" vertical="center" wrapText="1" indent="1"/>
    </xf>
    <xf numFmtId="0" fontId="22" fillId="9" borderId="17" xfId="0" applyFont="1" applyFill="1" applyBorder="1" applyAlignment="1">
      <alignment horizontal="left" vertical="top" wrapText="1" indent="1"/>
    </xf>
    <xf numFmtId="0" fontId="0" fillId="9" borderId="17" xfId="0" applyFill="1" applyBorder="1" applyAlignment="1">
      <alignment horizontal="left" vertical="top" wrapText="1" indent="1"/>
    </xf>
    <xf numFmtId="0" fontId="1" fillId="13" borderId="15"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16" xfId="0" applyFont="1" applyFill="1" applyBorder="1" applyAlignment="1">
      <alignment horizontal="center" vertical="center" wrapText="1"/>
    </xf>
    <xf numFmtId="0" fontId="25" fillId="0" borderId="15" xfId="0" applyFont="1" applyBorder="1" applyAlignment="1">
      <alignment horizontal="center" vertical="top" wrapText="1"/>
    </xf>
    <xf numFmtId="0" fontId="25" fillId="0" borderId="3" xfId="0" applyFont="1" applyBorder="1" applyAlignment="1">
      <alignment horizontal="center" vertical="top" wrapText="1"/>
    </xf>
    <xf numFmtId="0" fontId="25" fillId="0" borderId="16" xfId="0" applyFont="1" applyBorder="1" applyAlignment="1">
      <alignment horizontal="center" vertical="top" wrapText="1"/>
    </xf>
    <xf numFmtId="0" fontId="1" fillId="15" borderId="18" xfId="0" applyFont="1" applyFill="1" applyBorder="1" applyAlignment="1">
      <alignment horizontal="right" vertical="top" wrapText="1"/>
    </xf>
    <xf numFmtId="0" fontId="1" fillId="15" borderId="7" xfId="0" applyFont="1" applyFill="1" applyBorder="1" applyAlignment="1">
      <alignment horizontal="right" vertical="top" wrapText="1"/>
    </xf>
    <xf numFmtId="0" fontId="1" fillId="15" borderId="19" xfId="0" applyFont="1" applyFill="1" applyBorder="1" applyAlignment="1">
      <alignment horizontal="right" vertical="top" wrapText="1"/>
    </xf>
    <xf numFmtId="0" fontId="21" fillId="13" borderId="17" xfId="0" applyFont="1" applyFill="1" applyBorder="1" applyAlignment="1">
      <alignment horizontal="left" vertical="center" wrapText="1" indent="1"/>
    </xf>
    <xf numFmtId="0" fontId="1" fillId="13" borderId="17" xfId="0" applyFont="1" applyFill="1" applyBorder="1" applyAlignment="1">
      <alignment horizontal="left" vertical="top" wrapText="1" indent="1"/>
    </xf>
    <xf numFmtId="0" fontId="22" fillId="9" borderId="15" xfId="0" applyFont="1" applyFill="1" applyBorder="1" applyAlignment="1">
      <alignment horizontal="left" vertical="top" wrapText="1" indent="1"/>
    </xf>
    <xf numFmtId="0" fontId="22" fillId="9" borderId="3" xfId="0" applyFont="1" applyFill="1" applyBorder="1" applyAlignment="1">
      <alignment horizontal="left" vertical="top" wrapText="1" indent="1"/>
    </xf>
    <xf numFmtId="0" fontId="22" fillId="9" borderId="16" xfId="0" applyFont="1" applyFill="1" applyBorder="1" applyAlignment="1">
      <alignment horizontal="left" vertical="top" wrapText="1" indent="1"/>
    </xf>
    <xf numFmtId="0" fontId="0" fillId="9" borderId="15" xfId="0" applyFill="1" applyBorder="1" applyAlignment="1">
      <alignment horizontal="left" vertical="top" wrapText="1" indent="1"/>
    </xf>
    <xf numFmtId="0" fontId="0" fillId="9" borderId="3" xfId="0" applyFill="1" applyBorder="1" applyAlignment="1">
      <alignment horizontal="left" vertical="top" wrapText="1" indent="1"/>
    </xf>
    <xf numFmtId="0" fontId="0" fillId="9" borderId="16" xfId="0" applyFill="1" applyBorder="1" applyAlignment="1">
      <alignment horizontal="left" vertical="top" wrapText="1" indent="1"/>
    </xf>
    <xf numFmtId="0" fontId="22" fillId="9" borderId="15" xfId="0" applyFont="1" applyFill="1" applyBorder="1" applyAlignment="1">
      <alignment horizontal="left" wrapText="1"/>
    </xf>
    <xf numFmtId="0" fontId="22" fillId="9" borderId="16" xfId="0" applyFont="1" applyFill="1" applyBorder="1" applyAlignment="1">
      <alignment horizontal="left" wrapText="1"/>
    </xf>
    <xf numFmtId="0" fontId="22" fillId="9" borderId="17" xfId="0" applyFont="1" applyFill="1" applyBorder="1" applyAlignment="1">
      <alignment horizontal="left"/>
    </xf>
    <xf numFmtId="0" fontId="22" fillId="13" borderId="15" xfId="0" applyFont="1" applyFill="1" applyBorder="1" applyAlignment="1">
      <alignment horizontal="left" wrapText="1"/>
    </xf>
    <xf numFmtId="0" fontId="22" fillId="13" borderId="16" xfId="0" applyFont="1" applyFill="1" applyBorder="1" applyAlignment="1">
      <alignment horizontal="left" wrapText="1"/>
    </xf>
    <xf numFmtId="0" fontId="22" fillId="13" borderId="17" xfId="0" applyFont="1" applyFill="1" applyBorder="1" applyAlignment="1">
      <alignment horizontal="left"/>
    </xf>
    <xf numFmtId="0" fontId="21" fillId="13" borderId="15" xfId="0" applyFont="1" applyFill="1" applyBorder="1" applyAlignment="1">
      <alignment horizontal="left" vertical="center" wrapText="1" indent="1"/>
    </xf>
    <xf numFmtId="0" fontId="21" fillId="13" borderId="3" xfId="0" applyFont="1" applyFill="1" applyBorder="1" applyAlignment="1">
      <alignment horizontal="left" vertical="center" wrapText="1" indent="1"/>
    </xf>
    <xf numFmtId="0" fontId="21" fillId="13" borderId="16" xfId="0" applyFont="1" applyFill="1" applyBorder="1" applyAlignment="1">
      <alignment horizontal="left" vertical="center" wrapText="1" indent="1"/>
    </xf>
    <xf numFmtId="0" fontId="0" fillId="9" borderId="17" xfId="0" applyFill="1" applyBorder="1" applyAlignment="1">
      <alignment horizontal="left"/>
    </xf>
    <xf numFmtId="0" fontId="0" fillId="9" borderId="15" xfId="0" applyFill="1" applyBorder="1" applyAlignment="1">
      <alignment horizontal="left"/>
    </xf>
    <xf numFmtId="0" fontId="0" fillId="9" borderId="16" xfId="0" applyFill="1" applyBorder="1" applyAlignment="1">
      <alignment horizontal="left"/>
    </xf>
    <xf numFmtId="0" fontId="0" fillId="13" borderId="17" xfId="0" applyFill="1" applyBorder="1" applyAlignment="1">
      <alignment horizontal="left"/>
    </xf>
    <xf numFmtId="0" fontId="26" fillId="13" borderId="17" xfId="0" applyFont="1" applyFill="1" applyBorder="1" applyAlignment="1">
      <alignment horizontal="left"/>
    </xf>
    <xf numFmtId="0" fontId="33" fillId="14" borderId="2"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791FA92D-0022-4B6A-9B82-621733523569}"/>
    <cellStyle name="Normal 2" xfId="3" xr:uid="{F643D518-322C-4136-B68B-FF4D0AB316D2}"/>
    <cellStyle name="Normal 3" xfId="2" xr:uid="{8576F358-8434-4A03-9D2F-737251641E55}"/>
  </cellStyles>
  <dxfs count="393">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1353503</xdr:colOff>
      <xdr:row>0</xdr:row>
      <xdr:rowOff>1076481</xdr:rowOff>
    </xdr:to>
    <xdr:pic>
      <xdr:nvPicPr>
        <xdr:cNvPr id="2" name="Picture 1">
          <a:extLst>
            <a:ext uri="{FF2B5EF4-FFF2-40B4-BE49-F238E27FC236}">
              <a16:creationId xmlns:a16="http://schemas.microsoft.com/office/drawing/2014/main" id="{008D5B17-A862-4DEF-B8BE-7391C616D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3" name="Picture 2">
          <a:extLst>
            <a:ext uri="{FF2B5EF4-FFF2-40B4-BE49-F238E27FC236}">
              <a16:creationId xmlns:a16="http://schemas.microsoft.com/office/drawing/2014/main" id="{EBF60EE7-43B1-4B7B-9101-8AD6706E7CE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14877E84-A2C9-4F5C-B04F-D415D7411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44C46C52-A624-475F-8416-870DBC7CF2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788917</xdr:rowOff>
    </xdr:to>
    <xdr:pic>
      <xdr:nvPicPr>
        <xdr:cNvPr id="2" name="Picture 1">
          <a:extLst>
            <a:ext uri="{FF2B5EF4-FFF2-40B4-BE49-F238E27FC236}">
              <a16:creationId xmlns:a16="http://schemas.microsoft.com/office/drawing/2014/main" id="{95882781-D6AC-4B13-AB52-461804981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2743199</xdr:colOff>
      <xdr:row>1</xdr:row>
      <xdr:rowOff>47533</xdr:rowOff>
    </xdr:to>
    <xdr:pic>
      <xdr:nvPicPr>
        <xdr:cNvPr id="3" name="Picture 2" descr="&quot;&quot;">
          <a:extLst>
            <a:ext uri="{FF2B5EF4-FFF2-40B4-BE49-F238E27FC236}">
              <a16:creationId xmlns:a16="http://schemas.microsoft.com/office/drawing/2014/main" id="{DD53AFFF-6BAF-4FCB-88C9-9322BCDB7C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8541-C0E2-4F56-AB18-A8E0E13EFFB1}">
  <sheetPr>
    <pageSetUpPr fitToPage="1"/>
  </sheetPr>
  <dimension ref="A1:CM97"/>
  <sheetViews>
    <sheetView tabSelected="1" workbookViewId="0">
      <selection activeCell="C16" sqref="C16"/>
    </sheetView>
  </sheetViews>
  <sheetFormatPr defaultRowHeight="12.75" x14ac:dyDescent="0.2"/>
  <cols>
    <col min="1" max="1" width="3.5703125" style="105" customWidth="1"/>
    <col min="2" max="2" width="17.42578125" style="105" customWidth="1"/>
    <col min="3" max="3" width="22.5703125" style="105" customWidth="1"/>
    <col min="4" max="4" width="92.7109375" style="105" customWidth="1"/>
    <col min="5" max="5" width="11" style="105" bestFit="1" customWidth="1"/>
    <col min="6" max="6" width="23.7109375" style="105" customWidth="1"/>
    <col min="7" max="257" width="9.140625" style="105"/>
    <col min="258" max="258" width="31.85546875" style="105" customWidth="1"/>
    <col min="259" max="259" width="23.7109375" style="105" customWidth="1"/>
    <col min="260" max="260" width="35.85546875" style="105" customWidth="1"/>
    <col min="261" max="261" width="9.140625" style="105"/>
    <col min="262" max="262" width="23.7109375" style="105" customWidth="1"/>
    <col min="263" max="513" width="9.140625" style="105"/>
    <col min="514" max="514" width="31.85546875" style="105" customWidth="1"/>
    <col min="515" max="515" width="23.7109375" style="105" customWidth="1"/>
    <col min="516" max="516" width="35.85546875" style="105" customWidth="1"/>
    <col min="517" max="517" width="9.140625" style="105"/>
    <col min="518" max="518" width="23.7109375" style="105" customWidth="1"/>
    <col min="519" max="769" width="9.140625" style="105"/>
    <col min="770" max="770" width="31.85546875" style="105" customWidth="1"/>
    <col min="771" max="771" width="23.7109375" style="105" customWidth="1"/>
    <col min="772" max="772" width="35.85546875" style="105" customWidth="1"/>
    <col min="773" max="773" width="9.140625" style="105"/>
    <col min="774" max="774" width="23.7109375" style="105" customWidth="1"/>
    <col min="775" max="1025" width="9.140625" style="105"/>
    <col min="1026" max="1026" width="31.85546875" style="105" customWidth="1"/>
    <col min="1027" max="1027" width="23.7109375" style="105" customWidth="1"/>
    <col min="1028" max="1028" width="35.85546875" style="105" customWidth="1"/>
    <col min="1029" max="1029" width="9.140625" style="105"/>
    <col min="1030" max="1030" width="23.7109375" style="105" customWidth="1"/>
    <col min="1031" max="1281" width="9.140625" style="105"/>
    <col min="1282" max="1282" width="31.85546875" style="105" customWidth="1"/>
    <col min="1283" max="1283" width="23.7109375" style="105" customWidth="1"/>
    <col min="1284" max="1284" width="35.85546875" style="105" customWidth="1"/>
    <col min="1285" max="1285" width="9.140625" style="105"/>
    <col min="1286" max="1286" width="23.7109375" style="105" customWidth="1"/>
    <col min="1287" max="1537" width="9.140625" style="105"/>
    <col min="1538" max="1538" width="31.85546875" style="105" customWidth="1"/>
    <col min="1539" max="1539" width="23.7109375" style="105" customWidth="1"/>
    <col min="1540" max="1540" width="35.85546875" style="105" customWidth="1"/>
    <col min="1541" max="1541" width="9.140625" style="105"/>
    <col min="1542" max="1542" width="23.7109375" style="105" customWidth="1"/>
    <col min="1543" max="1793" width="9.140625" style="105"/>
    <col min="1794" max="1794" width="31.85546875" style="105" customWidth="1"/>
    <col min="1795" max="1795" width="23.7109375" style="105" customWidth="1"/>
    <col min="1796" max="1796" width="35.85546875" style="105" customWidth="1"/>
    <col min="1797" max="1797" width="9.140625" style="105"/>
    <col min="1798" max="1798" width="23.7109375" style="105" customWidth="1"/>
    <col min="1799" max="2049" width="9.140625" style="105"/>
    <col min="2050" max="2050" width="31.85546875" style="105" customWidth="1"/>
    <col min="2051" max="2051" width="23.7109375" style="105" customWidth="1"/>
    <col min="2052" max="2052" width="35.85546875" style="105" customWidth="1"/>
    <col min="2053" max="2053" width="9.140625" style="105"/>
    <col min="2054" max="2054" width="23.7109375" style="105" customWidth="1"/>
    <col min="2055" max="2305" width="9.140625" style="105"/>
    <col min="2306" max="2306" width="31.85546875" style="105" customWidth="1"/>
    <col min="2307" max="2307" width="23.7109375" style="105" customWidth="1"/>
    <col min="2308" max="2308" width="35.85546875" style="105" customWidth="1"/>
    <col min="2309" max="2309" width="9.140625" style="105"/>
    <col min="2310" max="2310" width="23.7109375" style="105" customWidth="1"/>
    <col min="2311" max="2561" width="9.140625" style="105"/>
    <col min="2562" max="2562" width="31.85546875" style="105" customWidth="1"/>
    <col min="2563" max="2563" width="23.7109375" style="105" customWidth="1"/>
    <col min="2564" max="2564" width="35.85546875" style="105" customWidth="1"/>
    <col min="2565" max="2565" width="9.140625" style="105"/>
    <col min="2566" max="2566" width="23.7109375" style="105" customWidth="1"/>
    <col min="2567" max="2817" width="9.140625" style="105"/>
    <col min="2818" max="2818" width="31.85546875" style="105" customWidth="1"/>
    <col min="2819" max="2819" width="23.7109375" style="105" customWidth="1"/>
    <col min="2820" max="2820" width="35.85546875" style="105" customWidth="1"/>
    <col min="2821" max="2821" width="9.140625" style="105"/>
    <col min="2822" max="2822" width="23.7109375" style="105" customWidth="1"/>
    <col min="2823" max="3073" width="9.140625" style="105"/>
    <col min="3074" max="3074" width="31.85546875" style="105" customWidth="1"/>
    <col min="3075" max="3075" width="23.7109375" style="105" customWidth="1"/>
    <col min="3076" max="3076" width="35.85546875" style="105" customWidth="1"/>
    <col min="3077" max="3077" width="9.140625" style="105"/>
    <col min="3078" max="3078" width="23.7109375" style="105" customWidth="1"/>
    <col min="3079" max="3329" width="9.140625" style="105"/>
    <col min="3330" max="3330" width="31.85546875" style="105" customWidth="1"/>
    <col min="3331" max="3331" width="23.7109375" style="105" customWidth="1"/>
    <col min="3332" max="3332" width="35.85546875" style="105" customWidth="1"/>
    <col min="3333" max="3333" width="9.140625" style="105"/>
    <col min="3334" max="3334" width="23.7109375" style="105" customWidth="1"/>
    <col min="3335" max="3585" width="9.140625" style="105"/>
    <col min="3586" max="3586" width="31.85546875" style="105" customWidth="1"/>
    <col min="3587" max="3587" width="23.7109375" style="105" customWidth="1"/>
    <col min="3588" max="3588" width="35.85546875" style="105" customWidth="1"/>
    <col min="3589" max="3589" width="9.140625" style="105"/>
    <col min="3590" max="3590" width="23.7109375" style="105" customWidth="1"/>
    <col min="3591" max="3841" width="9.140625" style="105"/>
    <col min="3842" max="3842" width="31.85546875" style="105" customWidth="1"/>
    <col min="3843" max="3843" width="23.7109375" style="105" customWidth="1"/>
    <col min="3844" max="3844" width="35.85546875" style="105" customWidth="1"/>
    <col min="3845" max="3845" width="9.140625" style="105"/>
    <col min="3846" max="3846" width="23.7109375" style="105" customWidth="1"/>
    <col min="3847" max="4097" width="9.140625" style="105"/>
    <col min="4098" max="4098" width="31.85546875" style="105" customWidth="1"/>
    <col min="4099" max="4099" width="23.7109375" style="105" customWidth="1"/>
    <col min="4100" max="4100" width="35.85546875" style="105" customWidth="1"/>
    <col min="4101" max="4101" width="9.140625" style="105"/>
    <col min="4102" max="4102" width="23.7109375" style="105" customWidth="1"/>
    <col min="4103" max="4353" width="9.140625" style="105"/>
    <col min="4354" max="4354" width="31.85546875" style="105" customWidth="1"/>
    <col min="4355" max="4355" width="23.7109375" style="105" customWidth="1"/>
    <col min="4356" max="4356" width="35.85546875" style="105" customWidth="1"/>
    <col min="4357" max="4357" width="9.140625" style="105"/>
    <col min="4358" max="4358" width="23.7109375" style="105" customWidth="1"/>
    <col min="4359" max="4609" width="9.140625" style="105"/>
    <col min="4610" max="4610" width="31.85546875" style="105" customWidth="1"/>
    <col min="4611" max="4611" width="23.7109375" style="105" customWidth="1"/>
    <col min="4612" max="4612" width="35.85546875" style="105" customWidth="1"/>
    <col min="4613" max="4613" width="9.140625" style="105"/>
    <col min="4614" max="4614" width="23.7109375" style="105" customWidth="1"/>
    <col min="4615" max="4865" width="9.140625" style="105"/>
    <col min="4866" max="4866" width="31.85546875" style="105" customWidth="1"/>
    <col min="4867" max="4867" width="23.7109375" style="105" customWidth="1"/>
    <col min="4868" max="4868" width="35.85546875" style="105" customWidth="1"/>
    <col min="4869" max="4869" width="9.140625" style="105"/>
    <col min="4870" max="4870" width="23.7109375" style="105" customWidth="1"/>
    <col min="4871" max="5121" width="9.140625" style="105"/>
    <col min="5122" max="5122" width="31.85546875" style="105" customWidth="1"/>
    <col min="5123" max="5123" width="23.7109375" style="105" customWidth="1"/>
    <col min="5124" max="5124" width="35.85546875" style="105" customWidth="1"/>
    <col min="5125" max="5125" width="9.140625" style="105"/>
    <col min="5126" max="5126" width="23.7109375" style="105" customWidth="1"/>
    <col min="5127" max="5377" width="9.140625" style="105"/>
    <col min="5378" max="5378" width="31.85546875" style="105" customWidth="1"/>
    <col min="5379" max="5379" width="23.7109375" style="105" customWidth="1"/>
    <col min="5380" max="5380" width="35.85546875" style="105" customWidth="1"/>
    <col min="5381" max="5381" width="9.140625" style="105"/>
    <col min="5382" max="5382" width="23.7109375" style="105" customWidth="1"/>
    <col min="5383" max="5633" width="9.140625" style="105"/>
    <col min="5634" max="5634" width="31.85546875" style="105" customWidth="1"/>
    <col min="5635" max="5635" width="23.7109375" style="105" customWidth="1"/>
    <col min="5636" max="5636" width="35.85546875" style="105" customWidth="1"/>
    <col min="5637" max="5637" width="9.140625" style="105"/>
    <col min="5638" max="5638" width="23.7109375" style="105" customWidth="1"/>
    <col min="5639" max="5889" width="9.140625" style="105"/>
    <col min="5890" max="5890" width="31.85546875" style="105" customWidth="1"/>
    <col min="5891" max="5891" width="23.7109375" style="105" customWidth="1"/>
    <col min="5892" max="5892" width="35.85546875" style="105" customWidth="1"/>
    <col min="5893" max="5893" width="9.140625" style="105"/>
    <col min="5894" max="5894" width="23.7109375" style="105" customWidth="1"/>
    <col min="5895" max="6145" width="9.140625" style="105"/>
    <col min="6146" max="6146" width="31.85546875" style="105" customWidth="1"/>
    <col min="6147" max="6147" width="23.7109375" style="105" customWidth="1"/>
    <col min="6148" max="6148" width="35.85546875" style="105" customWidth="1"/>
    <col min="6149" max="6149" width="9.140625" style="105"/>
    <col min="6150" max="6150" width="23.7109375" style="105" customWidth="1"/>
    <col min="6151" max="6401" width="9.140625" style="105"/>
    <col min="6402" max="6402" width="31.85546875" style="105" customWidth="1"/>
    <col min="6403" max="6403" width="23.7109375" style="105" customWidth="1"/>
    <col min="6404" max="6404" width="35.85546875" style="105" customWidth="1"/>
    <col min="6405" max="6405" width="9.140625" style="105"/>
    <col min="6406" max="6406" width="23.7109375" style="105" customWidth="1"/>
    <col min="6407" max="6657" width="9.140625" style="105"/>
    <col min="6658" max="6658" width="31.85546875" style="105" customWidth="1"/>
    <col min="6659" max="6659" width="23.7109375" style="105" customWidth="1"/>
    <col min="6660" max="6660" width="35.85546875" style="105" customWidth="1"/>
    <col min="6661" max="6661" width="9.140625" style="105"/>
    <col min="6662" max="6662" width="23.7109375" style="105" customWidth="1"/>
    <col min="6663" max="6913" width="9.140625" style="105"/>
    <col min="6914" max="6914" width="31.85546875" style="105" customWidth="1"/>
    <col min="6915" max="6915" width="23.7109375" style="105" customWidth="1"/>
    <col min="6916" max="6916" width="35.85546875" style="105" customWidth="1"/>
    <col min="6917" max="6917" width="9.140625" style="105"/>
    <col min="6918" max="6918" width="23.7109375" style="105" customWidth="1"/>
    <col min="6919" max="7169" width="9.140625" style="105"/>
    <col min="7170" max="7170" width="31.85546875" style="105" customWidth="1"/>
    <col min="7171" max="7171" width="23.7109375" style="105" customWidth="1"/>
    <col min="7172" max="7172" width="35.85546875" style="105" customWidth="1"/>
    <col min="7173" max="7173" width="9.140625" style="105"/>
    <col min="7174" max="7174" width="23.7109375" style="105" customWidth="1"/>
    <col min="7175" max="7425" width="9.140625" style="105"/>
    <col min="7426" max="7426" width="31.85546875" style="105" customWidth="1"/>
    <col min="7427" max="7427" width="23.7109375" style="105" customWidth="1"/>
    <col min="7428" max="7428" width="35.85546875" style="105" customWidth="1"/>
    <col min="7429" max="7429" width="9.140625" style="105"/>
    <col min="7430" max="7430" width="23.7109375" style="105" customWidth="1"/>
    <col min="7431" max="7681" width="9.140625" style="105"/>
    <col min="7682" max="7682" width="31.85546875" style="105" customWidth="1"/>
    <col min="7683" max="7683" width="23.7109375" style="105" customWidth="1"/>
    <col min="7684" max="7684" width="35.85546875" style="105" customWidth="1"/>
    <col min="7685" max="7685" width="9.140625" style="105"/>
    <col min="7686" max="7686" width="23.7109375" style="105" customWidth="1"/>
    <col min="7687" max="7937" width="9.140625" style="105"/>
    <col min="7938" max="7938" width="31.85546875" style="105" customWidth="1"/>
    <col min="7939" max="7939" width="23.7109375" style="105" customWidth="1"/>
    <col min="7940" max="7940" width="35.85546875" style="105" customWidth="1"/>
    <col min="7941" max="7941" width="9.140625" style="105"/>
    <col min="7942" max="7942" width="23.7109375" style="105" customWidth="1"/>
    <col min="7943" max="8193" width="9.140625" style="105"/>
    <col min="8194" max="8194" width="31.85546875" style="105" customWidth="1"/>
    <col min="8195" max="8195" width="23.7109375" style="105" customWidth="1"/>
    <col min="8196" max="8196" width="35.85546875" style="105" customWidth="1"/>
    <col min="8197" max="8197" width="9.140625" style="105"/>
    <col min="8198" max="8198" width="23.7109375" style="105" customWidth="1"/>
    <col min="8199" max="8449" width="9.140625" style="105"/>
    <col min="8450" max="8450" width="31.85546875" style="105" customWidth="1"/>
    <col min="8451" max="8451" width="23.7109375" style="105" customWidth="1"/>
    <col min="8452" max="8452" width="35.85546875" style="105" customWidth="1"/>
    <col min="8453" max="8453" width="9.140625" style="105"/>
    <col min="8454" max="8454" width="23.7109375" style="105" customWidth="1"/>
    <col min="8455" max="8705" width="9.140625" style="105"/>
    <col min="8706" max="8706" width="31.85546875" style="105" customWidth="1"/>
    <col min="8707" max="8707" width="23.7109375" style="105" customWidth="1"/>
    <col min="8708" max="8708" width="35.85546875" style="105" customWidth="1"/>
    <col min="8709" max="8709" width="9.140625" style="105"/>
    <col min="8710" max="8710" width="23.7109375" style="105" customWidth="1"/>
    <col min="8711" max="8961" width="9.140625" style="105"/>
    <col min="8962" max="8962" width="31.85546875" style="105" customWidth="1"/>
    <col min="8963" max="8963" width="23.7109375" style="105" customWidth="1"/>
    <col min="8964" max="8964" width="35.85546875" style="105" customWidth="1"/>
    <col min="8965" max="8965" width="9.140625" style="105"/>
    <col min="8966" max="8966" width="23.7109375" style="105" customWidth="1"/>
    <col min="8967" max="9217" width="9.140625" style="105"/>
    <col min="9218" max="9218" width="31.85546875" style="105" customWidth="1"/>
    <col min="9219" max="9219" width="23.7109375" style="105" customWidth="1"/>
    <col min="9220" max="9220" width="35.85546875" style="105" customWidth="1"/>
    <col min="9221" max="9221" width="9.140625" style="105"/>
    <col min="9222" max="9222" width="23.7109375" style="105" customWidth="1"/>
    <col min="9223" max="9473" width="9.140625" style="105"/>
    <col min="9474" max="9474" width="31.85546875" style="105" customWidth="1"/>
    <col min="9475" max="9475" width="23.7109375" style="105" customWidth="1"/>
    <col min="9476" max="9476" width="35.85546875" style="105" customWidth="1"/>
    <col min="9477" max="9477" width="9.140625" style="105"/>
    <col min="9478" max="9478" width="23.7109375" style="105" customWidth="1"/>
    <col min="9479" max="9729" width="9.140625" style="105"/>
    <col min="9730" max="9730" width="31.85546875" style="105" customWidth="1"/>
    <col min="9731" max="9731" width="23.7109375" style="105" customWidth="1"/>
    <col min="9732" max="9732" width="35.85546875" style="105" customWidth="1"/>
    <col min="9733" max="9733" width="9.140625" style="105"/>
    <col min="9734" max="9734" width="23.7109375" style="105" customWidth="1"/>
    <col min="9735" max="9985" width="9.140625" style="105"/>
    <col min="9986" max="9986" width="31.85546875" style="105" customWidth="1"/>
    <col min="9987" max="9987" width="23.7109375" style="105" customWidth="1"/>
    <col min="9988" max="9988" width="35.85546875" style="105" customWidth="1"/>
    <col min="9989" max="9989" width="9.140625" style="105"/>
    <col min="9990" max="9990" width="23.7109375" style="105" customWidth="1"/>
    <col min="9991" max="10241" width="9.140625" style="105"/>
    <col min="10242" max="10242" width="31.85546875" style="105" customWidth="1"/>
    <col min="10243" max="10243" width="23.7109375" style="105" customWidth="1"/>
    <col min="10244" max="10244" width="35.85546875" style="105" customWidth="1"/>
    <col min="10245" max="10245" width="9.140625" style="105"/>
    <col min="10246" max="10246" width="23.7109375" style="105" customWidth="1"/>
    <col min="10247" max="10497" width="9.140625" style="105"/>
    <col min="10498" max="10498" width="31.85546875" style="105" customWidth="1"/>
    <col min="10499" max="10499" width="23.7109375" style="105" customWidth="1"/>
    <col min="10500" max="10500" width="35.85546875" style="105" customWidth="1"/>
    <col min="10501" max="10501" width="9.140625" style="105"/>
    <col min="10502" max="10502" width="23.7109375" style="105" customWidth="1"/>
    <col min="10503" max="10753" width="9.140625" style="105"/>
    <col min="10754" max="10754" width="31.85546875" style="105" customWidth="1"/>
    <col min="10755" max="10755" width="23.7109375" style="105" customWidth="1"/>
    <col min="10756" max="10756" width="35.85546875" style="105" customWidth="1"/>
    <col min="10757" max="10757" width="9.140625" style="105"/>
    <col min="10758" max="10758" width="23.7109375" style="105" customWidth="1"/>
    <col min="10759" max="11009" width="9.140625" style="105"/>
    <col min="11010" max="11010" width="31.85546875" style="105" customWidth="1"/>
    <col min="11011" max="11011" width="23.7109375" style="105" customWidth="1"/>
    <col min="11012" max="11012" width="35.85546875" style="105" customWidth="1"/>
    <col min="11013" max="11013" width="9.140625" style="105"/>
    <col min="11014" max="11014" width="23.7109375" style="105" customWidth="1"/>
    <col min="11015" max="11265" width="9.140625" style="105"/>
    <col min="11266" max="11266" width="31.85546875" style="105" customWidth="1"/>
    <col min="11267" max="11267" width="23.7109375" style="105" customWidth="1"/>
    <col min="11268" max="11268" width="35.85546875" style="105" customWidth="1"/>
    <col min="11269" max="11269" width="9.140625" style="105"/>
    <col min="11270" max="11270" width="23.7109375" style="105" customWidth="1"/>
    <col min="11271" max="11521" width="9.140625" style="105"/>
    <col min="11522" max="11522" width="31.85546875" style="105" customWidth="1"/>
    <col min="11523" max="11523" width="23.7109375" style="105" customWidth="1"/>
    <col min="11524" max="11524" width="35.85546875" style="105" customWidth="1"/>
    <col min="11525" max="11525" width="9.140625" style="105"/>
    <col min="11526" max="11526" width="23.7109375" style="105" customWidth="1"/>
    <col min="11527" max="11777" width="9.140625" style="105"/>
    <col min="11778" max="11778" width="31.85546875" style="105" customWidth="1"/>
    <col min="11779" max="11779" width="23.7109375" style="105" customWidth="1"/>
    <col min="11780" max="11780" width="35.85546875" style="105" customWidth="1"/>
    <col min="11781" max="11781" width="9.140625" style="105"/>
    <col min="11782" max="11782" width="23.7109375" style="105" customWidth="1"/>
    <col min="11783" max="12033" width="9.140625" style="105"/>
    <col min="12034" max="12034" width="31.85546875" style="105" customWidth="1"/>
    <col min="12035" max="12035" width="23.7109375" style="105" customWidth="1"/>
    <col min="12036" max="12036" width="35.85546875" style="105" customWidth="1"/>
    <col min="12037" max="12037" width="9.140625" style="105"/>
    <col min="12038" max="12038" width="23.7109375" style="105" customWidth="1"/>
    <col min="12039" max="12289" width="9.140625" style="105"/>
    <col min="12290" max="12290" width="31.85546875" style="105" customWidth="1"/>
    <col min="12291" max="12291" width="23.7109375" style="105" customWidth="1"/>
    <col min="12292" max="12292" width="35.85546875" style="105" customWidth="1"/>
    <col min="12293" max="12293" width="9.140625" style="105"/>
    <col min="12294" max="12294" width="23.7109375" style="105" customWidth="1"/>
    <col min="12295" max="12545" width="9.140625" style="105"/>
    <col min="12546" max="12546" width="31.85546875" style="105" customWidth="1"/>
    <col min="12547" max="12547" width="23.7109375" style="105" customWidth="1"/>
    <col min="12548" max="12548" width="35.85546875" style="105" customWidth="1"/>
    <col min="12549" max="12549" width="9.140625" style="105"/>
    <col min="12550" max="12550" width="23.7109375" style="105" customWidth="1"/>
    <col min="12551" max="12801" width="9.140625" style="105"/>
    <col min="12802" max="12802" width="31.85546875" style="105" customWidth="1"/>
    <col min="12803" max="12803" width="23.7109375" style="105" customWidth="1"/>
    <col min="12804" max="12804" width="35.85546875" style="105" customWidth="1"/>
    <col min="12805" max="12805" width="9.140625" style="105"/>
    <col min="12806" max="12806" width="23.7109375" style="105" customWidth="1"/>
    <col min="12807" max="13057" width="9.140625" style="105"/>
    <col min="13058" max="13058" width="31.85546875" style="105" customWidth="1"/>
    <col min="13059" max="13059" width="23.7109375" style="105" customWidth="1"/>
    <col min="13060" max="13060" width="35.85546875" style="105" customWidth="1"/>
    <col min="13061" max="13061" width="9.140625" style="105"/>
    <col min="13062" max="13062" width="23.7109375" style="105" customWidth="1"/>
    <col min="13063" max="13313" width="9.140625" style="105"/>
    <col min="13314" max="13314" width="31.85546875" style="105" customWidth="1"/>
    <col min="13315" max="13315" width="23.7109375" style="105" customWidth="1"/>
    <col min="13316" max="13316" width="35.85546875" style="105" customWidth="1"/>
    <col min="13317" max="13317" width="9.140625" style="105"/>
    <col min="13318" max="13318" width="23.7109375" style="105" customWidth="1"/>
    <col min="13319" max="13569" width="9.140625" style="105"/>
    <col min="13570" max="13570" width="31.85546875" style="105" customWidth="1"/>
    <col min="13571" max="13571" width="23.7109375" style="105" customWidth="1"/>
    <col min="13572" max="13572" width="35.85546875" style="105" customWidth="1"/>
    <col min="13573" max="13573" width="9.140625" style="105"/>
    <col min="13574" max="13574" width="23.7109375" style="105" customWidth="1"/>
    <col min="13575" max="13825" width="9.140625" style="105"/>
    <col min="13826" max="13826" width="31.85546875" style="105" customWidth="1"/>
    <col min="13827" max="13827" width="23.7109375" style="105" customWidth="1"/>
    <col min="13828" max="13828" width="35.85546875" style="105" customWidth="1"/>
    <col min="13829" max="13829" width="9.140625" style="105"/>
    <col min="13830" max="13830" width="23.7109375" style="105" customWidth="1"/>
    <col min="13831" max="14081" width="9.140625" style="105"/>
    <col min="14082" max="14082" width="31.85546875" style="105" customWidth="1"/>
    <col min="14083" max="14083" width="23.7109375" style="105" customWidth="1"/>
    <col min="14084" max="14084" width="35.85546875" style="105" customWidth="1"/>
    <col min="14085" max="14085" width="9.140625" style="105"/>
    <col min="14086" max="14086" width="23.7109375" style="105" customWidth="1"/>
    <col min="14087" max="14337" width="9.140625" style="105"/>
    <col min="14338" max="14338" width="31.85546875" style="105" customWidth="1"/>
    <col min="14339" max="14339" width="23.7109375" style="105" customWidth="1"/>
    <col min="14340" max="14340" width="35.85546875" style="105" customWidth="1"/>
    <col min="14341" max="14341" width="9.140625" style="105"/>
    <col min="14342" max="14342" width="23.7109375" style="105" customWidth="1"/>
    <col min="14343" max="14593" width="9.140625" style="105"/>
    <col min="14594" max="14594" width="31.85546875" style="105" customWidth="1"/>
    <col min="14595" max="14595" width="23.7109375" style="105" customWidth="1"/>
    <col min="14596" max="14596" width="35.85546875" style="105" customWidth="1"/>
    <col min="14597" max="14597" width="9.140625" style="105"/>
    <col min="14598" max="14598" width="23.7109375" style="105" customWidth="1"/>
    <col min="14599" max="14849" width="9.140625" style="105"/>
    <col min="14850" max="14850" width="31.85546875" style="105" customWidth="1"/>
    <col min="14851" max="14851" width="23.7109375" style="105" customWidth="1"/>
    <col min="14852" max="14852" width="35.85546875" style="105" customWidth="1"/>
    <col min="14853" max="14853" width="9.140625" style="105"/>
    <col min="14854" max="14854" width="23.7109375" style="105" customWidth="1"/>
    <col min="14855" max="15105" width="9.140625" style="105"/>
    <col min="15106" max="15106" width="31.85546875" style="105" customWidth="1"/>
    <col min="15107" max="15107" width="23.7109375" style="105" customWidth="1"/>
    <col min="15108" max="15108" width="35.85546875" style="105" customWidth="1"/>
    <col min="15109" max="15109" width="9.140625" style="105"/>
    <col min="15110" max="15110" width="23.7109375" style="105" customWidth="1"/>
    <col min="15111" max="15361" width="9.140625" style="105"/>
    <col min="15362" max="15362" width="31.85546875" style="105" customWidth="1"/>
    <col min="15363" max="15363" width="23.7109375" style="105" customWidth="1"/>
    <col min="15364" max="15364" width="35.85546875" style="105" customWidth="1"/>
    <col min="15365" max="15365" width="9.140625" style="105"/>
    <col min="15366" max="15366" width="23.7109375" style="105" customWidth="1"/>
    <col min="15367" max="15617" width="9.140625" style="105"/>
    <col min="15618" max="15618" width="31.85546875" style="105" customWidth="1"/>
    <col min="15619" max="15619" width="23.7109375" style="105" customWidth="1"/>
    <col min="15620" max="15620" width="35.85546875" style="105" customWidth="1"/>
    <col min="15621" max="15621" width="9.140625" style="105"/>
    <col min="15622" max="15622" width="23.7109375" style="105" customWidth="1"/>
    <col min="15623" max="15873" width="9.140625" style="105"/>
    <col min="15874" max="15874" width="31.85546875" style="105" customWidth="1"/>
    <col min="15875" max="15875" width="23.7109375" style="105" customWidth="1"/>
    <col min="15876" max="15876" width="35.85546875" style="105" customWidth="1"/>
    <col min="15877" max="15877" width="9.140625" style="105"/>
    <col min="15878" max="15878" width="23.7109375" style="105" customWidth="1"/>
    <col min="15879" max="16129" width="9.140625" style="105"/>
    <col min="16130" max="16130" width="31.85546875" style="105" customWidth="1"/>
    <col min="16131" max="16131" width="23.7109375" style="105" customWidth="1"/>
    <col min="16132" max="16132" width="35.85546875" style="105" customWidth="1"/>
    <col min="16133" max="16133" width="9.140625" style="105"/>
    <col min="16134" max="16134" width="23.7109375" style="105" customWidth="1"/>
    <col min="16135" max="16383" width="9.140625" style="105"/>
    <col min="16384" max="16384" width="9.140625" style="105" customWidth="1"/>
  </cols>
  <sheetData>
    <row r="1" spans="1:91" customFormat="1" ht="95.25" customHeight="1" x14ac:dyDescent="0.25">
      <c r="A1" s="147"/>
      <c r="B1" s="25" t="s">
        <v>7</v>
      </c>
      <c r="C1" s="148"/>
      <c r="D1" s="148"/>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row>
    <row r="2" spans="1:91" customFormat="1" ht="34.5" customHeight="1" x14ac:dyDescent="0.25">
      <c r="A2" s="149"/>
      <c r="B2" s="149"/>
      <c r="C2" s="149"/>
      <c r="D2" s="14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row>
    <row r="3" spans="1:91" x14ac:dyDescent="0.2">
      <c r="A3" s="150"/>
      <c r="B3" s="150"/>
      <c r="C3" s="150"/>
      <c r="D3" s="150"/>
      <c r="E3" s="150"/>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row>
    <row r="4" spans="1:91" s="106" customFormat="1" ht="19.5" x14ac:dyDescent="0.2">
      <c r="A4" s="146"/>
      <c r="B4" s="675"/>
      <c r="C4" s="675"/>
      <c r="D4" s="675"/>
      <c r="E4" s="675"/>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row>
    <row r="5" spans="1:91" s="106" customFormat="1" ht="19.5" x14ac:dyDescent="0.25">
      <c r="A5" s="152"/>
      <c r="B5" s="153" t="s">
        <v>708</v>
      </c>
      <c r="C5" s="153"/>
      <c r="D5" s="153"/>
      <c r="E5" s="151"/>
      <c r="F5" s="154"/>
      <c r="G5" s="154"/>
      <c r="H5" s="154"/>
      <c r="I5" s="154"/>
      <c r="J5" s="154"/>
      <c r="K5" s="154"/>
      <c r="L5" s="154"/>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row>
    <row r="6" spans="1:91" s="106" customFormat="1" ht="19.5" x14ac:dyDescent="0.25">
      <c r="A6" s="152"/>
      <c r="B6" s="153"/>
      <c r="C6" s="153"/>
      <c r="D6" s="153"/>
      <c r="E6" s="151"/>
      <c r="F6" s="154"/>
      <c r="G6" s="154"/>
      <c r="H6" s="154"/>
      <c r="I6" s="154"/>
      <c r="J6" s="154"/>
      <c r="K6" s="154"/>
      <c r="L6" s="154"/>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row>
    <row r="7" spans="1:91" ht="15" x14ac:dyDescent="0.2">
      <c r="A7" s="155"/>
      <c r="B7" s="279" t="s">
        <v>1415</v>
      </c>
      <c r="C7" s="280"/>
      <c r="D7" s="279"/>
      <c r="E7" s="155"/>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row>
    <row r="8" spans="1:91" s="107" customFormat="1" ht="15" x14ac:dyDescent="0.2">
      <c r="A8" s="155"/>
      <c r="B8" s="279"/>
      <c r="C8" s="281"/>
      <c r="D8" s="282"/>
      <c r="E8" s="155"/>
      <c r="F8" s="156"/>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row>
    <row r="9" spans="1:91" s="107" customFormat="1" ht="15.75" x14ac:dyDescent="0.25">
      <c r="A9" s="155"/>
      <c r="B9" s="282"/>
      <c r="C9" s="281"/>
      <c r="D9" s="282"/>
      <c r="E9" s="155"/>
      <c r="F9" s="157"/>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row>
    <row r="10" spans="1:91" s="107" customFormat="1" ht="18" x14ac:dyDescent="0.25">
      <c r="A10" s="155"/>
      <c r="B10" s="279"/>
      <c r="C10" s="283"/>
      <c r="D10" s="282"/>
      <c r="E10" s="155"/>
      <c r="F10" s="157"/>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row>
    <row r="11" spans="1:91" s="107" customFormat="1" ht="18" x14ac:dyDescent="0.25">
      <c r="A11" s="155"/>
      <c r="B11" s="537" t="s">
        <v>1476</v>
      </c>
      <c r="C11" s="283"/>
      <c r="D11" s="282"/>
      <c r="E11" s="155"/>
      <c r="F11" s="157"/>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row>
    <row r="12" spans="1:91" s="107" customFormat="1" ht="27" customHeight="1" x14ac:dyDescent="0.25">
      <c r="A12" s="112"/>
      <c r="B12" s="158"/>
      <c r="C12" s="158"/>
      <c r="D12" s="158"/>
      <c r="E12" s="158"/>
      <c r="F12" s="157"/>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row>
    <row r="13" spans="1:91" s="107" customFormat="1" ht="27" customHeight="1" x14ac:dyDescent="0.25">
      <c r="A13" s="112"/>
      <c r="B13" s="158"/>
      <c r="C13" s="158"/>
      <c r="D13" s="158"/>
      <c r="E13" s="158"/>
      <c r="F13" s="157"/>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row>
    <row r="14" spans="1:91" s="107" customFormat="1" ht="17.25" customHeight="1" x14ac:dyDescent="0.25">
      <c r="A14" s="108"/>
      <c r="B14" s="284" t="s">
        <v>556</v>
      </c>
      <c r="C14" s="285"/>
      <c r="D14" s="285"/>
      <c r="E14" s="286"/>
      <c r="F14" s="157"/>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row>
    <row r="15" spans="1:91" ht="15" x14ac:dyDescent="0.25">
      <c r="A15" s="155"/>
      <c r="B15" s="287" t="s">
        <v>557</v>
      </c>
      <c r="C15" s="287" t="s">
        <v>219</v>
      </c>
      <c r="D15" s="287" t="s">
        <v>558</v>
      </c>
      <c r="E15" s="155"/>
      <c r="F15" s="157"/>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row>
    <row r="16" spans="1:91" s="107" customFormat="1" ht="14.25" customHeight="1" x14ac:dyDescent="0.25">
      <c r="A16" s="155"/>
      <c r="B16" s="288" t="s">
        <v>1477</v>
      </c>
      <c r="C16" s="538">
        <v>44620</v>
      </c>
      <c r="D16" s="676" t="s">
        <v>1960</v>
      </c>
      <c r="E16" s="677"/>
      <c r="F16" s="157"/>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row>
    <row r="17" spans="1:91" s="107" customFormat="1" ht="15" x14ac:dyDescent="0.25">
      <c r="A17" s="112"/>
      <c r="B17" s="112"/>
      <c r="C17" s="112"/>
      <c r="D17" s="112"/>
      <c r="E17" s="112"/>
      <c r="F17" s="157"/>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c r="CJ17" s="155"/>
      <c r="CK17" s="155"/>
      <c r="CL17" s="155"/>
      <c r="CM17" s="155"/>
    </row>
    <row r="18" spans="1:91" s="107" customFormat="1" ht="15" x14ac:dyDescent="0.25">
      <c r="A18" s="112"/>
      <c r="B18" s="112"/>
      <c r="C18" s="112"/>
      <c r="D18" s="112"/>
      <c r="E18" s="112"/>
      <c r="F18" s="157"/>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row>
    <row r="19" spans="1:91" s="111" customFormat="1" ht="22.5" customHeight="1" x14ac:dyDescent="0.25">
      <c r="A19" s="109"/>
      <c r="B19" s="672" t="s">
        <v>559</v>
      </c>
      <c r="C19" s="672"/>
      <c r="D19" s="672"/>
      <c r="E19" s="110"/>
      <c r="F19" s="159"/>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row>
    <row r="20" spans="1:91" s="107" customFormat="1" ht="30" customHeight="1" x14ac:dyDescent="0.25">
      <c r="A20" s="112"/>
      <c r="B20" s="678" t="s">
        <v>588</v>
      </c>
      <c r="C20" s="678"/>
      <c r="D20" s="678"/>
      <c r="E20" s="113"/>
      <c r="F20" s="157"/>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c r="CD20" s="155"/>
      <c r="CE20" s="155"/>
      <c r="CF20" s="155"/>
      <c r="CG20" s="155"/>
      <c r="CH20" s="155"/>
      <c r="CI20" s="155"/>
      <c r="CJ20" s="155"/>
      <c r="CK20" s="155"/>
      <c r="CL20" s="155"/>
      <c r="CM20" s="155"/>
    </row>
    <row r="21" spans="1:91" s="107" customFormat="1" ht="21" customHeight="1" x14ac:dyDescent="0.25">
      <c r="A21" s="112"/>
      <c r="B21" s="671"/>
      <c r="C21" s="671"/>
      <c r="D21" s="671"/>
      <c r="E21" s="113"/>
      <c r="F21" s="157"/>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row>
    <row r="22" spans="1:91" s="107" customFormat="1" ht="16.5" customHeight="1" x14ac:dyDescent="0.2">
      <c r="A22" s="112"/>
      <c r="B22" s="672" t="s">
        <v>560</v>
      </c>
      <c r="C22" s="672"/>
      <c r="D22" s="672"/>
      <c r="E22" s="113"/>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row>
    <row r="23" spans="1:91" s="107" customFormat="1" ht="45" customHeight="1" x14ac:dyDescent="0.2">
      <c r="A23" s="112"/>
      <c r="B23" s="671" t="s">
        <v>561</v>
      </c>
      <c r="C23" s="671"/>
      <c r="D23" s="671"/>
      <c r="E23" s="113"/>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row>
    <row r="24" spans="1:91" ht="24.75" customHeight="1" x14ac:dyDescent="0.2">
      <c r="A24" s="112"/>
      <c r="B24" s="672" t="s">
        <v>562</v>
      </c>
      <c r="C24" s="672"/>
      <c r="D24" s="672"/>
      <c r="E24" s="113"/>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row>
    <row r="25" spans="1:91" ht="22.35" customHeight="1" x14ac:dyDescent="0.2">
      <c r="A25" s="112"/>
      <c r="B25" s="673" t="s">
        <v>563</v>
      </c>
      <c r="C25" s="673"/>
      <c r="D25" s="673"/>
      <c r="E25" s="113"/>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row>
    <row r="26" spans="1:91" ht="22.5" customHeight="1" x14ac:dyDescent="0.2">
      <c r="A26" s="112"/>
      <c r="B26" s="674" t="s">
        <v>1815</v>
      </c>
      <c r="C26" s="674"/>
      <c r="D26" s="674"/>
      <c r="E26" s="113"/>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row>
    <row r="27" spans="1:91" ht="45.6" customHeight="1" x14ac:dyDescent="0.2">
      <c r="A27" s="112"/>
      <c r="B27" s="671" t="s">
        <v>564</v>
      </c>
      <c r="C27" s="671"/>
      <c r="D27" s="671"/>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row>
    <row r="28" spans="1:9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row>
    <row r="29" spans="1:9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row>
    <row r="30" spans="1:9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row>
    <row r="31" spans="1:9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row>
    <row r="32" spans="1:9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row>
    <row r="33" spans="1:9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row>
    <row r="34" spans="1:9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row>
    <row r="35" spans="1:9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row>
    <row r="36" spans="1:9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row>
    <row r="37" spans="1:9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row>
    <row r="38" spans="1:9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row>
    <row r="39" spans="1:9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row>
    <row r="40" spans="1:9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row>
    <row r="41" spans="1:9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row>
    <row r="42" spans="1:91"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row>
    <row r="43" spans="1:91" x14ac:dyDescent="0.2">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row>
    <row r="44" spans="1:9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row>
    <row r="45" spans="1:9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row>
    <row r="46" spans="1:9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row>
    <row r="47" spans="1:9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row>
    <row r="48" spans="1:9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row>
    <row r="49" spans="1:9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row>
    <row r="50" spans="1:9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row>
    <row r="51" spans="1:9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row>
    <row r="52" spans="1:9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row>
    <row r="53" spans="1:9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row>
    <row r="54" spans="1:9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row>
    <row r="55" spans="1:9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row>
    <row r="56" spans="1:9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row>
    <row r="57" spans="1:9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row>
    <row r="58" spans="1:9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row>
    <row r="59" spans="1:9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row>
    <row r="60" spans="1:9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row>
    <row r="61" spans="1:9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row>
    <row r="62" spans="1:9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row>
    <row r="63" spans="1:91" x14ac:dyDescent="0.2">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row>
    <row r="64" spans="1:91" x14ac:dyDescent="0.2">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112"/>
      <c r="CL64" s="112"/>
      <c r="CM64" s="112"/>
    </row>
    <row r="65" spans="1:91" x14ac:dyDescent="0.2">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2"/>
      <c r="CL65" s="112"/>
      <c r="CM65" s="112"/>
    </row>
    <row r="66" spans="1:91" x14ac:dyDescent="0.2">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row>
    <row r="67" spans="1:91" x14ac:dyDescent="0.2">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row>
    <row r="68" spans="1:91" x14ac:dyDescent="0.2">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row>
    <row r="69" spans="1:91" x14ac:dyDescent="0.2">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row>
    <row r="70" spans="1:91" x14ac:dyDescent="0.2">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c r="CG70" s="112"/>
      <c r="CH70" s="112"/>
      <c r="CI70" s="112"/>
      <c r="CJ70" s="112"/>
      <c r="CK70" s="112"/>
      <c r="CL70" s="112"/>
      <c r="CM70" s="112"/>
    </row>
    <row r="71" spans="1:91" x14ac:dyDescent="0.2">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c r="CH71" s="112"/>
      <c r="CI71" s="112"/>
      <c r="CJ71" s="112"/>
      <c r="CK71" s="112"/>
      <c r="CL71" s="112"/>
      <c r="CM71" s="112"/>
    </row>
    <row r="72" spans="1:91" x14ac:dyDescent="0.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row>
    <row r="73" spans="1:9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row>
    <row r="74" spans="1:91" x14ac:dyDescent="0.2">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row>
    <row r="75" spans="1:9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row>
    <row r="76" spans="1:91" x14ac:dyDescent="0.2">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row>
    <row r="77" spans="1:91" x14ac:dyDescent="0.2">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row>
    <row r="78" spans="1:9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row>
    <row r="79" spans="1:91" x14ac:dyDescent="0.2">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row>
    <row r="80" spans="1:91" x14ac:dyDescent="0.2">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row>
    <row r="81" spans="1:91" x14ac:dyDescent="0.2">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c r="CI81" s="112"/>
      <c r="CJ81" s="112"/>
      <c r="CK81" s="112"/>
      <c r="CL81" s="112"/>
      <c r="CM81" s="112"/>
    </row>
    <row r="82" spans="1:91" x14ac:dyDescent="0.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row>
    <row r="83" spans="1:91" x14ac:dyDescent="0.2">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row>
    <row r="84" spans="1:91" x14ac:dyDescent="0.2">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2"/>
      <c r="CC84" s="112"/>
      <c r="CD84" s="112"/>
      <c r="CE84" s="112"/>
      <c r="CF84" s="112"/>
      <c r="CG84" s="112"/>
      <c r="CH84" s="112"/>
      <c r="CI84" s="112"/>
      <c r="CJ84" s="112"/>
      <c r="CK84" s="112"/>
      <c r="CL84" s="112"/>
      <c r="CM84" s="112"/>
    </row>
    <row r="85" spans="1:91" x14ac:dyDescent="0.2">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112"/>
      <c r="CE85" s="112"/>
      <c r="CF85" s="112"/>
      <c r="CG85" s="112"/>
      <c r="CH85" s="112"/>
      <c r="CI85" s="112"/>
      <c r="CJ85" s="112"/>
      <c r="CK85" s="112"/>
      <c r="CL85" s="112"/>
      <c r="CM85" s="112"/>
    </row>
    <row r="86" spans="1:91" x14ac:dyDescent="0.2">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row>
    <row r="87" spans="1:91" x14ac:dyDescent="0.2">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row>
    <row r="88" spans="1:91" x14ac:dyDescent="0.2">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row>
    <row r="89" spans="1:91" x14ac:dyDescent="0.2">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row>
    <row r="90" spans="1:91" x14ac:dyDescent="0.2">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row>
    <row r="91" spans="1:91" x14ac:dyDescent="0.2">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G91" s="112"/>
      <c r="CH91" s="112"/>
      <c r="CI91" s="112"/>
      <c r="CJ91" s="112"/>
      <c r="CK91" s="112"/>
      <c r="CL91" s="112"/>
      <c r="CM91" s="112"/>
    </row>
    <row r="92" spans="1:91" x14ac:dyDescent="0.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c r="CF92" s="112"/>
      <c r="CG92" s="112"/>
      <c r="CH92" s="112"/>
      <c r="CI92" s="112"/>
      <c r="CJ92" s="112"/>
      <c r="CK92" s="112"/>
      <c r="CL92" s="112"/>
      <c r="CM92" s="112"/>
    </row>
    <row r="93" spans="1:91" x14ac:dyDescent="0.2">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c r="CE93" s="112"/>
      <c r="CF93" s="112"/>
      <c r="CG93" s="112"/>
      <c r="CH93" s="112"/>
      <c r="CI93" s="112"/>
      <c r="CJ93" s="112"/>
      <c r="CK93" s="112"/>
      <c r="CL93" s="112"/>
      <c r="CM93" s="112"/>
    </row>
    <row r="94" spans="1:91" x14ac:dyDescent="0.2">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c r="CL94" s="112"/>
      <c r="CM94" s="112"/>
    </row>
    <row r="95" spans="1:91" x14ac:dyDescent="0.2">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c r="CL95" s="112"/>
      <c r="CM95" s="112"/>
    </row>
    <row r="96" spans="1:91" x14ac:dyDescent="0.2">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c r="CL96" s="112"/>
      <c r="CM96" s="112"/>
    </row>
    <row r="97" spans="1:91" x14ac:dyDescent="0.2">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c r="CL97" s="112"/>
      <c r="CM97" s="112"/>
    </row>
  </sheetData>
  <sheetProtection selectLockedCells="1" selectUnlockedCells="1"/>
  <mergeCells count="11">
    <mergeCell ref="B22:D22"/>
    <mergeCell ref="B4:E4"/>
    <mergeCell ref="D16:E16"/>
    <mergeCell ref="B19:D19"/>
    <mergeCell ref="B20:D20"/>
    <mergeCell ref="B21:D21"/>
    <mergeCell ref="B23:D23"/>
    <mergeCell ref="B24:D24"/>
    <mergeCell ref="B25:D25"/>
    <mergeCell ref="B26:D26"/>
    <mergeCell ref="B27:D27"/>
  </mergeCells>
  <pageMargins left="0.74791666666666667" right="0.74791666666666667" top="0.98402777777777772" bottom="0.98402777777777772" header="0.51180555555555551" footer="0.51180555555555551"/>
  <pageSetup scale="10"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88846C40-C7B0-4AFB-BA7C-6BF4C0A8CC78}">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3F59-EE56-4280-A1B5-AF9DF85915A4}">
  <sheetPr>
    <pageSetUpPr autoPageBreaks="0"/>
  </sheetPr>
  <dimension ref="A1:H112"/>
  <sheetViews>
    <sheetView zoomScaleNormal="100" workbookViewId="0">
      <selection activeCell="P20" sqref="P20"/>
    </sheetView>
  </sheetViews>
  <sheetFormatPr defaultColWidth="8.85546875" defaultRowHeight="15" x14ac:dyDescent="0.25"/>
  <cols>
    <col min="1" max="1" width="4.7109375" style="42" customWidth="1"/>
    <col min="2" max="2" width="31.28515625" style="42" customWidth="1"/>
    <col min="3" max="3" width="84.28515625" style="42" customWidth="1"/>
    <col min="4" max="4" width="21.7109375" style="42" customWidth="1"/>
    <col min="5" max="5" width="30.7109375" style="42" customWidth="1"/>
    <col min="6" max="16384" width="8.85546875" style="42"/>
  </cols>
  <sheetData>
    <row r="1" spans="1:8" s="25" customFormat="1" ht="20.25" customHeight="1" x14ac:dyDescent="0.25">
      <c r="A1" s="114"/>
      <c r="B1" s="98"/>
      <c r="D1" s="115" t="s">
        <v>565</v>
      </c>
      <c r="E1" s="116"/>
      <c r="F1" s="116"/>
    </row>
    <row r="2" spans="1:8" s="25" customFormat="1" ht="30" customHeight="1" x14ac:dyDescent="0.25">
      <c r="A2" s="114"/>
      <c r="B2" s="117" t="s">
        <v>566</v>
      </c>
      <c r="D2" s="139" t="s">
        <v>567</v>
      </c>
      <c r="E2" s="141" t="s">
        <v>594</v>
      </c>
      <c r="F2" s="116"/>
    </row>
    <row r="3" spans="1:8" s="25" customFormat="1" ht="56.25" customHeight="1" x14ac:dyDescent="0.25">
      <c r="A3" s="114"/>
      <c r="B3" s="680" t="s">
        <v>589</v>
      </c>
      <c r="C3" s="680"/>
      <c r="D3" s="139" t="s">
        <v>568</v>
      </c>
      <c r="E3" s="140" t="s">
        <v>569</v>
      </c>
      <c r="F3" s="116"/>
    </row>
    <row r="4" spans="1:8" s="25" customFormat="1" x14ac:dyDescent="0.25">
      <c r="A4" s="114"/>
      <c r="B4" s="117" t="s">
        <v>570</v>
      </c>
      <c r="E4" s="116"/>
      <c r="F4" s="116"/>
    </row>
    <row r="5" spans="1:8" s="25" customFormat="1" x14ac:dyDescent="0.25">
      <c r="A5" s="114">
        <v>1</v>
      </c>
      <c r="B5" s="118" t="s">
        <v>571</v>
      </c>
      <c r="E5" s="116"/>
      <c r="F5" s="116"/>
    </row>
    <row r="6" spans="1:8" s="25" customFormat="1" x14ac:dyDescent="0.25">
      <c r="A6" s="114">
        <v>2</v>
      </c>
      <c r="B6" s="118" t="s">
        <v>572</v>
      </c>
      <c r="C6" s="118"/>
      <c r="E6" s="116"/>
      <c r="F6" s="116"/>
    </row>
    <row r="7" spans="1:8" s="25" customFormat="1" x14ac:dyDescent="0.25">
      <c r="A7" s="114">
        <v>3</v>
      </c>
      <c r="B7" s="118" t="s">
        <v>573</v>
      </c>
      <c r="D7" s="25" t="s">
        <v>7</v>
      </c>
      <c r="E7" s="116"/>
      <c r="F7" s="116"/>
    </row>
    <row r="8" spans="1:8" x14ac:dyDescent="0.25">
      <c r="A8" s="114">
        <v>4</v>
      </c>
      <c r="B8" s="55" t="s">
        <v>218</v>
      </c>
    </row>
    <row r="10" spans="1:8" ht="15" customHeight="1" x14ac:dyDescent="0.25">
      <c r="A10" s="119">
        <v>1</v>
      </c>
      <c r="B10" s="120" t="s">
        <v>571</v>
      </c>
      <c r="C10" s="56"/>
    </row>
    <row r="11" spans="1:8" x14ac:dyDescent="0.25">
      <c r="A11" s="121"/>
      <c r="B11" s="122" t="s">
        <v>571</v>
      </c>
      <c r="C11" s="125" t="s">
        <v>574</v>
      </c>
    </row>
    <row r="12" spans="1:8" x14ac:dyDescent="0.25">
      <c r="A12" s="121"/>
      <c r="B12" s="681" t="s">
        <v>1953</v>
      </c>
      <c r="C12" s="681"/>
      <c r="D12" s="681"/>
      <c r="E12" s="681"/>
      <c r="F12" s="681"/>
      <c r="G12" s="681"/>
      <c r="H12" s="681"/>
    </row>
    <row r="13" spans="1:8" x14ac:dyDescent="0.25">
      <c r="A13" s="121"/>
      <c r="B13" s="681"/>
      <c r="C13" s="681"/>
      <c r="D13" s="681"/>
      <c r="E13" s="681"/>
      <c r="F13" s="681"/>
      <c r="G13" s="681"/>
      <c r="H13" s="681"/>
    </row>
    <row r="14" spans="1:8" x14ac:dyDescent="0.25">
      <c r="A14" s="121"/>
      <c r="B14" s="681"/>
      <c r="C14" s="681"/>
      <c r="D14" s="681"/>
      <c r="E14" s="681"/>
      <c r="F14" s="681"/>
      <c r="G14" s="681"/>
      <c r="H14" s="681"/>
    </row>
    <row r="15" spans="1:8" x14ac:dyDescent="0.25">
      <c r="A15" s="121"/>
      <c r="B15" s="681"/>
      <c r="C15" s="681"/>
      <c r="D15" s="681"/>
      <c r="E15" s="681"/>
      <c r="F15" s="681"/>
      <c r="G15" s="681"/>
      <c r="H15" s="681"/>
    </row>
    <row r="16" spans="1:8" x14ac:dyDescent="0.25">
      <c r="A16" s="121"/>
      <c r="B16" s="681"/>
      <c r="C16" s="681"/>
      <c r="D16" s="681"/>
      <c r="E16" s="681"/>
      <c r="F16" s="681"/>
      <c r="G16" s="681"/>
      <c r="H16" s="681"/>
    </row>
    <row r="17" spans="1:8" x14ac:dyDescent="0.25">
      <c r="A17" s="121"/>
      <c r="B17" s="681"/>
      <c r="C17" s="681"/>
      <c r="D17" s="681"/>
      <c r="E17" s="681"/>
      <c r="F17" s="681"/>
      <c r="G17" s="681"/>
      <c r="H17" s="681"/>
    </row>
    <row r="18" spans="1:8" x14ac:dyDescent="0.25">
      <c r="A18" s="121"/>
      <c r="B18" s="681"/>
      <c r="C18" s="681"/>
      <c r="D18" s="681"/>
      <c r="E18" s="681"/>
      <c r="F18" s="681"/>
      <c r="G18" s="681"/>
      <c r="H18" s="681"/>
    </row>
    <row r="19" spans="1:8" x14ac:dyDescent="0.25">
      <c r="A19" s="121"/>
      <c r="B19" s="681"/>
      <c r="C19" s="681"/>
      <c r="D19" s="681"/>
      <c r="E19" s="681"/>
      <c r="F19" s="681"/>
      <c r="G19" s="681"/>
      <c r="H19" s="681"/>
    </row>
    <row r="20" spans="1:8" x14ac:dyDescent="0.25">
      <c r="A20" s="121"/>
      <c r="B20" s="681"/>
      <c r="C20" s="681"/>
      <c r="D20" s="681"/>
      <c r="E20" s="681"/>
      <c r="F20" s="681"/>
      <c r="G20" s="681"/>
      <c r="H20" s="681"/>
    </row>
    <row r="21" spans="1:8" x14ac:dyDescent="0.25">
      <c r="A21" s="121"/>
      <c r="B21" s="681"/>
      <c r="C21" s="681"/>
      <c r="D21" s="681"/>
      <c r="E21" s="681"/>
      <c r="F21" s="681"/>
      <c r="G21" s="681"/>
      <c r="H21" s="681"/>
    </row>
    <row r="22" spans="1:8" x14ac:dyDescent="0.25">
      <c r="A22" s="121"/>
      <c r="B22" s="681"/>
      <c r="C22" s="681"/>
      <c r="D22" s="681"/>
      <c r="E22" s="681"/>
      <c r="F22" s="681"/>
      <c r="G22" s="681"/>
      <c r="H22" s="681"/>
    </row>
    <row r="23" spans="1:8" x14ac:dyDescent="0.25">
      <c r="A23" s="121"/>
      <c r="B23" s="681"/>
      <c r="C23" s="681"/>
      <c r="D23" s="681"/>
      <c r="E23" s="681"/>
      <c r="F23" s="681"/>
      <c r="G23" s="681"/>
      <c r="H23" s="681"/>
    </row>
    <row r="24" spans="1:8" x14ac:dyDescent="0.25">
      <c r="A24" s="121"/>
      <c r="B24" s="681"/>
      <c r="C24" s="681"/>
      <c r="D24" s="681"/>
      <c r="E24" s="681"/>
      <c r="F24" s="681"/>
      <c r="G24" s="681"/>
      <c r="H24" s="681"/>
    </row>
    <row r="25" spans="1:8" ht="143.25" customHeight="1" x14ac:dyDescent="0.25">
      <c r="A25" s="121"/>
      <c r="B25" s="681"/>
      <c r="C25" s="681"/>
      <c r="D25" s="681"/>
      <c r="E25" s="681"/>
      <c r="F25" s="681"/>
      <c r="G25" s="681"/>
      <c r="H25" s="681"/>
    </row>
    <row r="26" spans="1:8" x14ac:dyDescent="0.25">
      <c r="B26" s="124" t="s">
        <v>575</v>
      </c>
    </row>
    <row r="27" spans="1:8" x14ac:dyDescent="0.25">
      <c r="C27" s="125"/>
    </row>
    <row r="28" spans="1:8" x14ac:dyDescent="0.25">
      <c r="A28" s="119">
        <v>2</v>
      </c>
      <c r="B28" s="126" t="s">
        <v>572</v>
      </c>
      <c r="C28" s="56"/>
    </row>
    <row r="29" spans="1:8" x14ac:dyDescent="0.25">
      <c r="A29" s="121"/>
      <c r="B29" s="682" t="s">
        <v>590</v>
      </c>
      <c r="C29" s="682"/>
    </row>
    <row r="30" spans="1:8" x14ac:dyDescent="0.25">
      <c r="A30" s="121"/>
      <c r="B30" s="122" t="s">
        <v>591</v>
      </c>
      <c r="C30" s="123" t="s">
        <v>574</v>
      </c>
    </row>
    <row r="31" spans="1:8" x14ac:dyDescent="0.25">
      <c r="B31" s="127" t="s">
        <v>576</v>
      </c>
      <c r="C31" s="128" t="s">
        <v>577</v>
      </c>
    </row>
    <row r="32" spans="1:8" ht="152.85" customHeight="1" x14ac:dyDescent="0.25">
      <c r="B32" s="172" t="s">
        <v>220</v>
      </c>
      <c r="C32" s="513" t="s">
        <v>1407</v>
      </c>
    </row>
    <row r="33" spans="1:3" ht="36" x14ac:dyDescent="0.25">
      <c r="B33" s="172" t="s">
        <v>595</v>
      </c>
      <c r="C33" s="130" t="s">
        <v>608</v>
      </c>
    </row>
    <row r="34" spans="1:3" ht="48.75" customHeight="1" x14ac:dyDescent="0.25">
      <c r="B34" s="172" t="s">
        <v>308</v>
      </c>
      <c r="C34" s="130" t="s">
        <v>371</v>
      </c>
    </row>
    <row r="35" spans="1:3" ht="48.75" customHeight="1" x14ac:dyDescent="0.25">
      <c r="B35" s="172" t="s">
        <v>309</v>
      </c>
      <c r="C35" s="130" t="s">
        <v>372</v>
      </c>
    </row>
    <row r="36" spans="1:3" ht="48.75" customHeight="1" x14ac:dyDescent="0.25">
      <c r="B36" s="379" t="s">
        <v>1404</v>
      </c>
      <c r="C36" s="130" t="s">
        <v>1398</v>
      </c>
    </row>
    <row r="37" spans="1:3" ht="131.1" customHeight="1" x14ac:dyDescent="0.25">
      <c r="B37" s="172" t="s">
        <v>310</v>
      </c>
      <c r="C37" s="130" t="s">
        <v>1399</v>
      </c>
    </row>
    <row r="38" spans="1:3" ht="89.1" customHeight="1" x14ac:dyDescent="0.25">
      <c r="B38" s="379" t="s">
        <v>930</v>
      </c>
      <c r="C38" s="514" t="s">
        <v>1400</v>
      </c>
    </row>
    <row r="39" spans="1:3" ht="66" customHeight="1" x14ac:dyDescent="0.25">
      <c r="B39" s="172" t="s">
        <v>374</v>
      </c>
      <c r="C39" s="130" t="s">
        <v>613</v>
      </c>
    </row>
    <row r="40" spans="1:3" ht="63.6" customHeight="1" x14ac:dyDescent="0.25">
      <c r="B40" s="172" t="s">
        <v>373</v>
      </c>
      <c r="C40" s="136" t="s">
        <v>612</v>
      </c>
    </row>
    <row r="41" spans="1:3" ht="36" x14ac:dyDescent="0.25">
      <c r="B41" s="172" t="s">
        <v>596</v>
      </c>
      <c r="C41" s="136" t="s">
        <v>578</v>
      </c>
    </row>
    <row r="42" spans="1:3" x14ac:dyDescent="0.25">
      <c r="B42" s="55" t="s">
        <v>575</v>
      </c>
    </row>
    <row r="44" spans="1:3" x14ac:dyDescent="0.25">
      <c r="A44" s="119">
        <v>3</v>
      </c>
      <c r="B44" s="126" t="s">
        <v>573</v>
      </c>
      <c r="C44" s="129"/>
    </row>
    <row r="45" spans="1:3" x14ac:dyDescent="0.25">
      <c r="A45" s="121"/>
      <c r="B45" s="122" t="s">
        <v>592</v>
      </c>
      <c r="C45" s="123"/>
    </row>
    <row r="46" spans="1:3" x14ac:dyDescent="0.25">
      <c r="A46" s="121"/>
      <c r="B46" s="127" t="s">
        <v>579</v>
      </c>
      <c r="C46" s="128" t="s">
        <v>580</v>
      </c>
    </row>
    <row r="47" spans="1:3" ht="21" customHeight="1" x14ac:dyDescent="0.25">
      <c r="A47" s="121"/>
      <c r="B47" s="172" t="s">
        <v>401</v>
      </c>
      <c r="C47" s="136" t="s">
        <v>228</v>
      </c>
    </row>
    <row r="48" spans="1:3" ht="30" customHeight="1" x14ac:dyDescent="0.25">
      <c r="A48" s="121"/>
      <c r="B48" s="172" t="s">
        <v>221</v>
      </c>
      <c r="C48" s="136" t="s">
        <v>222</v>
      </c>
    </row>
    <row r="49" spans="1:5" ht="21.75" customHeight="1" x14ac:dyDescent="0.25">
      <c r="A49" s="121"/>
      <c r="B49" s="172" t="s">
        <v>0</v>
      </c>
      <c r="C49" s="137" t="s">
        <v>223</v>
      </c>
    </row>
    <row r="50" spans="1:5" ht="65.25" customHeight="1" x14ac:dyDescent="0.25">
      <c r="A50" s="121"/>
      <c r="B50" s="172" t="s">
        <v>224</v>
      </c>
      <c r="C50" s="136" t="s">
        <v>610</v>
      </c>
    </row>
    <row r="51" spans="1:5" ht="34.5" customHeight="1" x14ac:dyDescent="0.25">
      <c r="B51" s="172" t="s">
        <v>225</v>
      </c>
      <c r="C51" s="136" t="s">
        <v>226</v>
      </c>
    </row>
    <row r="52" spans="1:5" ht="21" customHeight="1" x14ac:dyDescent="0.25">
      <c r="A52" s="121"/>
      <c r="B52" s="172" t="s">
        <v>311</v>
      </c>
      <c r="C52" s="136" t="s">
        <v>227</v>
      </c>
    </row>
    <row r="53" spans="1:5" ht="21" customHeight="1" x14ac:dyDescent="0.25">
      <c r="A53" s="121"/>
      <c r="B53" s="172" t="s">
        <v>402</v>
      </c>
      <c r="C53" s="136" t="s">
        <v>403</v>
      </c>
    </row>
    <row r="54" spans="1:5" ht="21" customHeight="1" x14ac:dyDescent="0.25">
      <c r="A54" s="121"/>
      <c r="B54" s="172" t="s">
        <v>1</v>
      </c>
      <c r="C54" s="136" t="s">
        <v>404</v>
      </c>
    </row>
    <row r="55" spans="1:5" ht="21" customHeight="1" x14ac:dyDescent="0.25">
      <c r="A55" s="121"/>
      <c r="B55" s="172" t="s">
        <v>20</v>
      </c>
      <c r="C55" s="136" t="s">
        <v>229</v>
      </c>
    </row>
    <row r="56" spans="1:5" ht="96.75" customHeight="1" x14ac:dyDescent="0.25">
      <c r="A56" s="121"/>
      <c r="B56" s="172" t="s">
        <v>2</v>
      </c>
      <c r="C56" s="136" t="s">
        <v>598</v>
      </c>
    </row>
    <row r="57" spans="1:5" ht="60" x14ac:dyDescent="0.25">
      <c r="A57" s="121"/>
      <c r="B57" s="172" t="s">
        <v>539</v>
      </c>
      <c r="C57" s="136" t="s">
        <v>542</v>
      </c>
    </row>
    <row r="58" spans="1:5" ht="21.75" customHeight="1" x14ac:dyDescent="0.25">
      <c r="A58" s="121"/>
      <c r="B58" s="172" t="s">
        <v>3</v>
      </c>
      <c r="C58" s="136" t="s">
        <v>230</v>
      </c>
    </row>
    <row r="59" spans="1:5" x14ac:dyDescent="0.25">
      <c r="B59" s="124" t="s">
        <v>575</v>
      </c>
    </row>
    <row r="60" spans="1:5" x14ac:dyDescent="0.25">
      <c r="A60" s="119">
        <v>4</v>
      </c>
      <c r="B60" s="126" t="s">
        <v>218</v>
      </c>
      <c r="C60" s="56"/>
    </row>
    <row r="61" spans="1:5" x14ac:dyDescent="0.25">
      <c r="A61" s="121"/>
      <c r="B61" s="122" t="s">
        <v>593</v>
      </c>
      <c r="C61" s="123"/>
    </row>
    <row r="62" spans="1:5" x14ac:dyDescent="0.25">
      <c r="A62" s="121"/>
      <c r="B62" s="138" t="s">
        <v>581</v>
      </c>
      <c r="C62" s="683" t="s">
        <v>582</v>
      </c>
      <c r="D62" s="684"/>
      <c r="E62" s="684"/>
    </row>
    <row r="63" spans="1:5" x14ac:dyDescent="0.25">
      <c r="A63" s="121"/>
      <c r="B63" s="348" t="s">
        <v>232</v>
      </c>
      <c r="C63" s="679" t="s">
        <v>233</v>
      </c>
      <c r="D63" s="679" t="s">
        <v>233</v>
      </c>
      <c r="E63" s="679" t="s">
        <v>233</v>
      </c>
    </row>
    <row r="64" spans="1:5" x14ac:dyDescent="0.25">
      <c r="A64" s="121"/>
      <c r="B64" s="348" t="s">
        <v>524</v>
      </c>
      <c r="C64" s="685" t="s">
        <v>525</v>
      </c>
      <c r="D64" s="686"/>
      <c r="E64" s="687"/>
    </row>
    <row r="65" spans="1:5" x14ac:dyDescent="0.25">
      <c r="A65" s="121"/>
      <c r="B65" s="348" t="s">
        <v>234</v>
      </c>
      <c r="C65" s="679" t="s">
        <v>235</v>
      </c>
      <c r="D65" s="679" t="s">
        <v>235</v>
      </c>
      <c r="E65" s="679" t="s">
        <v>235</v>
      </c>
    </row>
    <row r="66" spans="1:5" x14ac:dyDescent="0.25">
      <c r="A66" s="121"/>
      <c r="B66" s="348" t="s">
        <v>236</v>
      </c>
      <c r="C66" s="679" t="s">
        <v>237</v>
      </c>
      <c r="D66" s="679" t="s">
        <v>237</v>
      </c>
      <c r="E66" s="679" t="s">
        <v>237</v>
      </c>
    </row>
    <row r="67" spans="1:5" x14ac:dyDescent="0.25">
      <c r="A67" s="121"/>
      <c r="B67" s="348" t="s">
        <v>238</v>
      </c>
      <c r="C67" s="679" t="s">
        <v>239</v>
      </c>
      <c r="D67" s="679" t="s">
        <v>239</v>
      </c>
      <c r="E67" s="679" t="s">
        <v>239</v>
      </c>
    </row>
    <row r="68" spans="1:5" x14ac:dyDescent="0.25">
      <c r="A68" s="121"/>
      <c r="B68" s="348" t="s">
        <v>240</v>
      </c>
      <c r="C68" s="679" t="s">
        <v>241</v>
      </c>
      <c r="D68" s="679" t="s">
        <v>241</v>
      </c>
      <c r="E68" s="679" t="s">
        <v>241</v>
      </c>
    </row>
    <row r="69" spans="1:5" x14ac:dyDescent="0.25">
      <c r="A69" s="121"/>
      <c r="B69" s="348" t="s">
        <v>242</v>
      </c>
      <c r="C69" s="679" t="s">
        <v>243</v>
      </c>
      <c r="D69" s="679" t="s">
        <v>243</v>
      </c>
      <c r="E69" s="679" t="s">
        <v>243</v>
      </c>
    </row>
    <row r="70" spans="1:5" x14ac:dyDescent="0.25">
      <c r="A70" s="121"/>
      <c r="B70" s="348" t="s">
        <v>244</v>
      </c>
      <c r="C70" s="679" t="s">
        <v>245</v>
      </c>
      <c r="D70" s="679" t="s">
        <v>245</v>
      </c>
      <c r="E70" s="679" t="s">
        <v>245</v>
      </c>
    </row>
    <row r="71" spans="1:5" x14ac:dyDescent="0.25">
      <c r="A71" s="121"/>
      <c r="B71" s="348" t="s">
        <v>246</v>
      </c>
      <c r="C71" s="679" t="s">
        <v>247</v>
      </c>
      <c r="D71" s="679" t="s">
        <v>247</v>
      </c>
      <c r="E71" s="679" t="s">
        <v>247</v>
      </c>
    </row>
    <row r="72" spans="1:5" x14ac:dyDescent="0.25">
      <c r="A72" s="121"/>
      <c r="B72" s="348" t="s">
        <v>248</v>
      </c>
      <c r="C72" s="679" t="s">
        <v>249</v>
      </c>
      <c r="D72" s="679" t="s">
        <v>249</v>
      </c>
      <c r="E72" s="679" t="s">
        <v>249</v>
      </c>
    </row>
    <row r="73" spans="1:5" x14ac:dyDescent="0.25">
      <c r="A73" s="121"/>
      <c r="B73" s="348" t="s">
        <v>250</v>
      </c>
      <c r="C73" s="679" t="s">
        <v>251</v>
      </c>
      <c r="D73" s="679" t="s">
        <v>251</v>
      </c>
      <c r="E73" s="679" t="s">
        <v>251</v>
      </c>
    </row>
    <row r="74" spans="1:5" x14ac:dyDescent="0.25">
      <c r="A74" s="121"/>
      <c r="B74" s="348" t="s">
        <v>696</v>
      </c>
      <c r="C74" s="688" t="s">
        <v>698</v>
      </c>
      <c r="D74" s="689"/>
      <c r="E74" s="690"/>
    </row>
    <row r="75" spans="1:5" x14ac:dyDescent="0.25">
      <c r="A75" s="121"/>
      <c r="B75" s="348" t="s">
        <v>697</v>
      </c>
      <c r="C75" s="685" t="s">
        <v>699</v>
      </c>
      <c r="D75" s="686"/>
      <c r="E75" s="687"/>
    </row>
    <row r="76" spans="1:5" x14ac:dyDescent="0.25">
      <c r="A76" s="121"/>
      <c r="B76" s="348" t="s">
        <v>252</v>
      </c>
      <c r="C76" s="679" t="s">
        <v>253</v>
      </c>
      <c r="D76" s="679" t="s">
        <v>253</v>
      </c>
      <c r="E76" s="679" t="s">
        <v>253</v>
      </c>
    </row>
    <row r="77" spans="1:5" x14ac:dyDescent="0.25">
      <c r="A77" s="121"/>
      <c r="B77" s="348" t="s">
        <v>254</v>
      </c>
      <c r="C77" s="679" t="s">
        <v>255</v>
      </c>
      <c r="D77" s="679" t="s">
        <v>255</v>
      </c>
      <c r="E77" s="679" t="s">
        <v>255</v>
      </c>
    </row>
    <row r="78" spans="1:5" x14ac:dyDescent="0.25">
      <c r="A78" s="121"/>
      <c r="B78" s="348" t="s">
        <v>256</v>
      </c>
      <c r="C78" s="679" t="s">
        <v>257</v>
      </c>
      <c r="D78" s="679" t="s">
        <v>257</v>
      </c>
      <c r="E78" s="679" t="s">
        <v>257</v>
      </c>
    </row>
    <row r="79" spans="1:5" x14ac:dyDescent="0.25">
      <c r="A79" s="121"/>
      <c r="B79" s="348" t="s">
        <v>1073</v>
      </c>
      <c r="C79" s="685" t="s">
        <v>1074</v>
      </c>
      <c r="D79" s="686"/>
      <c r="E79" s="687"/>
    </row>
    <row r="80" spans="1:5" x14ac:dyDescent="0.25">
      <c r="A80" s="121"/>
      <c r="B80" s="348" t="s">
        <v>258</v>
      </c>
      <c r="C80" s="679" t="s">
        <v>259</v>
      </c>
      <c r="D80" s="679" t="s">
        <v>259</v>
      </c>
      <c r="E80" s="679" t="s">
        <v>259</v>
      </c>
    </row>
    <row r="81" spans="1:5" x14ac:dyDescent="0.25">
      <c r="A81" s="121"/>
      <c r="B81" s="348" t="s">
        <v>260</v>
      </c>
      <c r="C81" s="679" t="s">
        <v>261</v>
      </c>
      <c r="D81" s="679" t="s">
        <v>261</v>
      </c>
      <c r="E81" s="679" t="s">
        <v>261</v>
      </c>
    </row>
    <row r="82" spans="1:5" x14ac:dyDescent="0.25">
      <c r="A82" s="121"/>
      <c r="B82" s="348" t="s">
        <v>262</v>
      </c>
      <c r="C82" s="679" t="s">
        <v>263</v>
      </c>
      <c r="D82" s="679" t="s">
        <v>263</v>
      </c>
      <c r="E82" s="679" t="s">
        <v>263</v>
      </c>
    </row>
    <row r="83" spans="1:5" x14ac:dyDescent="0.25">
      <c r="A83" s="121"/>
      <c r="B83" s="348" t="s">
        <v>264</v>
      </c>
      <c r="C83" s="679" t="s">
        <v>265</v>
      </c>
      <c r="D83" s="679" t="s">
        <v>265</v>
      </c>
      <c r="E83" s="679" t="s">
        <v>265</v>
      </c>
    </row>
    <row r="84" spans="1:5" x14ac:dyDescent="0.25">
      <c r="B84" s="348" t="s">
        <v>266</v>
      </c>
      <c r="C84" s="679" t="s">
        <v>267</v>
      </c>
      <c r="D84" s="679" t="s">
        <v>267</v>
      </c>
      <c r="E84" s="679" t="s">
        <v>267</v>
      </c>
    </row>
    <row r="85" spans="1:5" x14ac:dyDescent="0.25">
      <c r="B85" s="348" t="s">
        <v>268</v>
      </c>
      <c r="C85" s="679" t="s">
        <v>269</v>
      </c>
      <c r="D85" s="679" t="s">
        <v>269</v>
      </c>
      <c r="E85" s="679" t="s">
        <v>269</v>
      </c>
    </row>
    <row r="86" spans="1:5" x14ac:dyDescent="0.25">
      <c r="B86" s="348" t="s">
        <v>270</v>
      </c>
      <c r="C86" s="679" t="s">
        <v>271</v>
      </c>
      <c r="D86" s="679" t="s">
        <v>271</v>
      </c>
      <c r="E86" s="679" t="s">
        <v>271</v>
      </c>
    </row>
    <row r="87" spans="1:5" x14ac:dyDescent="0.25">
      <c r="B87" s="348" t="s">
        <v>272</v>
      </c>
      <c r="C87" s="679" t="s">
        <v>273</v>
      </c>
      <c r="D87" s="679" t="s">
        <v>273</v>
      </c>
      <c r="E87" s="679" t="s">
        <v>273</v>
      </c>
    </row>
    <row r="88" spans="1:5" x14ac:dyDescent="0.25">
      <c r="B88" s="348" t="s">
        <v>274</v>
      </c>
      <c r="C88" s="679" t="s">
        <v>275</v>
      </c>
      <c r="D88" s="679" t="s">
        <v>275</v>
      </c>
      <c r="E88" s="679" t="s">
        <v>275</v>
      </c>
    </row>
    <row r="89" spans="1:5" x14ac:dyDescent="0.25">
      <c r="B89" s="348" t="s">
        <v>1075</v>
      </c>
      <c r="C89" s="685" t="s">
        <v>1076</v>
      </c>
      <c r="D89" s="686"/>
      <c r="E89" s="687"/>
    </row>
    <row r="90" spans="1:5" x14ac:dyDescent="0.25">
      <c r="B90" s="348" t="s">
        <v>276</v>
      </c>
      <c r="C90" s="679" t="s">
        <v>277</v>
      </c>
      <c r="D90" s="679" t="s">
        <v>277</v>
      </c>
      <c r="E90" s="679" t="s">
        <v>277</v>
      </c>
    </row>
    <row r="91" spans="1:5" x14ac:dyDescent="0.25">
      <c r="B91" s="348" t="s">
        <v>1077</v>
      </c>
      <c r="C91" s="685" t="s">
        <v>1078</v>
      </c>
      <c r="D91" s="686"/>
      <c r="E91" s="687"/>
    </row>
    <row r="92" spans="1:5" x14ac:dyDescent="0.25">
      <c r="B92" s="348" t="s">
        <v>278</v>
      </c>
      <c r="C92" s="679" t="s">
        <v>279</v>
      </c>
      <c r="D92" s="679" t="s">
        <v>279</v>
      </c>
      <c r="E92" s="679" t="s">
        <v>279</v>
      </c>
    </row>
    <row r="93" spans="1:5" x14ac:dyDescent="0.25">
      <c r="B93" s="348" t="s">
        <v>1130</v>
      </c>
      <c r="C93" s="685" t="s">
        <v>1129</v>
      </c>
      <c r="D93" s="686"/>
      <c r="E93" s="687"/>
    </row>
    <row r="94" spans="1:5" x14ac:dyDescent="0.25">
      <c r="B94" s="348" t="s">
        <v>280</v>
      </c>
      <c r="C94" s="679" t="s">
        <v>281</v>
      </c>
      <c r="D94" s="679" t="s">
        <v>281</v>
      </c>
      <c r="E94" s="679" t="s">
        <v>281</v>
      </c>
    </row>
    <row r="95" spans="1:5" x14ac:dyDescent="0.25">
      <c r="B95" s="348" t="s">
        <v>1079</v>
      </c>
      <c r="C95" s="679" t="s">
        <v>1080</v>
      </c>
      <c r="D95" s="679" t="s">
        <v>281</v>
      </c>
      <c r="E95" s="679" t="s">
        <v>281</v>
      </c>
    </row>
    <row r="96" spans="1:5" x14ac:dyDescent="0.25">
      <c r="B96" s="348" t="s">
        <v>282</v>
      </c>
      <c r="C96" s="679" t="s">
        <v>283</v>
      </c>
      <c r="D96" s="679" t="s">
        <v>283</v>
      </c>
      <c r="E96" s="679" t="s">
        <v>283</v>
      </c>
    </row>
    <row r="97" spans="2:5" x14ac:dyDescent="0.25">
      <c r="B97" s="348" t="s">
        <v>284</v>
      </c>
      <c r="C97" s="679" t="s">
        <v>285</v>
      </c>
      <c r="D97" s="679" t="s">
        <v>285</v>
      </c>
      <c r="E97" s="679" t="s">
        <v>285</v>
      </c>
    </row>
    <row r="98" spans="2:5" x14ac:dyDescent="0.25">
      <c r="B98" s="348" t="s">
        <v>286</v>
      </c>
      <c r="C98" s="679" t="s">
        <v>287</v>
      </c>
      <c r="D98" s="679" t="s">
        <v>287</v>
      </c>
      <c r="E98" s="679" t="s">
        <v>287</v>
      </c>
    </row>
    <row r="99" spans="2:5" x14ac:dyDescent="0.25">
      <c r="B99" s="348" t="s">
        <v>288</v>
      </c>
      <c r="C99" s="679" t="s">
        <v>289</v>
      </c>
      <c r="D99" s="679" t="s">
        <v>289</v>
      </c>
      <c r="E99" s="679" t="s">
        <v>289</v>
      </c>
    </row>
    <row r="100" spans="2:5" x14ac:dyDescent="0.25">
      <c r="B100" s="348" t="s">
        <v>290</v>
      </c>
      <c r="C100" s="679" t="s">
        <v>291</v>
      </c>
      <c r="D100" s="679" t="s">
        <v>291</v>
      </c>
      <c r="E100" s="679" t="s">
        <v>291</v>
      </c>
    </row>
    <row r="101" spans="2:5" x14ac:dyDescent="0.25">
      <c r="B101" s="348" t="s">
        <v>292</v>
      </c>
      <c r="C101" s="679" t="s">
        <v>293</v>
      </c>
      <c r="D101" s="679" t="s">
        <v>293</v>
      </c>
      <c r="E101" s="679" t="s">
        <v>293</v>
      </c>
    </row>
    <row r="102" spans="2:5" x14ac:dyDescent="0.25">
      <c r="B102" s="348" t="s">
        <v>1081</v>
      </c>
      <c r="C102" s="685" t="s">
        <v>1082</v>
      </c>
      <c r="D102" s="686"/>
      <c r="E102" s="687"/>
    </row>
    <row r="103" spans="2:5" x14ac:dyDescent="0.25">
      <c r="B103" s="348" t="s">
        <v>1083</v>
      </c>
      <c r="C103" s="685" t="s">
        <v>1084</v>
      </c>
      <c r="D103" s="686"/>
      <c r="E103" s="687"/>
    </row>
    <row r="104" spans="2:5" x14ac:dyDescent="0.25">
      <c r="B104" s="348" t="s">
        <v>294</v>
      </c>
      <c r="C104" s="679" t="s">
        <v>295</v>
      </c>
      <c r="D104" s="679" t="s">
        <v>295</v>
      </c>
      <c r="E104" s="679" t="s">
        <v>295</v>
      </c>
    </row>
    <row r="105" spans="2:5" x14ac:dyDescent="0.25">
      <c r="B105" s="348" t="s">
        <v>296</v>
      </c>
      <c r="C105" s="679" t="s">
        <v>297</v>
      </c>
      <c r="D105" s="679" t="s">
        <v>297</v>
      </c>
      <c r="E105" s="679" t="s">
        <v>297</v>
      </c>
    </row>
    <row r="106" spans="2:5" x14ac:dyDescent="0.25">
      <c r="B106" s="348" t="s">
        <v>298</v>
      </c>
      <c r="C106" s="679" t="s">
        <v>299</v>
      </c>
      <c r="D106" s="679" t="s">
        <v>299</v>
      </c>
      <c r="E106" s="679" t="s">
        <v>299</v>
      </c>
    </row>
    <row r="107" spans="2:5" x14ac:dyDescent="0.25">
      <c r="B107" s="348" t="s">
        <v>300</v>
      </c>
      <c r="C107" s="679" t="s">
        <v>301</v>
      </c>
      <c r="D107" s="679" t="s">
        <v>301</v>
      </c>
      <c r="E107" s="679" t="s">
        <v>301</v>
      </c>
    </row>
    <row r="108" spans="2:5" x14ac:dyDescent="0.25">
      <c r="B108" s="348" t="s">
        <v>302</v>
      </c>
      <c r="C108" s="679" t="s">
        <v>303</v>
      </c>
      <c r="D108" s="679" t="s">
        <v>303</v>
      </c>
      <c r="E108" s="679" t="s">
        <v>303</v>
      </c>
    </row>
    <row r="109" spans="2:5" x14ac:dyDescent="0.25">
      <c r="B109" s="348" t="s">
        <v>304</v>
      </c>
      <c r="C109" s="679" t="s">
        <v>305</v>
      </c>
      <c r="D109" s="679" t="s">
        <v>305</v>
      </c>
      <c r="E109" s="679" t="s">
        <v>305</v>
      </c>
    </row>
    <row r="110" spans="2:5" x14ac:dyDescent="0.25">
      <c r="B110" s="348" t="s">
        <v>306</v>
      </c>
      <c r="C110" s="679" t="s">
        <v>307</v>
      </c>
      <c r="D110" s="679" t="s">
        <v>307</v>
      </c>
      <c r="E110" s="679" t="s">
        <v>307</v>
      </c>
    </row>
    <row r="111" spans="2:5" x14ac:dyDescent="0.25">
      <c r="B111" s="348" t="s">
        <v>1085</v>
      </c>
      <c r="C111" s="679" t="s">
        <v>1086</v>
      </c>
      <c r="D111" s="679" t="s">
        <v>307</v>
      </c>
      <c r="E111" s="679" t="s">
        <v>307</v>
      </c>
    </row>
    <row r="112" spans="2:5" x14ac:dyDescent="0.25">
      <c r="B112" s="124" t="s">
        <v>231</v>
      </c>
      <c r="C112" s="691"/>
      <c r="D112" s="691"/>
      <c r="E112" s="691"/>
    </row>
  </sheetData>
  <mergeCells count="54">
    <mergeCell ref="C104:E104"/>
    <mergeCell ref="C105:E105"/>
    <mergeCell ref="C112:E112"/>
    <mergeCell ref="C98:E98"/>
    <mergeCell ref="C99:E99"/>
    <mergeCell ref="C100:E100"/>
    <mergeCell ref="C101:E101"/>
    <mergeCell ref="C102:E102"/>
    <mergeCell ref="C103:E103"/>
    <mergeCell ref="C106:E106"/>
    <mergeCell ref="C107:E107"/>
    <mergeCell ref="C108:E108"/>
    <mergeCell ref="C109:E109"/>
    <mergeCell ref="C110:E110"/>
    <mergeCell ref="C111:E111"/>
    <mergeCell ref="C97:E97"/>
    <mergeCell ref="C84:E84"/>
    <mergeCell ref="C85:E85"/>
    <mergeCell ref="C86:E86"/>
    <mergeCell ref="C88:E88"/>
    <mergeCell ref="C89:E89"/>
    <mergeCell ref="C90:E90"/>
    <mergeCell ref="C91:E91"/>
    <mergeCell ref="C92:E92"/>
    <mergeCell ref="C94:E94"/>
    <mergeCell ref="C95:E95"/>
    <mergeCell ref="C96:E96"/>
    <mergeCell ref="C87:E87"/>
    <mergeCell ref="C93:E93"/>
    <mergeCell ref="C83:E83"/>
    <mergeCell ref="C70:E70"/>
    <mergeCell ref="C71:E71"/>
    <mergeCell ref="C72:E72"/>
    <mergeCell ref="C73:E73"/>
    <mergeCell ref="C76:E76"/>
    <mergeCell ref="C77:E77"/>
    <mergeCell ref="C78:E78"/>
    <mergeCell ref="C79:E79"/>
    <mergeCell ref="C80:E80"/>
    <mergeCell ref="C81:E81"/>
    <mergeCell ref="C82:E82"/>
    <mergeCell ref="C74:E74"/>
    <mergeCell ref="C75:E75"/>
    <mergeCell ref="C69:E69"/>
    <mergeCell ref="B3:C3"/>
    <mergeCell ref="B12:H25"/>
    <mergeCell ref="B29:C29"/>
    <mergeCell ref="C62:E62"/>
    <mergeCell ref="C63:E63"/>
    <mergeCell ref="C64:E64"/>
    <mergeCell ref="C65:E65"/>
    <mergeCell ref="C66:E66"/>
    <mergeCell ref="C67:E67"/>
    <mergeCell ref="C68:E68"/>
  </mergeCells>
  <hyperlinks>
    <hyperlink ref="B5" location="Intro!B10" display="What test material do I need?" xr:uid="{BC851666-A878-4237-9585-72910486643C}"/>
    <hyperlink ref="B42" location="Intro!B5" display="Return to top" xr:uid="{B0CED146-C02F-495D-8652-0CA305D5A1EB}"/>
    <hyperlink ref="B26" location="Intro!B5" display="Return to top" xr:uid="{453F8C40-B37A-4597-9A65-BA84CA065AB5}"/>
    <hyperlink ref="B7" location="Intro!B42" display="Worksheet Structure for Test Procedures" xr:uid="{C421CDD9-98A8-4290-A397-E194D43616BD}"/>
    <hyperlink ref="B6" location="Intro!B28" display="Worksheet Names" xr:uid="{13300D1A-54CD-4455-85AD-36D95CC51119}"/>
    <hyperlink ref="B59" location="Intro!B5" display="Return to top" xr:uid="{14337ED8-0961-4EE5-9FD4-9A8CAB2EDCBA}"/>
    <hyperlink ref="B8" location="Intro!B58" display="Acronyms" xr:uid="{51D77819-0D3B-4967-AEFF-25EF160FB28B}"/>
    <hyperlink ref="B112" location="Intro!A1" display="Top of Worksheet" xr:uid="{A67C9F2D-CCA2-4A69-94D8-B0B91A4E0E3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0231-A59B-44EF-87FF-DD44EEFD9D69}">
  <sheetPr>
    <pageSetUpPr fitToPage="1"/>
  </sheetPr>
  <dimension ref="A1:LL571"/>
  <sheetViews>
    <sheetView zoomScale="80" zoomScaleNormal="80" workbookViewId="0">
      <selection activeCell="D35" sqref="D35:F35"/>
    </sheetView>
  </sheetViews>
  <sheetFormatPr defaultColWidth="9.140625" defaultRowHeight="15" x14ac:dyDescent="0.25"/>
  <cols>
    <col min="1" max="1" width="1.140625" style="445" customWidth="1"/>
    <col min="2" max="2" width="3" hidden="1" customWidth="1"/>
    <col min="3" max="3" width="18.140625" customWidth="1"/>
    <col min="4" max="4" width="9" customWidth="1"/>
    <col min="5" max="5" width="49.28515625" customWidth="1"/>
    <col min="6" max="6" width="87" customWidth="1"/>
    <col min="7" max="7" width="26" customWidth="1"/>
    <col min="8" max="8" width="27.7109375" customWidth="1"/>
    <col min="9" max="9" width="16.5703125" customWidth="1"/>
    <col min="10" max="10" width="26.140625" style="445" customWidth="1"/>
    <col min="11" max="324" width="9.140625" style="445"/>
  </cols>
  <sheetData>
    <row r="1" spans="2:324" ht="66.75" customHeight="1" x14ac:dyDescent="0.25">
      <c r="C1" s="24"/>
      <c r="D1" s="98"/>
      <c r="E1" s="445"/>
      <c r="F1" s="445"/>
      <c r="G1" s="445"/>
      <c r="H1" s="26"/>
      <c r="I1" s="26"/>
    </row>
    <row r="2" spans="2:324" ht="18.75" x14ac:dyDescent="0.25">
      <c r="C2" s="24"/>
      <c r="D2" s="24"/>
      <c r="E2" s="694" t="s">
        <v>552</v>
      </c>
      <c r="F2" s="695"/>
      <c r="G2" s="445"/>
      <c r="H2" s="26"/>
      <c r="I2" s="26"/>
    </row>
    <row r="3" spans="2:324" ht="13.5" customHeight="1" x14ac:dyDescent="0.25">
      <c r="C3" s="24"/>
      <c r="D3" s="24"/>
      <c r="E3" s="446"/>
      <c r="F3" s="447"/>
      <c r="G3" s="445"/>
      <c r="H3" s="26"/>
      <c r="I3" s="26"/>
    </row>
    <row r="4" spans="2:324" x14ac:dyDescent="0.25">
      <c r="B4" s="445"/>
      <c r="C4" s="24"/>
      <c r="D4" s="696" t="s">
        <v>725</v>
      </c>
      <c r="E4" s="697"/>
      <c r="F4" s="239"/>
      <c r="G4" s="167"/>
      <c r="H4" s="167"/>
      <c r="I4" s="26"/>
      <c r="LL4"/>
    </row>
    <row r="5" spans="2:324" ht="14.25" customHeight="1" x14ac:dyDescent="0.25">
      <c r="B5" s="445"/>
      <c r="C5" s="24"/>
      <c r="D5" s="698" t="s">
        <v>726</v>
      </c>
      <c r="E5" s="699"/>
      <c r="F5" s="239" t="s">
        <v>551</v>
      </c>
      <c r="G5" s="167"/>
      <c r="H5" s="167"/>
      <c r="I5" s="26"/>
      <c r="LL5"/>
    </row>
    <row r="6" spans="2:324" ht="14.25" customHeight="1" x14ac:dyDescent="0.25">
      <c r="B6" s="445"/>
      <c r="C6" s="24"/>
      <c r="D6" s="692" t="s">
        <v>727</v>
      </c>
      <c r="E6" s="693"/>
      <c r="F6" s="239" t="s">
        <v>551</v>
      </c>
      <c r="G6" s="167"/>
      <c r="H6" s="167"/>
      <c r="I6" s="26"/>
      <c r="LL6"/>
    </row>
    <row r="7" spans="2:324" ht="14.25" customHeight="1" x14ac:dyDescent="0.25">
      <c r="B7" s="445"/>
      <c r="C7" s="24"/>
      <c r="D7" s="692" t="s">
        <v>728</v>
      </c>
      <c r="E7" s="693"/>
      <c r="F7" s="239" t="s">
        <v>551</v>
      </c>
      <c r="G7" s="167"/>
      <c r="H7" s="167"/>
      <c r="I7" s="26"/>
      <c r="LL7"/>
    </row>
    <row r="8" spans="2:324" x14ac:dyDescent="0.25">
      <c r="B8" s="445"/>
      <c r="C8" s="24"/>
      <c r="D8" s="692" t="s">
        <v>729</v>
      </c>
      <c r="E8" s="693"/>
      <c r="F8" s="239" t="s">
        <v>551</v>
      </c>
      <c r="G8" s="167"/>
      <c r="H8" s="167"/>
      <c r="I8" s="26"/>
      <c r="LL8"/>
    </row>
    <row r="9" spans="2:324" x14ac:dyDescent="0.25">
      <c r="B9" s="445"/>
      <c r="C9" s="24"/>
      <c r="D9" s="692" t="s">
        <v>730</v>
      </c>
      <c r="E9" s="693"/>
      <c r="F9" s="239" t="s">
        <v>551</v>
      </c>
      <c r="G9" s="167"/>
      <c r="H9" s="167"/>
      <c r="I9" s="26"/>
      <c r="LL9"/>
    </row>
    <row r="10" spans="2:324" x14ac:dyDescent="0.25">
      <c r="B10" s="445"/>
      <c r="C10" s="24"/>
      <c r="D10" s="696" t="s">
        <v>731</v>
      </c>
      <c r="E10" s="697"/>
      <c r="F10" s="239"/>
      <c r="G10" s="167"/>
      <c r="H10" s="167"/>
      <c r="I10" s="26"/>
      <c r="LL10"/>
    </row>
    <row r="11" spans="2:324" x14ac:dyDescent="0.25">
      <c r="B11" s="445"/>
      <c r="C11" s="24"/>
      <c r="D11" s="692" t="s">
        <v>796</v>
      </c>
      <c r="E11" s="693"/>
      <c r="F11" s="239" t="s">
        <v>799</v>
      </c>
      <c r="G11" s="167"/>
      <c r="H11" s="167"/>
      <c r="I11" s="26"/>
      <c r="LL11"/>
    </row>
    <row r="12" spans="2:324" x14ac:dyDescent="0.25">
      <c r="B12" s="445"/>
      <c r="C12" s="24"/>
      <c r="D12" s="698" t="s">
        <v>797</v>
      </c>
      <c r="E12" s="699"/>
      <c r="F12" s="239" t="s">
        <v>551</v>
      </c>
      <c r="G12" s="167"/>
      <c r="H12" s="167"/>
      <c r="I12" s="26"/>
      <c r="LL12"/>
    </row>
    <row r="13" spans="2:324" x14ac:dyDescent="0.25">
      <c r="B13" s="445"/>
      <c r="C13" s="24"/>
      <c r="D13" s="692" t="s">
        <v>1482</v>
      </c>
      <c r="E13" s="693"/>
      <c r="F13" s="629" t="s">
        <v>1481</v>
      </c>
      <c r="G13" s="167"/>
      <c r="H13" s="167"/>
      <c r="I13" s="26"/>
      <c r="LL13"/>
    </row>
    <row r="14" spans="2:324" x14ac:dyDescent="0.25">
      <c r="B14" s="445"/>
      <c r="C14" s="24"/>
      <c r="D14" s="692" t="s">
        <v>732</v>
      </c>
      <c r="E14" s="693"/>
      <c r="F14" s="239" t="s">
        <v>551</v>
      </c>
      <c r="G14" s="167"/>
      <c r="H14" s="167"/>
      <c r="I14" s="26"/>
      <c r="LL14"/>
    </row>
    <row r="15" spans="2:324" ht="25.5" x14ac:dyDescent="0.25">
      <c r="B15" s="445"/>
      <c r="C15" s="24"/>
      <c r="D15" s="700" t="s">
        <v>798</v>
      </c>
      <c r="E15" s="701"/>
      <c r="F15" s="239" t="s">
        <v>1227</v>
      </c>
      <c r="G15" s="167"/>
      <c r="H15" s="167"/>
      <c r="I15" s="26"/>
      <c r="LL15"/>
    </row>
    <row r="16" spans="2:324" x14ac:dyDescent="0.25">
      <c r="B16" s="445"/>
      <c r="C16" s="24"/>
      <c r="D16" s="702" t="s">
        <v>795</v>
      </c>
      <c r="E16" s="703"/>
      <c r="F16" s="239" t="s">
        <v>834</v>
      </c>
      <c r="G16" s="167"/>
      <c r="H16" s="167"/>
      <c r="I16" s="26"/>
      <c r="LL16"/>
    </row>
    <row r="17" spans="1:324" x14ac:dyDescent="0.25">
      <c r="B17" s="445"/>
      <c r="C17" s="24"/>
      <c r="D17" s="700" t="s">
        <v>733</v>
      </c>
      <c r="E17" s="701"/>
      <c r="F17" s="239" t="s">
        <v>551</v>
      </c>
      <c r="G17" s="167"/>
      <c r="H17" s="167"/>
      <c r="I17" s="26"/>
      <c r="LL17"/>
    </row>
    <row r="18" spans="1:324" x14ac:dyDescent="0.25">
      <c r="B18" s="445"/>
      <c r="C18" s="24"/>
      <c r="D18" s="700" t="s">
        <v>734</v>
      </c>
      <c r="E18" s="701"/>
      <c r="F18" s="239" t="s">
        <v>551</v>
      </c>
      <c r="G18" s="167"/>
      <c r="H18" s="167"/>
      <c r="I18" s="26"/>
      <c r="LL18"/>
    </row>
    <row r="19" spans="1:324" x14ac:dyDescent="0.25">
      <c r="B19" s="445"/>
      <c r="C19" s="24"/>
      <c r="D19" s="700" t="s">
        <v>735</v>
      </c>
      <c r="E19" s="701"/>
      <c r="F19" s="239" t="s">
        <v>551</v>
      </c>
      <c r="G19" s="167"/>
      <c r="H19" s="167"/>
      <c r="I19" s="26"/>
      <c r="LL19"/>
    </row>
    <row r="20" spans="1:324" x14ac:dyDescent="0.25">
      <c r="B20" s="445"/>
      <c r="C20" s="24"/>
      <c r="D20" s="700" t="s">
        <v>550</v>
      </c>
      <c r="E20" s="701"/>
      <c r="F20" s="240" t="s">
        <v>548</v>
      </c>
      <c r="G20" s="167"/>
      <c r="H20" s="167"/>
      <c r="I20" s="26"/>
      <c r="LL20"/>
    </row>
    <row r="21" spans="1:324" x14ac:dyDescent="0.25">
      <c r="B21" s="445"/>
      <c r="C21" s="24"/>
      <c r="D21" s="700" t="s">
        <v>549</v>
      </c>
      <c r="E21" s="701"/>
      <c r="F21" s="240" t="s">
        <v>548</v>
      </c>
      <c r="G21" s="167"/>
      <c r="H21" s="167"/>
      <c r="I21" s="26"/>
      <c r="LL21"/>
    </row>
    <row r="22" spans="1:324" ht="14.45" customHeight="1" x14ac:dyDescent="0.25">
      <c r="B22" s="445"/>
      <c r="C22" s="24"/>
      <c r="D22" s="24"/>
      <c r="E22" s="27"/>
      <c r="F22" s="445"/>
      <c r="G22" s="445"/>
      <c r="H22" s="26"/>
      <c r="I22" s="26"/>
      <c r="K22" s="445" t="s">
        <v>7</v>
      </c>
    </row>
    <row r="23" spans="1:324" ht="14.45" customHeight="1" x14ac:dyDescent="0.25">
      <c r="B23" s="445"/>
      <c r="C23" s="24"/>
      <c r="D23" s="710" t="s">
        <v>1225</v>
      </c>
      <c r="E23" s="710"/>
      <c r="F23" s="711"/>
      <c r="G23" s="457" t="s">
        <v>17</v>
      </c>
      <c r="H23" s="26"/>
      <c r="I23" s="26"/>
    </row>
    <row r="24" spans="1:324" ht="14.45" customHeight="1" x14ac:dyDescent="0.25">
      <c r="B24" s="445"/>
      <c r="C24" s="24"/>
      <c r="D24" s="704" t="s">
        <v>547</v>
      </c>
      <c r="E24" s="704"/>
      <c r="F24" s="704"/>
      <c r="G24" s="704"/>
      <c r="H24" s="704"/>
      <c r="I24" s="704"/>
      <c r="J24" s="704"/>
    </row>
    <row r="25" spans="1:324" ht="14.45" customHeight="1" x14ac:dyDescent="0.25">
      <c r="B25" s="445"/>
      <c r="C25" s="24"/>
      <c r="D25" s="274"/>
      <c r="E25" s="448" t="s">
        <v>546</v>
      </c>
      <c r="F25" s="448" t="s">
        <v>545</v>
      </c>
      <c r="G25" s="448" t="s">
        <v>544</v>
      </c>
      <c r="H25" s="705" t="s">
        <v>543</v>
      </c>
      <c r="I25" s="705"/>
      <c r="J25" s="705"/>
    </row>
    <row r="26" spans="1:324" ht="14.45" customHeight="1" x14ac:dyDescent="0.25">
      <c r="B26" s="445"/>
      <c r="C26" s="24"/>
      <c r="D26" s="272">
        <v>1</v>
      </c>
      <c r="E26" s="273" t="s">
        <v>826</v>
      </c>
      <c r="F26" s="275">
        <f>'DS - Authentication'!M40</f>
        <v>0</v>
      </c>
      <c r="G26" s="449">
        <f>'DS - Authentication'!M37</f>
        <v>26</v>
      </c>
      <c r="H26" s="706">
        <f>COUNTIFS('DS - Authentication'!P:P,1,'DS - Authentication'!O:O,1)</f>
        <v>0</v>
      </c>
      <c r="I26" s="706"/>
      <c r="J26" s="706"/>
    </row>
    <row r="27" spans="1:324" ht="14.45" customHeight="1" x14ac:dyDescent="0.25">
      <c r="B27" s="445"/>
      <c r="C27" s="24"/>
      <c r="D27" s="272">
        <v>2</v>
      </c>
      <c r="E27" s="273" t="s">
        <v>827</v>
      </c>
      <c r="F27" s="275">
        <f>'DS - Audit'!M26</f>
        <v>0</v>
      </c>
      <c r="G27" s="449">
        <f>'DS - Audit'!M23</f>
        <v>11</v>
      </c>
      <c r="H27" s="706">
        <f>COUNTIFS('DS - Audit'!P:P,1,'DS - Audit'!O:O,1)</f>
        <v>0</v>
      </c>
      <c r="I27" s="706"/>
      <c r="J27" s="706"/>
    </row>
    <row r="28" spans="1:324" ht="14.45" customHeight="1" x14ac:dyDescent="0.25">
      <c r="B28" s="445"/>
      <c r="C28" s="24"/>
      <c r="D28" s="272">
        <v>3</v>
      </c>
      <c r="E28" s="273" t="s">
        <v>828</v>
      </c>
      <c r="F28" s="275">
        <f>'DS - Main'!N170</f>
        <v>0</v>
      </c>
      <c r="G28" s="449">
        <f>'DS - Main'!N167</f>
        <v>131</v>
      </c>
      <c r="H28" s="706">
        <f>COUNTIFS('DS - Main'!Q:Q,1,'DS - Main'!O:O,1)</f>
        <v>0</v>
      </c>
      <c r="I28" s="706"/>
      <c r="J28" s="706"/>
    </row>
    <row r="29" spans="1:324" ht="14.45" customHeight="1" x14ac:dyDescent="0.25">
      <c r="A29" s="490"/>
      <c r="B29" s="490"/>
      <c r="C29" s="24"/>
      <c r="D29" s="272">
        <v>4</v>
      </c>
      <c r="E29" s="273" t="s">
        <v>1303</v>
      </c>
      <c r="F29" s="275">
        <f>'DS - Crypto'!M22</f>
        <v>0</v>
      </c>
      <c r="G29" s="491">
        <f>'DS - Crypto'!M19</f>
        <v>9</v>
      </c>
      <c r="H29" s="706">
        <f>COUNTIFS('DS - Crypto'!P:P,1,'DS - Crypto'!N:N,1)</f>
        <v>0</v>
      </c>
      <c r="I29" s="706"/>
      <c r="J29" s="706"/>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c r="BV29" s="490"/>
      <c r="BW29" s="490"/>
      <c r="BX29" s="490"/>
      <c r="BY29" s="490"/>
      <c r="BZ29" s="490"/>
      <c r="CA29" s="490"/>
      <c r="CB29" s="490"/>
      <c r="CC29" s="490"/>
      <c r="CD29" s="490"/>
      <c r="CE29" s="490"/>
      <c r="CF29" s="490"/>
      <c r="CG29" s="490"/>
      <c r="CH29" s="490"/>
      <c r="CI29" s="490"/>
      <c r="CJ29" s="490"/>
      <c r="CK29" s="490"/>
      <c r="CL29" s="490"/>
      <c r="CM29" s="490"/>
      <c r="CN29" s="490"/>
      <c r="CO29" s="490"/>
      <c r="CP29" s="490"/>
      <c r="CQ29" s="490"/>
      <c r="CR29" s="490"/>
      <c r="CS29" s="490"/>
      <c r="CT29" s="490"/>
      <c r="CU29" s="490"/>
      <c r="CV29" s="490"/>
      <c r="CW29" s="490"/>
      <c r="CX29" s="490"/>
      <c r="CY29" s="490"/>
      <c r="CZ29" s="490"/>
      <c r="DA29" s="490"/>
      <c r="DB29" s="490"/>
      <c r="DC29" s="490"/>
      <c r="DD29" s="490"/>
      <c r="DE29" s="490"/>
      <c r="DF29" s="490"/>
      <c r="DG29" s="490"/>
      <c r="DH29" s="490"/>
      <c r="DI29" s="490"/>
      <c r="DJ29" s="490"/>
      <c r="DK29" s="490"/>
      <c r="DL29" s="490"/>
      <c r="DM29" s="490"/>
      <c r="DN29" s="490"/>
      <c r="DO29" s="490"/>
      <c r="DP29" s="490"/>
      <c r="DQ29" s="490"/>
      <c r="DR29" s="490"/>
      <c r="DS29" s="490"/>
      <c r="DT29" s="490"/>
      <c r="DU29" s="490"/>
      <c r="DV29" s="490"/>
      <c r="DW29" s="490"/>
      <c r="DX29" s="490"/>
      <c r="DY29" s="490"/>
      <c r="DZ29" s="490"/>
      <c r="EA29" s="490"/>
      <c r="EB29" s="490"/>
      <c r="EC29" s="490"/>
      <c r="ED29" s="490"/>
      <c r="EE29" s="490"/>
      <c r="EF29" s="490"/>
      <c r="EG29" s="490"/>
      <c r="EH29" s="490"/>
      <c r="EI29" s="490"/>
      <c r="EJ29" s="490"/>
      <c r="EK29" s="490"/>
      <c r="EL29" s="490"/>
      <c r="EM29" s="490"/>
      <c r="EN29" s="490"/>
      <c r="EO29" s="490"/>
      <c r="EP29" s="490"/>
      <c r="EQ29" s="490"/>
      <c r="ER29" s="490"/>
      <c r="ES29" s="490"/>
      <c r="ET29" s="490"/>
      <c r="EU29" s="490"/>
      <c r="EV29" s="490"/>
      <c r="EW29" s="490"/>
      <c r="EX29" s="490"/>
      <c r="EY29" s="490"/>
      <c r="EZ29" s="490"/>
      <c r="FA29" s="490"/>
      <c r="FB29" s="490"/>
      <c r="FC29" s="490"/>
      <c r="FD29" s="490"/>
      <c r="FE29" s="490"/>
      <c r="FF29" s="490"/>
      <c r="FG29" s="490"/>
      <c r="FH29" s="490"/>
      <c r="FI29" s="490"/>
      <c r="FJ29" s="490"/>
      <c r="FK29" s="490"/>
      <c r="FL29" s="490"/>
      <c r="FM29" s="490"/>
      <c r="FN29" s="490"/>
      <c r="FO29" s="490"/>
      <c r="FP29" s="490"/>
      <c r="FQ29" s="490"/>
      <c r="FR29" s="490"/>
      <c r="FS29" s="490"/>
      <c r="FT29" s="490"/>
      <c r="FU29" s="490"/>
      <c r="FV29" s="490"/>
      <c r="FW29" s="490"/>
      <c r="FX29" s="490"/>
      <c r="FY29" s="490"/>
      <c r="FZ29" s="490"/>
      <c r="GA29" s="490"/>
      <c r="GB29" s="490"/>
      <c r="GC29" s="490"/>
      <c r="GD29" s="490"/>
      <c r="GE29" s="490"/>
      <c r="GF29" s="490"/>
      <c r="GG29" s="490"/>
      <c r="GH29" s="490"/>
      <c r="GI29" s="490"/>
      <c r="GJ29" s="490"/>
      <c r="GK29" s="490"/>
      <c r="GL29" s="490"/>
      <c r="GM29" s="490"/>
      <c r="GN29" s="490"/>
      <c r="GO29" s="490"/>
      <c r="GP29" s="490"/>
      <c r="GQ29" s="490"/>
      <c r="GR29" s="490"/>
      <c r="GS29" s="490"/>
      <c r="GT29" s="490"/>
      <c r="GU29" s="490"/>
      <c r="GV29" s="490"/>
      <c r="GW29" s="490"/>
      <c r="GX29" s="490"/>
      <c r="GY29" s="490"/>
      <c r="GZ29" s="490"/>
      <c r="HA29" s="490"/>
      <c r="HB29" s="490"/>
      <c r="HC29" s="490"/>
      <c r="HD29" s="490"/>
      <c r="HE29" s="490"/>
      <c r="HF29" s="490"/>
      <c r="HG29" s="490"/>
      <c r="HH29" s="490"/>
      <c r="HI29" s="490"/>
      <c r="HJ29" s="490"/>
      <c r="HK29" s="490"/>
      <c r="HL29" s="490"/>
      <c r="HM29" s="490"/>
      <c r="HN29" s="490"/>
      <c r="HO29" s="490"/>
      <c r="HP29" s="490"/>
      <c r="HQ29" s="490"/>
      <c r="HR29" s="490"/>
      <c r="HS29" s="490"/>
      <c r="HT29" s="490"/>
      <c r="HU29" s="490"/>
      <c r="HV29" s="490"/>
      <c r="HW29" s="490"/>
      <c r="HX29" s="490"/>
      <c r="HY29" s="490"/>
      <c r="HZ29" s="490"/>
      <c r="IA29" s="490"/>
      <c r="IB29" s="490"/>
      <c r="IC29" s="490"/>
      <c r="ID29" s="490"/>
      <c r="IE29" s="490"/>
      <c r="IF29" s="490"/>
      <c r="IG29" s="490"/>
      <c r="IH29" s="490"/>
      <c r="II29" s="490"/>
      <c r="IJ29" s="490"/>
      <c r="IK29" s="490"/>
      <c r="IL29" s="490"/>
      <c r="IM29" s="490"/>
      <c r="IN29" s="490"/>
      <c r="IO29" s="490"/>
      <c r="IP29" s="490"/>
      <c r="IQ29" s="490"/>
      <c r="IR29" s="490"/>
      <c r="IS29" s="490"/>
      <c r="IT29" s="490"/>
      <c r="IU29" s="490"/>
      <c r="IV29" s="490"/>
      <c r="IW29" s="490"/>
      <c r="IX29" s="490"/>
      <c r="IY29" s="490"/>
      <c r="IZ29" s="490"/>
      <c r="JA29" s="490"/>
      <c r="JB29" s="490"/>
      <c r="JC29" s="490"/>
      <c r="JD29" s="490"/>
      <c r="JE29" s="490"/>
      <c r="JF29" s="490"/>
      <c r="JG29" s="490"/>
      <c r="JH29" s="490"/>
      <c r="JI29" s="490"/>
      <c r="JJ29" s="490"/>
      <c r="JK29" s="490"/>
      <c r="JL29" s="490"/>
      <c r="JM29" s="490"/>
      <c r="JN29" s="490"/>
      <c r="JO29" s="490"/>
      <c r="JP29" s="490"/>
      <c r="JQ29" s="490"/>
      <c r="JR29" s="490"/>
      <c r="JS29" s="490"/>
      <c r="JT29" s="490"/>
      <c r="JU29" s="490"/>
      <c r="JV29" s="490"/>
      <c r="JW29" s="490"/>
      <c r="JX29" s="490"/>
      <c r="JY29" s="490"/>
      <c r="JZ29" s="490"/>
      <c r="KA29" s="490"/>
      <c r="KB29" s="490"/>
      <c r="KC29" s="490"/>
      <c r="KD29" s="490"/>
      <c r="KE29" s="490"/>
      <c r="KF29" s="490"/>
      <c r="KG29" s="490"/>
      <c r="KH29" s="490"/>
      <c r="KI29" s="490"/>
      <c r="KJ29" s="490"/>
      <c r="KK29" s="490"/>
      <c r="KL29" s="490"/>
      <c r="KM29" s="490"/>
      <c r="KN29" s="490"/>
      <c r="KO29" s="490"/>
      <c r="KP29" s="490"/>
      <c r="KQ29" s="490"/>
      <c r="KR29" s="490"/>
      <c r="KS29" s="490"/>
      <c r="KT29" s="490"/>
      <c r="KU29" s="490"/>
      <c r="KV29" s="490"/>
      <c r="KW29" s="490"/>
      <c r="KX29" s="490"/>
      <c r="KY29" s="490"/>
      <c r="KZ29" s="490"/>
      <c r="LA29" s="490"/>
      <c r="LB29" s="490"/>
      <c r="LC29" s="490"/>
      <c r="LD29" s="490"/>
      <c r="LE29" s="490"/>
      <c r="LF29" s="490"/>
      <c r="LG29" s="490"/>
      <c r="LH29" s="490"/>
      <c r="LI29" s="490"/>
      <c r="LJ29" s="490"/>
      <c r="LK29" s="490"/>
      <c r="LL29" s="490"/>
    </row>
    <row r="30" spans="1:324" ht="14.45" customHeight="1" x14ac:dyDescent="0.25">
      <c r="B30" s="445"/>
      <c r="C30" s="24"/>
      <c r="D30" s="272">
        <v>5</v>
      </c>
      <c r="E30" s="273" t="s">
        <v>926</v>
      </c>
      <c r="F30" s="275">
        <f>'DS - ASLR'!M63</f>
        <v>0</v>
      </c>
      <c r="G30" s="449">
        <f>'DS - ASLR'!M60</f>
        <v>47</v>
      </c>
      <c r="H30" s="706">
        <f>COUNTIF('DS - ASLR'!O6:O56,1)</f>
        <v>0</v>
      </c>
      <c r="I30" s="706"/>
      <c r="J30" s="706"/>
    </row>
    <row r="31" spans="1:324" ht="14.45" customHeight="1" x14ac:dyDescent="0.25">
      <c r="B31" s="445"/>
      <c r="C31" s="24"/>
      <c r="D31" s="272">
        <v>6</v>
      </c>
      <c r="E31" s="273" t="s">
        <v>927</v>
      </c>
      <c r="F31" s="275">
        <f>'DS - ASLR'!M63</f>
        <v>0</v>
      </c>
      <c r="G31" s="449">
        <f>'DS - ASLR'!M60</f>
        <v>47</v>
      </c>
      <c r="H31" s="706">
        <f>COUNTIF('DS - ASLR'!O:O,1)</f>
        <v>0</v>
      </c>
      <c r="I31" s="706"/>
      <c r="J31" s="706"/>
    </row>
    <row r="32" spans="1:324" ht="14.45" customHeight="1" x14ac:dyDescent="0.25">
      <c r="B32" s="24">
        <f>COUNTIF(G23,"Yes")</f>
        <v>1</v>
      </c>
      <c r="C32" s="708" t="s">
        <v>1223</v>
      </c>
      <c r="D32" s="712" t="str">
        <f>IF(AND(B32=1), IF(SUM(H26,H27,H28,H31,H29)&gt;0,"WARNING OPEN PDS: A test result of N/A (not applicable) has been selected for one or more mandatory test cases. Appropriate test results for a mandatory test are Pass or Fail. Please consider reviewing the test results.",""),"")</f>
        <v/>
      </c>
      <c r="E32" s="712"/>
      <c r="F32" s="712"/>
      <c r="G32" s="712"/>
      <c r="H32" s="712"/>
      <c r="I32" s="712"/>
      <c r="J32" s="712"/>
    </row>
    <row r="33" spans="1:324" ht="14.45" customHeight="1" x14ac:dyDescent="0.25">
      <c r="B33" s="445"/>
      <c r="C33" s="709"/>
      <c r="D33" s="712" t="str">
        <f>IF(AND(B32=1), IF(SUM(H30)&gt;0,"WARNING : A test result of N/A (not applicable) is entered for a mandatory Registration Test - Your system should support ASLR Registration - results should be Pass or Fail.  Please consider reviewing the test results.",""),"")</f>
        <v/>
      </c>
      <c r="E33" s="712"/>
      <c r="F33" s="712"/>
      <c r="G33" s="712"/>
      <c r="H33" s="712"/>
      <c r="I33" s="712"/>
      <c r="J33" s="712"/>
    </row>
    <row r="34" spans="1:324" ht="14.45" customHeight="1" x14ac:dyDescent="0.25">
      <c r="B34" s="445"/>
      <c r="C34" s="24"/>
      <c r="D34" s="24"/>
      <c r="E34" s="24"/>
      <c r="F34" s="24"/>
      <c r="G34" s="24"/>
      <c r="H34" s="24"/>
      <c r="I34" s="24"/>
      <c r="J34" s="24"/>
    </row>
    <row r="35" spans="1:324" ht="14.45" customHeight="1" x14ac:dyDescent="0.25">
      <c r="B35" s="445"/>
      <c r="C35" s="24"/>
      <c r="D35" s="710" t="s">
        <v>1224</v>
      </c>
      <c r="E35" s="710"/>
      <c r="F35" s="711"/>
      <c r="G35" s="457" t="s">
        <v>22</v>
      </c>
      <c r="H35" s="26"/>
      <c r="I35" s="26"/>
    </row>
    <row r="36" spans="1:324" ht="15" customHeight="1" x14ac:dyDescent="0.25">
      <c r="B36" s="445"/>
      <c r="C36" s="28"/>
      <c r="D36" s="704" t="s">
        <v>547</v>
      </c>
      <c r="E36" s="704"/>
      <c r="F36" s="704"/>
      <c r="G36" s="704"/>
      <c r="H36" s="704"/>
      <c r="I36" s="704"/>
      <c r="J36" s="704"/>
    </row>
    <row r="37" spans="1:324" x14ac:dyDescent="0.25">
      <c r="B37" s="445"/>
      <c r="C37" s="29"/>
      <c r="D37" s="274"/>
      <c r="E37" s="448" t="s">
        <v>546</v>
      </c>
      <c r="F37" s="448" t="s">
        <v>545</v>
      </c>
      <c r="G37" s="448" t="s">
        <v>544</v>
      </c>
      <c r="H37" s="705" t="s">
        <v>543</v>
      </c>
      <c r="I37" s="705"/>
      <c r="J37" s="705"/>
    </row>
    <row r="38" spans="1:324" x14ac:dyDescent="0.25">
      <c r="B38" s="445"/>
      <c r="C38" s="29"/>
      <c r="D38" s="272">
        <v>1</v>
      </c>
      <c r="E38" s="273" t="s">
        <v>829</v>
      </c>
      <c r="F38" s="275">
        <f>'DS - Authentication'!M46</f>
        <v>0</v>
      </c>
      <c r="G38" s="449">
        <f>'DS - Authentication'!M43</f>
        <v>25</v>
      </c>
      <c r="H38" s="706">
        <f>COUNTIFS('DS - Authentication'!Q:Q,1,'DS - Authentication'!O:O,1)</f>
        <v>0</v>
      </c>
      <c r="I38" s="706"/>
      <c r="J38" s="706"/>
    </row>
    <row r="39" spans="1:324" x14ac:dyDescent="0.25">
      <c r="B39" s="445"/>
      <c r="C39" s="29"/>
      <c r="D39" s="272">
        <v>2</v>
      </c>
      <c r="E39" s="273" t="s">
        <v>830</v>
      </c>
      <c r="F39" s="275">
        <f>'DS - Audit'!M32</f>
        <v>0</v>
      </c>
      <c r="G39" s="449">
        <f>'DS - Audit'!M29</f>
        <v>8</v>
      </c>
      <c r="H39" s="706">
        <f>COUNTIFS('DS - Audit'!Q:Q,1,'DS - Audit'!O:O,1)</f>
        <v>0</v>
      </c>
      <c r="I39" s="706"/>
      <c r="J39" s="706"/>
    </row>
    <row r="40" spans="1:324" x14ac:dyDescent="0.25">
      <c r="B40" s="445"/>
      <c r="C40" s="29"/>
      <c r="D40" s="272">
        <v>3</v>
      </c>
      <c r="E40" s="273" t="s">
        <v>831</v>
      </c>
      <c r="F40" s="275">
        <f>'DS - Main'!N176</f>
        <v>0</v>
      </c>
      <c r="G40" s="449">
        <f>'DS - Main'!N173</f>
        <v>76</v>
      </c>
      <c r="H40" s="706">
        <f>COUNTIFS('DS - Main'!R:R,1,'DS - Main'!P:P,1)</f>
        <v>0</v>
      </c>
      <c r="I40" s="706"/>
      <c r="J40" s="706"/>
    </row>
    <row r="41" spans="1:324" x14ac:dyDescent="0.25">
      <c r="A41" s="497"/>
      <c r="B41" s="497"/>
      <c r="C41" s="29"/>
      <c r="D41" s="272">
        <v>4</v>
      </c>
      <c r="E41" s="273" t="s">
        <v>1316</v>
      </c>
      <c r="F41" s="275">
        <f>'DS - Crypto'!M27</f>
        <v>0</v>
      </c>
      <c r="G41" s="498">
        <f>'DS - Crypto'!M24</f>
        <v>4</v>
      </c>
      <c r="H41" s="706">
        <f>COUNTIFS('DS - Crypto'!Q:Q,1,'DS - Crypto'!O:O,1)</f>
        <v>0</v>
      </c>
      <c r="I41" s="706"/>
      <c r="J41" s="706"/>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497"/>
      <c r="BW41" s="497"/>
      <c r="BX41" s="497"/>
      <c r="BY41" s="497"/>
      <c r="BZ41" s="497"/>
      <c r="CA41" s="497"/>
      <c r="CB41" s="497"/>
      <c r="CC41" s="497"/>
      <c r="CD41" s="497"/>
      <c r="CE41" s="497"/>
      <c r="CF41" s="497"/>
      <c r="CG41" s="497"/>
      <c r="CH41" s="497"/>
      <c r="CI41" s="497"/>
      <c r="CJ41" s="497"/>
      <c r="CK41" s="497"/>
      <c r="CL41" s="497"/>
      <c r="CM41" s="497"/>
      <c r="CN41" s="497"/>
      <c r="CO41" s="497"/>
      <c r="CP41" s="497"/>
      <c r="CQ41" s="497"/>
      <c r="CR41" s="497"/>
      <c r="CS41" s="497"/>
      <c r="CT41" s="497"/>
      <c r="CU41" s="497"/>
      <c r="CV41" s="497"/>
      <c r="CW41" s="497"/>
      <c r="CX41" s="497"/>
      <c r="CY41" s="497"/>
      <c r="CZ41" s="497"/>
      <c r="DA41" s="497"/>
      <c r="DB41" s="497"/>
      <c r="DC41" s="497"/>
      <c r="DD41" s="497"/>
      <c r="DE41" s="497"/>
      <c r="DF41" s="497"/>
      <c r="DG41" s="497"/>
      <c r="DH41" s="497"/>
      <c r="DI41" s="497"/>
      <c r="DJ41" s="497"/>
      <c r="DK41" s="497"/>
      <c r="DL41" s="497"/>
      <c r="DM41" s="497"/>
      <c r="DN41" s="497"/>
      <c r="DO41" s="497"/>
      <c r="DP41" s="497"/>
      <c r="DQ41" s="497"/>
      <c r="DR41" s="497"/>
      <c r="DS41" s="497"/>
      <c r="DT41" s="497"/>
      <c r="DU41" s="497"/>
      <c r="DV41" s="497"/>
      <c r="DW41" s="497"/>
      <c r="DX41" s="497"/>
      <c r="DY41" s="497"/>
      <c r="DZ41" s="497"/>
      <c r="EA41" s="497"/>
      <c r="EB41" s="497"/>
      <c r="EC41" s="497"/>
      <c r="ED41" s="497"/>
      <c r="EE41" s="497"/>
      <c r="EF41" s="497"/>
      <c r="EG41" s="497"/>
      <c r="EH41" s="497"/>
      <c r="EI41" s="497"/>
      <c r="EJ41" s="497"/>
      <c r="EK41" s="497"/>
      <c r="EL41" s="497"/>
      <c r="EM41" s="497"/>
      <c r="EN41" s="497"/>
      <c r="EO41" s="497"/>
      <c r="EP41" s="497"/>
      <c r="EQ41" s="497"/>
      <c r="ER41" s="497"/>
      <c r="ES41" s="497"/>
      <c r="ET41" s="497"/>
      <c r="EU41" s="497"/>
      <c r="EV41" s="497"/>
      <c r="EW41" s="497"/>
      <c r="EX41" s="497"/>
      <c r="EY41" s="497"/>
      <c r="EZ41" s="497"/>
      <c r="FA41" s="497"/>
      <c r="FB41" s="497"/>
      <c r="FC41" s="497"/>
      <c r="FD41" s="497"/>
      <c r="FE41" s="497"/>
      <c r="FF41" s="497"/>
      <c r="FG41" s="497"/>
      <c r="FH41" s="497"/>
      <c r="FI41" s="497"/>
      <c r="FJ41" s="497"/>
      <c r="FK41" s="497"/>
      <c r="FL41" s="497"/>
      <c r="FM41" s="497"/>
      <c r="FN41" s="497"/>
      <c r="FO41" s="497"/>
      <c r="FP41" s="497"/>
      <c r="FQ41" s="497"/>
      <c r="FR41" s="497"/>
      <c r="FS41" s="497"/>
      <c r="FT41" s="497"/>
      <c r="FU41" s="497"/>
      <c r="FV41" s="497"/>
      <c r="FW41" s="497"/>
      <c r="FX41" s="497"/>
      <c r="FY41" s="497"/>
      <c r="FZ41" s="497"/>
      <c r="GA41" s="497"/>
      <c r="GB41" s="497"/>
      <c r="GC41" s="497"/>
      <c r="GD41" s="497"/>
      <c r="GE41" s="497"/>
      <c r="GF41" s="497"/>
      <c r="GG41" s="497"/>
      <c r="GH41" s="497"/>
      <c r="GI41" s="497"/>
      <c r="GJ41" s="497"/>
      <c r="GK41" s="497"/>
      <c r="GL41" s="497"/>
      <c r="GM41" s="497"/>
      <c r="GN41" s="497"/>
      <c r="GO41" s="497"/>
      <c r="GP41" s="497"/>
      <c r="GQ41" s="497"/>
      <c r="GR41" s="497"/>
      <c r="GS41" s="497"/>
      <c r="GT41" s="497"/>
      <c r="GU41" s="497"/>
      <c r="GV41" s="497"/>
      <c r="GW41" s="497"/>
      <c r="GX41" s="497"/>
      <c r="GY41" s="497"/>
      <c r="GZ41" s="497"/>
      <c r="HA41" s="497"/>
      <c r="HB41" s="497"/>
      <c r="HC41" s="497"/>
      <c r="HD41" s="497"/>
      <c r="HE41" s="497"/>
      <c r="HF41" s="497"/>
      <c r="HG41" s="497"/>
      <c r="HH41" s="497"/>
      <c r="HI41" s="497"/>
      <c r="HJ41" s="497"/>
      <c r="HK41" s="497"/>
      <c r="HL41" s="497"/>
      <c r="HM41" s="497"/>
      <c r="HN41" s="497"/>
      <c r="HO41" s="497"/>
      <c r="HP41" s="497"/>
      <c r="HQ41" s="497"/>
      <c r="HR41" s="497"/>
      <c r="HS41" s="497"/>
      <c r="HT41" s="497"/>
      <c r="HU41" s="497"/>
      <c r="HV41" s="497"/>
      <c r="HW41" s="497"/>
      <c r="HX41" s="497"/>
      <c r="HY41" s="497"/>
      <c r="HZ41" s="497"/>
      <c r="IA41" s="497"/>
      <c r="IB41" s="497"/>
      <c r="IC41" s="497"/>
      <c r="ID41" s="497"/>
      <c r="IE41" s="497"/>
      <c r="IF41" s="497"/>
      <c r="IG41" s="497"/>
      <c r="IH41" s="497"/>
      <c r="II41" s="497"/>
      <c r="IJ41" s="497"/>
      <c r="IK41" s="497"/>
      <c r="IL41" s="497"/>
      <c r="IM41" s="497"/>
      <c r="IN41" s="497"/>
      <c r="IO41" s="497"/>
      <c r="IP41" s="497"/>
      <c r="IQ41" s="497"/>
      <c r="IR41" s="497"/>
      <c r="IS41" s="497"/>
      <c r="IT41" s="497"/>
      <c r="IU41" s="497"/>
      <c r="IV41" s="497"/>
      <c r="IW41" s="497"/>
      <c r="IX41" s="497"/>
      <c r="IY41" s="497"/>
      <c r="IZ41" s="497"/>
      <c r="JA41" s="497"/>
      <c r="JB41" s="497"/>
      <c r="JC41" s="497"/>
      <c r="JD41" s="497"/>
      <c r="JE41" s="497"/>
      <c r="JF41" s="497"/>
      <c r="JG41" s="497"/>
      <c r="JH41" s="497"/>
      <c r="JI41" s="497"/>
      <c r="JJ41" s="497"/>
      <c r="JK41" s="497"/>
      <c r="JL41" s="497"/>
      <c r="JM41" s="497"/>
      <c r="JN41" s="497"/>
      <c r="JO41" s="497"/>
      <c r="JP41" s="497"/>
      <c r="JQ41" s="497"/>
      <c r="JR41" s="497"/>
      <c r="JS41" s="497"/>
      <c r="JT41" s="497"/>
      <c r="JU41" s="497"/>
      <c r="JV41" s="497"/>
      <c r="JW41" s="497"/>
      <c r="JX41" s="497"/>
      <c r="JY41" s="497"/>
      <c r="JZ41" s="497"/>
      <c r="KA41" s="497"/>
      <c r="KB41" s="497"/>
      <c r="KC41" s="497"/>
      <c r="KD41" s="497"/>
      <c r="KE41" s="497"/>
      <c r="KF41" s="497"/>
      <c r="KG41" s="497"/>
      <c r="KH41" s="497"/>
      <c r="KI41" s="497"/>
      <c r="KJ41" s="497"/>
      <c r="KK41" s="497"/>
      <c r="KL41" s="497"/>
      <c r="KM41" s="497"/>
      <c r="KN41" s="497"/>
      <c r="KO41" s="497"/>
      <c r="KP41" s="497"/>
      <c r="KQ41" s="497"/>
      <c r="KR41" s="497"/>
      <c r="KS41" s="497"/>
      <c r="KT41" s="497"/>
      <c r="KU41" s="497"/>
      <c r="KV41" s="497"/>
      <c r="KW41" s="497"/>
      <c r="KX41" s="497"/>
      <c r="KY41" s="497"/>
      <c r="KZ41" s="497"/>
      <c r="LA41" s="497"/>
      <c r="LB41" s="497"/>
      <c r="LC41" s="497"/>
      <c r="LD41" s="497"/>
      <c r="LE41" s="497"/>
      <c r="LF41" s="497"/>
      <c r="LG41" s="497"/>
      <c r="LH41" s="497"/>
      <c r="LI41" s="497"/>
      <c r="LJ41" s="497"/>
      <c r="LK41" s="497"/>
      <c r="LL41" s="497"/>
    </row>
    <row r="42" spans="1:324" ht="14.25" customHeight="1" x14ac:dyDescent="0.25">
      <c r="B42" s="24">
        <f>COUNTIF(G35,"Yes")</f>
        <v>0</v>
      </c>
      <c r="C42" s="456" t="s">
        <v>1222</v>
      </c>
      <c r="D42" s="707" t="str">
        <f>IF(AND(B42=1), IF(SUM(H38,H39,H40)&gt;0,"WARNING DIRECT PDS: A test result of N/A (not applicable) has been selected for one or more mandatory test cases. Appropriate test results for a mandatory test are Pass or Fail. Please consider reviewing the test results.",""),"")</f>
        <v/>
      </c>
      <c r="E42" s="707"/>
      <c r="F42" s="707"/>
      <c r="G42" s="707"/>
      <c r="H42" s="707"/>
      <c r="I42" s="707"/>
      <c r="J42" s="707"/>
    </row>
    <row r="43" spans="1:324" ht="13.5" customHeight="1" x14ac:dyDescent="0.25">
      <c r="B43" s="445"/>
      <c r="C43" s="445"/>
      <c r="D43" s="30"/>
      <c r="E43" s="30"/>
      <c r="F43" s="30"/>
      <c r="G43" s="30"/>
      <c r="H43" s="30"/>
      <c r="I43" s="30"/>
      <c r="J43" s="30"/>
    </row>
    <row r="44" spans="1:324" hidden="1" x14ac:dyDescent="0.25">
      <c r="B44" s="445"/>
      <c r="C44" s="445"/>
      <c r="D44" s="30"/>
      <c r="E44" s="30"/>
      <c r="F44" s="30"/>
      <c r="G44" s="24" t="s">
        <v>17</v>
      </c>
      <c r="H44" s="30"/>
      <c r="I44" s="30"/>
      <c r="J44" s="30"/>
    </row>
    <row r="45" spans="1:324" hidden="1" x14ac:dyDescent="0.25">
      <c r="B45" s="445"/>
      <c r="C45" s="445"/>
      <c r="D45" s="30"/>
      <c r="E45" s="30"/>
      <c r="F45" s="30"/>
      <c r="G45" s="24" t="s">
        <v>22</v>
      </c>
      <c r="H45" s="30"/>
      <c r="I45" s="30"/>
      <c r="J45" s="30"/>
    </row>
    <row r="46" spans="1:324" x14ac:dyDescent="0.25">
      <c r="B46" s="445"/>
      <c r="C46" s="445"/>
      <c r="D46" s="30"/>
      <c r="E46" s="30"/>
      <c r="F46" s="30"/>
      <c r="G46" s="30"/>
      <c r="H46" s="30"/>
      <c r="I46" s="30"/>
      <c r="J46" s="30"/>
    </row>
    <row r="47" spans="1:324" s="30" customFormat="1" x14ac:dyDescent="0.25"/>
    <row r="48" spans="1:324"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row r="79" s="30" customFormat="1" x14ac:dyDescent="0.25"/>
    <row r="80" s="30" customFormat="1" x14ac:dyDescent="0.25"/>
    <row r="81" s="30" customFormat="1" x14ac:dyDescent="0.25"/>
    <row r="82" s="30" customFormat="1" x14ac:dyDescent="0.25"/>
    <row r="83" s="30" customFormat="1" x14ac:dyDescent="0.25"/>
    <row r="84" s="30" customFormat="1" x14ac:dyDescent="0.25"/>
    <row r="85" s="30" customFormat="1" x14ac:dyDescent="0.25"/>
    <row r="86" s="30" customFormat="1" x14ac:dyDescent="0.25"/>
    <row r="87" s="30" customFormat="1" x14ac:dyDescent="0.25"/>
    <row r="88" s="30" customFormat="1" x14ac:dyDescent="0.25"/>
    <row r="89" s="30" customFormat="1" x14ac:dyDescent="0.25"/>
    <row r="90" s="30" customFormat="1" x14ac:dyDescent="0.25"/>
    <row r="91" s="30" customFormat="1" x14ac:dyDescent="0.25"/>
    <row r="92" s="30" customFormat="1" x14ac:dyDescent="0.25"/>
    <row r="93" s="30" customFormat="1" x14ac:dyDescent="0.25"/>
    <row r="94" s="30" customFormat="1" x14ac:dyDescent="0.25"/>
    <row r="95" s="30" customFormat="1" x14ac:dyDescent="0.25"/>
    <row r="96" s="30" customFormat="1" x14ac:dyDescent="0.25"/>
    <row r="97" s="30" customFormat="1" x14ac:dyDescent="0.25"/>
    <row r="98" s="30" customFormat="1" x14ac:dyDescent="0.25"/>
    <row r="99" s="30" customFormat="1" x14ac:dyDescent="0.25"/>
    <row r="100" s="30" customFormat="1" x14ac:dyDescent="0.25"/>
    <row r="101" s="30" customFormat="1" x14ac:dyDescent="0.25"/>
    <row r="102" s="30" customFormat="1" x14ac:dyDescent="0.25"/>
    <row r="103" s="30" customFormat="1" x14ac:dyDescent="0.25"/>
    <row r="104" s="30" customFormat="1" x14ac:dyDescent="0.25"/>
    <row r="105" s="30" customFormat="1" x14ac:dyDescent="0.25"/>
    <row r="106" s="30" customFormat="1" x14ac:dyDescent="0.25"/>
    <row r="107" s="30" customFormat="1" x14ac:dyDescent="0.25"/>
    <row r="108" s="30" customFormat="1" x14ac:dyDescent="0.25"/>
    <row r="109" s="30" customFormat="1" x14ac:dyDescent="0.25"/>
    <row r="110" s="30" customFormat="1" x14ac:dyDescent="0.25"/>
    <row r="111" s="30" customFormat="1" x14ac:dyDescent="0.25"/>
    <row r="112" s="30" customFormat="1" x14ac:dyDescent="0.25"/>
    <row r="113" s="30" customFormat="1" x14ac:dyDescent="0.25"/>
    <row r="114" s="30" customFormat="1" x14ac:dyDescent="0.25"/>
    <row r="115" s="30" customFormat="1" x14ac:dyDescent="0.25"/>
    <row r="116" s="30" customFormat="1" x14ac:dyDescent="0.25"/>
    <row r="117" s="30" customFormat="1" x14ac:dyDescent="0.25"/>
    <row r="118" s="30" customFormat="1" x14ac:dyDescent="0.25"/>
    <row r="119" s="30" customFormat="1" x14ac:dyDescent="0.25"/>
    <row r="120" s="30" customFormat="1" x14ac:dyDescent="0.25"/>
    <row r="121" s="30" customFormat="1" x14ac:dyDescent="0.25"/>
    <row r="122" s="30" customFormat="1" x14ac:dyDescent="0.25"/>
    <row r="123" s="30" customFormat="1" x14ac:dyDescent="0.25"/>
    <row r="124" s="30" customFormat="1" x14ac:dyDescent="0.25"/>
    <row r="125" s="30" customFormat="1" x14ac:dyDescent="0.25"/>
    <row r="126" s="30" customFormat="1" x14ac:dyDescent="0.25"/>
    <row r="127" s="30" customFormat="1" x14ac:dyDescent="0.25"/>
    <row r="128" s="30" customFormat="1" x14ac:dyDescent="0.25"/>
    <row r="129" s="30" customFormat="1" x14ac:dyDescent="0.25"/>
    <row r="130" s="30" customFormat="1" x14ac:dyDescent="0.25"/>
    <row r="131" s="30" customFormat="1" x14ac:dyDescent="0.25"/>
    <row r="132" s="30" customFormat="1" x14ac:dyDescent="0.25"/>
    <row r="133" s="30" customFormat="1" x14ac:dyDescent="0.25"/>
    <row r="134" s="30" customFormat="1" x14ac:dyDescent="0.25"/>
    <row r="135" s="30" customFormat="1" x14ac:dyDescent="0.25"/>
    <row r="136" s="30" customFormat="1" x14ac:dyDescent="0.25"/>
    <row r="137" s="30" customFormat="1" x14ac:dyDescent="0.25"/>
    <row r="138" s="30" customFormat="1" x14ac:dyDescent="0.25"/>
    <row r="139" s="30" customFormat="1" x14ac:dyDescent="0.25"/>
    <row r="140" s="30" customFormat="1" x14ac:dyDescent="0.25"/>
    <row r="141" s="30" customFormat="1" x14ac:dyDescent="0.25"/>
    <row r="142" s="30" customFormat="1" x14ac:dyDescent="0.25"/>
    <row r="143" s="30" customFormat="1" x14ac:dyDescent="0.25"/>
    <row r="144" s="30" customFormat="1" x14ac:dyDescent="0.25"/>
    <row r="145" s="30" customFormat="1" x14ac:dyDescent="0.25"/>
    <row r="146" s="30" customFormat="1" x14ac:dyDescent="0.25"/>
    <row r="147" s="30" customFormat="1" x14ac:dyDescent="0.25"/>
    <row r="148" s="30" customFormat="1" x14ac:dyDescent="0.25"/>
    <row r="149" s="30" customFormat="1" x14ac:dyDescent="0.25"/>
    <row r="150" s="30" customFormat="1" x14ac:dyDescent="0.25"/>
    <row r="151" s="30" customFormat="1" x14ac:dyDescent="0.25"/>
    <row r="152" s="30" customFormat="1" x14ac:dyDescent="0.25"/>
    <row r="153" s="30" customFormat="1" x14ac:dyDescent="0.25"/>
    <row r="154" s="30" customFormat="1" x14ac:dyDescent="0.25"/>
    <row r="155" s="30" customFormat="1" x14ac:dyDescent="0.25"/>
    <row r="156" s="30" customFormat="1" x14ac:dyDescent="0.25"/>
    <row r="157" s="30" customFormat="1" x14ac:dyDescent="0.25"/>
    <row r="158" s="30" customFormat="1" x14ac:dyDescent="0.25"/>
    <row r="159" s="30" customFormat="1" x14ac:dyDescent="0.25"/>
    <row r="160" s="30" customFormat="1" x14ac:dyDescent="0.25"/>
    <row r="161" s="30" customFormat="1" x14ac:dyDescent="0.25"/>
    <row r="162" s="30" customFormat="1" x14ac:dyDescent="0.25"/>
    <row r="163" s="30" customFormat="1" x14ac:dyDescent="0.25"/>
    <row r="164" s="30" customFormat="1" x14ac:dyDescent="0.25"/>
    <row r="165" s="30" customFormat="1" x14ac:dyDescent="0.25"/>
    <row r="166" s="30" customFormat="1" x14ac:dyDescent="0.25"/>
    <row r="167" s="30" customFormat="1" x14ac:dyDescent="0.25"/>
    <row r="168" s="30" customFormat="1" x14ac:dyDescent="0.25"/>
    <row r="169" s="30" customFormat="1" x14ac:dyDescent="0.25"/>
    <row r="170" s="30" customFormat="1" x14ac:dyDescent="0.25"/>
    <row r="171" s="30" customFormat="1" x14ac:dyDescent="0.25"/>
    <row r="172" s="30" customFormat="1" x14ac:dyDescent="0.25"/>
    <row r="173" s="30" customFormat="1" x14ac:dyDescent="0.25"/>
    <row r="174" s="30" customFormat="1" x14ac:dyDescent="0.25"/>
    <row r="175" s="30" customFormat="1" x14ac:dyDescent="0.25"/>
    <row r="176" s="30" customFormat="1" x14ac:dyDescent="0.25"/>
    <row r="177" s="30" customFormat="1" x14ac:dyDescent="0.25"/>
    <row r="178" s="30" customFormat="1" x14ac:dyDescent="0.25"/>
    <row r="179" s="30" customFormat="1" x14ac:dyDescent="0.25"/>
    <row r="180" s="30" customFormat="1" x14ac:dyDescent="0.25"/>
    <row r="181" s="30" customFormat="1" x14ac:dyDescent="0.25"/>
    <row r="182" s="30" customFormat="1" x14ac:dyDescent="0.25"/>
    <row r="183" s="30" customFormat="1" x14ac:dyDescent="0.25"/>
    <row r="184" s="30" customFormat="1" x14ac:dyDescent="0.25"/>
    <row r="185" s="30" customFormat="1" x14ac:dyDescent="0.25"/>
    <row r="186" s="30" customFormat="1" x14ac:dyDescent="0.25"/>
    <row r="187" s="30" customFormat="1" x14ac:dyDescent="0.25"/>
    <row r="188" s="30" customFormat="1" x14ac:dyDescent="0.25"/>
    <row r="189" s="30" customFormat="1" x14ac:dyDescent="0.25"/>
    <row r="190" s="30" customFormat="1" x14ac:dyDescent="0.25"/>
    <row r="191" s="30" customFormat="1" x14ac:dyDescent="0.25"/>
    <row r="192" s="30" customFormat="1" x14ac:dyDescent="0.25"/>
    <row r="193" s="30" customFormat="1" x14ac:dyDescent="0.25"/>
    <row r="194" s="30" customFormat="1" x14ac:dyDescent="0.25"/>
    <row r="195" s="30" customFormat="1" x14ac:dyDescent="0.25"/>
    <row r="196" s="30" customFormat="1" x14ac:dyDescent="0.25"/>
    <row r="197" s="30" customFormat="1" x14ac:dyDescent="0.25"/>
    <row r="198" s="30" customFormat="1" x14ac:dyDescent="0.25"/>
    <row r="199" s="30" customFormat="1" x14ac:dyDescent="0.25"/>
    <row r="200" s="30" customFormat="1" x14ac:dyDescent="0.25"/>
    <row r="201" s="30" customFormat="1" x14ac:dyDescent="0.25"/>
    <row r="202" s="30" customFormat="1" x14ac:dyDescent="0.25"/>
    <row r="203" s="30" customFormat="1" x14ac:dyDescent="0.25"/>
    <row r="204" s="30" customFormat="1" x14ac:dyDescent="0.25"/>
    <row r="205" s="30" customFormat="1" x14ac:dyDescent="0.25"/>
    <row r="206" s="30" customFormat="1" x14ac:dyDescent="0.25"/>
    <row r="207" s="30" customFormat="1" x14ac:dyDescent="0.25"/>
    <row r="208" s="30" customFormat="1" x14ac:dyDescent="0.25"/>
    <row r="209" s="30" customFormat="1" x14ac:dyDescent="0.25"/>
    <row r="210" s="30" customFormat="1" x14ac:dyDescent="0.25"/>
    <row r="211" s="30" customFormat="1" x14ac:dyDescent="0.25"/>
    <row r="212" s="30" customFormat="1" x14ac:dyDescent="0.25"/>
    <row r="213" s="30" customFormat="1" x14ac:dyDescent="0.25"/>
    <row r="214" s="30" customFormat="1" x14ac:dyDescent="0.25"/>
    <row r="215" s="30" customFormat="1" x14ac:dyDescent="0.25"/>
    <row r="216" s="30" customFormat="1" x14ac:dyDescent="0.25"/>
    <row r="217" s="30" customFormat="1" x14ac:dyDescent="0.25"/>
    <row r="218" s="30" customFormat="1" x14ac:dyDescent="0.25"/>
    <row r="219" s="30" customFormat="1" x14ac:dyDescent="0.25"/>
    <row r="220" s="30" customFormat="1" x14ac:dyDescent="0.25"/>
    <row r="221" s="30" customFormat="1" x14ac:dyDescent="0.25"/>
    <row r="222" s="30" customFormat="1" x14ac:dyDescent="0.25"/>
    <row r="223" s="30" customFormat="1" x14ac:dyDescent="0.25"/>
    <row r="224" s="30" customFormat="1" x14ac:dyDescent="0.25"/>
    <row r="225" s="30" customFormat="1" x14ac:dyDescent="0.25"/>
    <row r="226" s="30" customFormat="1" x14ac:dyDescent="0.25"/>
    <row r="227" s="30" customFormat="1" x14ac:dyDescent="0.25"/>
    <row r="228" s="30" customFormat="1" x14ac:dyDescent="0.25"/>
    <row r="229" s="30" customFormat="1" x14ac:dyDescent="0.25"/>
    <row r="230" s="30" customFormat="1" x14ac:dyDescent="0.25"/>
    <row r="231" s="30" customFormat="1" x14ac:dyDescent="0.25"/>
    <row r="232" s="30" customFormat="1" x14ac:dyDescent="0.25"/>
    <row r="233" s="30" customFormat="1" x14ac:dyDescent="0.25"/>
    <row r="234" s="30" customFormat="1" x14ac:dyDescent="0.25"/>
    <row r="235" s="30" customFormat="1" x14ac:dyDescent="0.25"/>
    <row r="236" s="30" customFormat="1" x14ac:dyDescent="0.25"/>
    <row r="237" s="30" customFormat="1" x14ac:dyDescent="0.25"/>
    <row r="238" s="30" customFormat="1" x14ac:dyDescent="0.25"/>
    <row r="239" s="30" customFormat="1" x14ac:dyDescent="0.25"/>
    <row r="240" s="30" customFormat="1" x14ac:dyDescent="0.25"/>
    <row r="241" s="30" customFormat="1" x14ac:dyDescent="0.25"/>
    <row r="242" s="30" customFormat="1" x14ac:dyDescent="0.25"/>
    <row r="243" s="30" customFormat="1" x14ac:dyDescent="0.25"/>
    <row r="244" s="30" customFormat="1" x14ac:dyDescent="0.25"/>
    <row r="245" s="30" customFormat="1" x14ac:dyDescent="0.25"/>
    <row r="246" s="30" customFormat="1" x14ac:dyDescent="0.25"/>
    <row r="247" s="30" customFormat="1" x14ac:dyDescent="0.25"/>
    <row r="248" s="30" customFormat="1" x14ac:dyDescent="0.25"/>
    <row r="249" s="30" customFormat="1" x14ac:dyDescent="0.25"/>
    <row r="250" s="30" customFormat="1" x14ac:dyDescent="0.25"/>
    <row r="251" s="30" customFormat="1" x14ac:dyDescent="0.25"/>
    <row r="252" s="30" customFormat="1" x14ac:dyDescent="0.25"/>
    <row r="253" s="30" customFormat="1" x14ac:dyDescent="0.25"/>
    <row r="254" s="30" customFormat="1" x14ac:dyDescent="0.25"/>
    <row r="255" s="30" customFormat="1" x14ac:dyDescent="0.25"/>
    <row r="256" s="30" customFormat="1" x14ac:dyDescent="0.25"/>
    <row r="257" s="30" customFormat="1" x14ac:dyDescent="0.25"/>
    <row r="258" s="30" customFormat="1" x14ac:dyDescent="0.25"/>
    <row r="259" s="30" customFormat="1" x14ac:dyDescent="0.25"/>
    <row r="260" s="30" customFormat="1" x14ac:dyDescent="0.25"/>
    <row r="261" s="30" customFormat="1" x14ac:dyDescent="0.25"/>
    <row r="262" s="30" customFormat="1" x14ac:dyDescent="0.25"/>
    <row r="263" s="30" customFormat="1" x14ac:dyDescent="0.25"/>
    <row r="264" s="30" customFormat="1" x14ac:dyDescent="0.25"/>
    <row r="265" s="30" customFormat="1" x14ac:dyDescent="0.25"/>
    <row r="266" s="30" customFormat="1" x14ac:dyDescent="0.25"/>
    <row r="267" s="30" customFormat="1" x14ac:dyDescent="0.25"/>
    <row r="268" s="30" customFormat="1" x14ac:dyDescent="0.25"/>
    <row r="269" s="30" customFormat="1" x14ac:dyDescent="0.25"/>
    <row r="270" s="30" customFormat="1" x14ac:dyDescent="0.25"/>
    <row r="271" s="30" customFormat="1" x14ac:dyDescent="0.25"/>
    <row r="272" s="30" customFormat="1" x14ac:dyDescent="0.25"/>
    <row r="273" s="30" customFormat="1" x14ac:dyDescent="0.25"/>
    <row r="274" s="30" customFormat="1" x14ac:dyDescent="0.25"/>
    <row r="275" s="30" customFormat="1" x14ac:dyDescent="0.25"/>
    <row r="276" s="30" customFormat="1" x14ac:dyDescent="0.25"/>
    <row r="277" s="30" customFormat="1" x14ac:dyDescent="0.25"/>
    <row r="278" s="30" customFormat="1" x14ac:dyDescent="0.25"/>
    <row r="279" s="30" customFormat="1" x14ac:dyDescent="0.25"/>
    <row r="280" s="30" customFormat="1" x14ac:dyDescent="0.25"/>
    <row r="281" s="30" customFormat="1" x14ac:dyDescent="0.25"/>
    <row r="282" s="30" customFormat="1" x14ac:dyDescent="0.25"/>
    <row r="283" s="30" customFormat="1" x14ac:dyDescent="0.25"/>
    <row r="284" s="30" customFormat="1" x14ac:dyDescent="0.25"/>
    <row r="285" s="30" customFormat="1" x14ac:dyDescent="0.25"/>
    <row r="286" s="30" customFormat="1" x14ac:dyDescent="0.25"/>
    <row r="287" s="30" customFormat="1" x14ac:dyDescent="0.25"/>
    <row r="288" s="30" customFormat="1" x14ac:dyDescent="0.25"/>
    <row r="289" s="30" customFormat="1" x14ac:dyDescent="0.25"/>
    <row r="290" s="30" customFormat="1" x14ac:dyDescent="0.25"/>
    <row r="291" s="30" customFormat="1" x14ac:dyDescent="0.25"/>
    <row r="292" s="30" customFormat="1" x14ac:dyDescent="0.25"/>
    <row r="293" s="30" customFormat="1" x14ac:dyDescent="0.25"/>
    <row r="294" s="30" customFormat="1" x14ac:dyDescent="0.25"/>
    <row r="295" s="30" customFormat="1" x14ac:dyDescent="0.25"/>
    <row r="296" s="30" customFormat="1" x14ac:dyDescent="0.25"/>
    <row r="297" s="30" customFormat="1" x14ac:dyDescent="0.25"/>
    <row r="298" s="30" customFormat="1" x14ac:dyDescent="0.25"/>
    <row r="299" s="30" customFormat="1" x14ac:dyDescent="0.25"/>
    <row r="300" s="30" customFormat="1" x14ac:dyDescent="0.25"/>
    <row r="301" s="30" customFormat="1" x14ac:dyDescent="0.25"/>
    <row r="302" s="30" customFormat="1" x14ac:dyDescent="0.25"/>
    <row r="303" s="30" customFormat="1" x14ac:dyDescent="0.25"/>
    <row r="304" s="30" customFormat="1" x14ac:dyDescent="0.25"/>
    <row r="305" s="30" customFormat="1" x14ac:dyDescent="0.25"/>
    <row r="306" s="30" customFormat="1" x14ac:dyDescent="0.25"/>
    <row r="307" s="30" customFormat="1" x14ac:dyDescent="0.25"/>
    <row r="308" s="30" customFormat="1" x14ac:dyDescent="0.25"/>
    <row r="309" s="30" customFormat="1" x14ac:dyDescent="0.25"/>
    <row r="310" s="30" customFormat="1" x14ac:dyDescent="0.25"/>
    <row r="311" s="30" customFormat="1" x14ac:dyDescent="0.25"/>
    <row r="312" s="30" customFormat="1" x14ac:dyDescent="0.25"/>
    <row r="313" s="30" customFormat="1" x14ac:dyDescent="0.25"/>
    <row r="314" s="30" customFormat="1" x14ac:dyDescent="0.25"/>
    <row r="315" s="30" customFormat="1" x14ac:dyDescent="0.25"/>
    <row r="316" s="30" customFormat="1" x14ac:dyDescent="0.25"/>
    <row r="317" s="30" customFormat="1" x14ac:dyDescent="0.25"/>
    <row r="318" s="30" customFormat="1" x14ac:dyDescent="0.25"/>
    <row r="319" s="30" customFormat="1" x14ac:dyDescent="0.25"/>
    <row r="320" s="30" customFormat="1" x14ac:dyDescent="0.25"/>
    <row r="321" s="30" customFormat="1" x14ac:dyDescent="0.25"/>
    <row r="322" s="30" customFormat="1" x14ac:dyDescent="0.25"/>
    <row r="323" s="30" customFormat="1" x14ac:dyDescent="0.25"/>
    <row r="324" s="30" customFormat="1" x14ac:dyDescent="0.25"/>
    <row r="325" s="30" customFormat="1" x14ac:dyDescent="0.25"/>
    <row r="326" s="30" customFormat="1" x14ac:dyDescent="0.25"/>
    <row r="327" s="30" customFormat="1" x14ac:dyDescent="0.25"/>
    <row r="328" s="30" customFormat="1" x14ac:dyDescent="0.25"/>
    <row r="329" s="30" customFormat="1" x14ac:dyDescent="0.25"/>
    <row r="330" s="30" customFormat="1" x14ac:dyDescent="0.25"/>
    <row r="331" s="30" customFormat="1" x14ac:dyDescent="0.25"/>
    <row r="332" s="30" customFormat="1" x14ac:dyDescent="0.25"/>
    <row r="333" s="30" customFormat="1" x14ac:dyDescent="0.25"/>
    <row r="334" s="30" customFormat="1" x14ac:dyDescent="0.25"/>
    <row r="335" s="30" customFormat="1" x14ac:dyDescent="0.25"/>
    <row r="336" s="30" customFormat="1" x14ac:dyDescent="0.25"/>
    <row r="337" s="30" customFormat="1" x14ac:dyDescent="0.25"/>
    <row r="338" s="30" customFormat="1" x14ac:dyDescent="0.25"/>
    <row r="339" s="30" customFormat="1" x14ac:dyDescent="0.25"/>
    <row r="340" s="30" customFormat="1" x14ac:dyDescent="0.25"/>
    <row r="341" s="30" customFormat="1" x14ac:dyDescent="0.25"/>
    <row r="342" s="30" customFormat="1" x14ac:dyDescent="0.25"/>
    <row r="343" s="30" customFormat="1" x14ac:dyDescent="0.25"/>
    <row r="344" s="30" customFormat="1" x14ac:dyDescent="0.25"/>
    <row r="345" s="30" customFormat="1" x14ac:dyDescent="0.25"/>
    <row r="346" s="30" customFormat="1" x14ac:dyDescent="0.25"/>
    <row r="347" s="30" customFormat="1" x14ac:dyDescent="0.25"/>
    <row r="348" s="30" customFormat="1" x14ac:dyDescent="0.25"/>
    <row r="349" s="30" customFormat="1" x14ac:dyDescent="0.25"/>
    <row r="350" s="30" customFormat="1" x14ac:dyDescent="0.25"/>
    <row r="351" s="30" customFormat="1" x14ac:dyDescent="0.25"/>
    <row r="352" s="30" customFormat="1" x14ac:dyDescent="0.25"/>
    <row r="353" s="30" customFormat="1" x14ac:dyDescent="0.25"/>
    <row r="354" s="30" customFormat="1" x14ac:dyDescent="0.25"/>
    <row r="355" s="30" customFormat="1" x14ac:dyDescent="0.25"/>
    <row r="356" s="30" customFormat="1" x14ac:dyDescent="0.25"/>
    <row r="357" s="30" customFormat="1" x14ac:dyDescent="0.25"/>
    <row r="358" s="30" customFormat="1" x14ac:dyDescent="0.25"/>
    <row r="359" s="30" customFormat="1" x14ac:dyDescent="0.25"/>
    <row r="360" s="30" customFormat="1" x14ac:dyDescent="0.25"/>
    <row r="361" s="30" customFormat="1" x14ac:dyDescent="0.25"/>
    <row r="362" s="30" customFormat="1" x14ac:dyDescent="0.25"/>
    <row r="363" s="30" customFormat="1" x14ac:dyDescent="0.25"/>
    <row r="364" s="30" customFormat="1" x14ac:dyDescent="0.25"/>
    <row r="365" s="30" customFormat="1" x14ac:dyDescent="0.25"/>
    <row r="366" s="30" customFormat="1" x14ac:dyDescent="0.25"/>
    <row r="367" s="30" customFormat="1" x14ac:dyDescent="0.25"/>
    <row r="368" s="30" customFormat="1" x14ac:dyDescent="0.25"/>
    <row r="369" s="30" customFormat="1" x14ac:dyDescent="0.25"/>
    <row r="370" s="30" customFormat="1" x14ac:dyDescent="0.25"/>
    <row r="371" s="30" customFormat="1" x14ac:dyDescent="0.25"/>
    <row r="372" s="30" customFormat="1" x14ac:dyDescent="0.25"/>
    <row r="373" s="30" customFormat="1" x14ac:dyDescent="0.25"/>
    <row r="374" s="30" customFormat="1" x14ac:dyDescent="0.25"/>
    <row r="375" s="30" customFormat="1" x14ac:dyDescent="0.25"/>
    <row r="376" s="30" customFormat="1" x14ac:dyDescent="0.25"/>
    <row r="377" s="30" customFormat="1" x14ac:dyDescent="0.25"/>
    <row r="378" s="30" customFormat="1" x14ac:dyDescent="0.25"/>
    <row r="379" s="30" customFormat="1" x14ac:dyDescent="0.25"/>
    <row r="380" s="30" customFormat="1" x14ac:dyDescent="0.25"/>
    <row r="381" s="30" customFormat="1" x14ac:dyDescent="0.25"/>
    <row r="382" s="30" customFormat="1" x14ac:dyDescent="0.25"/>
    <row r="383" s="30" customFormat="1" x14ac:dyDescent="0.25"/>
    <row r="384" s="30" customFormat="1" x14ac:dyDescent="0.25"/>
    <row r="385" s="30" customFormat="1" x14ac:dyDescent="0.25"/>
    <row r="386" s="30" customFormat="1" x14ac:dyDescent="0.25"/>
    <row r="387" s="30" customFormat="1" x14ac:dyDescent="0.25"/>
    <row r="388" s="30" customFormat="1" x14ac:dyDescent="0.25"/>
    <row r="389" s="30" customFormat="1" x14ac:dyDescent="0.25"/>
    <row r="390" s="30" customFormat="1" x14ac:dyDescent="0.25"/>
    <row r="391" s="30" customFormat="1" x14ac:dyDescent="0.25"/>
    <row r="392" s="30" customFormat="1" x14ac:dyDescent="0.25"/>
    <row r="393" s="30" customFormat="1" x14ac:dyDescent="0.25"/>
    <row r="394" s="30" customFormat="1" x14ac:dyDescent="0.25"/>
    <row r="395" s="30" customFormat="1" x14ac:dyDescent="0.25"/>
    <row r="396" s="30" customFormat="1" x14ac:dyDescent="0.25"/>
    <row r="397" s="30" customFormat="1" x14ac:dyDescent="0.25"/>
    <row r="398" s="30" customFormat="1" x14ac:dyDescent="0.25"/>
    <row r="399" s="30" customFormat="1" x14ac:dyDescent="0.25"/>
    <row r="400" s="30" customFormat="1" x14ac:dyDescent="0.25"/>
    <row r="401" s="30" customFormat="1" x14ac:dyDescent="0.25"/>
    <row r="402" s="30" customFormat="1" x14ac:dyDescent="0.25"/>
    <row r="403" s="30" customFormat="1" x14ac:dyDescent="0.25"/>
    <row r="404" s="30" customFormat="1" x14ac:dyDescent="0.25"/>
    <row r="405" s="30" customFormat="1" x14ac:dyDescent="0.25"/>
    <row r="406" s="30" customFormat="1" x14ac:dyDescent="0.25"/>
    <row r="407" s="30" customFormat="1" x14ac:dyDescent="0.25"/>
    <row r="408" s="30" customFormat="1" x14ac:dyDescent="0.25"/>
    <row r="409" s="30" customFormat="1" x14ac:dyDescent="0.25"/>
    <row r="410" s="30" customFormat="1" x14ac:dyDescent="0.25"/>
    <row r="411" s="30" customFormat="1" x14ac:dyDescent="0.25"/>
    <row r="412" s="30" customFormat="1" x14ac:dyDescent="0.25"/>
    <row r="413" s="30" customFormat="1" x14ac:dyDescent="0.25"/>
    <row r="414" s="30" customFormat="1" x14ac:dyDescent="0.25"/>
    <row r="415" s="30" customFormat="1" x14ac:dyDescent="0.25"/>
    <row r="416" s="30" customFormat="1" x14ac:dyDescent="0.25"/>
    <row r="417" s="30" customFormat="1" x14ac:dyDescent="0.25"/>
    <row r="418" s="30" customFormat="1" x14ac:dyDescent="0.25"/>
    <row r="419" s="30" customFormat="1" x14ac:dyDescent="0.25"/>
    <row r="420" s="30" customFormat="1" x14ac:dyDescent="0.25"/>
    <row r="421" s="30" customFormat="1" x14ac:dyDescent="0.25"/>
    <row r="422" s="30" customFormat="1" x14ac:dyDescent="0.25"/>
    <row r="423" s="30" customFormat="1" x14ac:dyDescent="0.25"/>
    <row r="424" s="30" customFormat="1" x14ac:dyDescent="0.25"/>
    <row r="425" s="30" customFormat="1" x14ac:dyDescent="0.25"/>
    <row r="426" s="30" customFormat="1" x14ac:dyDescent="0.25"/>
    <row r="427" s="30" customFormat="1" x14ac:dyDescent="0.25"/>
    <row r="428" s="30" customFormat="1" x14ac:dyDescent="0.25"/>
    <row r="429" s="30" customFormat="1" x14ac:dyDescent="0.25"/>
    <row r="430" s="30" customFormat="1" x14ac:dyDescent="0.25"/>
    <row r="431" s="30" customFormat="1" x14ac:dyDescent="0.25"/>
    <row r="432" s="30" customFormat="1" x14ac:dyDescent="0.25"/>
    <row r="433" s="30" customFormat="1" x14ac:dyDescent="0.25"/>
    <row r="434" s="30" customFormat="1" x14ac:dyDescent="0.25"/>
    <row r="435" s="30" customFormat="1" x14ac:dyDescent="0.25"/>
    <row r="436" s="30" customFormat="1" x14ac:dyDescent="0.25"/>
    <row r="437" s="30" customFormat="1" x14ac:dyDescent="0.25"/>
    <row r="438" s="30" customFormat="1" x14ac:dyDescent="0.25"/>
    <row r="439" s="30" customFormat="1" x14ac:dyDescent="0.25"/>
    <row r="440" s="30" customFormat="1" x14ac:dyDescent="0.25"/>
    <row r="441" s="30" customFormat="1" x14ac:dyDescent="0.25"/>
    <row r="442" s="30" customFormat="1" x14ac:dyDescent="0.25"/>
    <row r="443" s="30" customFormat="1" x14ac:dyDescent="0.25"/>
    <row r="444" s="30" customFormat="1" x14ac:dyDescent="0.25"/>
    <row r="445" s="30" customFormat="1" x14ac:dyDescent="0.25"/>
    <row r="446" s="30" customFormat="1" x14ac:dyDescent="0.25"/>
    <row r="447" s="30" customFormat="1" x14ac:dyDescent="0.25"/>
    <row r="448" s="30" customFormat="1" x14ac:dyDescent="0.25"/>
    <row r="449" s="30" customFormat="1" x14ac:dyDescent="0.25"/>
    <row r="450" s="30" customFormat="1" x14ac:dyDescent="0.25"/>
    <row r="451" s="30" customFormat="1" x14ac:dyDescent="0.25"/>
    <row r="452" s="30" customFormat="1" x14ac:dyDescent="0.25"/>
    <row r="453" s="30" customFormat="1" x14ac:dyDescent="0.25"/>
    <row r="454" s="30" customFormat="1" x14ac:dyDescent="0.25"/>
    <row r="455" s="30" customFormat="1" x14ac:dyDescent="0.25"/>
    <row r="456" s="30" customFormat="1" x14ac:dyDescent="0.25"/>
    <row r="457" s="30" customFormat="1" x14ac:dyDescent="0.25"/>
    <row r="458" s="30" customFormat="1" x14ac:dyDescent="0.25"/>
    <row r="459" s="30" customFormat="1" x14ac:dyDescent="0.25"/>
    <row r="460" s="30" customFormat="1" x14ac:dyDescent="0.25"/>
    <row r="461" s="30" customFormat="1" x14ac:dyDescent="0.25"/>
    <row r="462" s="30" customFormat="1" x14ac:dyDescent="0.25"/>
    <row r="463" s="30" customFormat="1" x14ac:dyDescent="0.25"/>
    <row r="464" s="30" customFormat="1" x14ac:dyDescent="0.25"/>
    <row r="465" s="30" customFormat="1" x14ac:dyDescent="0.25"/>
    <row r="466" s="30" customFormat="1" x14ac:dyDescent="0.25"/>
    <row r="467" s="30" customFormat="1" x14ac:dyDescent="0.25"/>
    <row r="468" s="30" customFormat="1" x14ac:dyDescent="0.25"/>
    <row r="469" s="30" customFormat="1" x14ac:dyDescent="0.25"/>
    <row r="470" s="30" customFormat="1" x14ac:dyDescent="0.25"/>
    <row r="471" s="30" customFormat="1" x14ac:dyDescent="0.25"/>
    <row r="472" s="30" customFormat="1" x14ac:dyDescent="0.25"/>
    <row r="473" s="30" customFormat="1" x14ac:dyDescent="0.25"/>
    <row r="474" s="30" customFormat="1" x14ac:dyDescent="0.25"/>
    <row r="475" s="30" customFormat="1" x14ac:dyDescent="0.25"/>
    <row r="476" s="30" customFormat="1" x14ac:dyDescent="0.25"/>
    <row r="477" s="30" customFormat="1" x14ac:dyDescent="0.25"/>
    <row r="478" s="30" customFormat="1" x14ac:dyDescent="0.25"/>
    <row r="479" s="30" customFormat="1" x14ac:dyDescent="0.25"/>
    <row r="480" s="30" customFormat="1" x14ac:dyDescent="0.25"/>
    <row r="481" s="30" customFormat="1" x14ac:dyDescent="0.25"/>
    <row r="482" s="30" customFormat="1" x14ac:dyDescent="0.25"/>
    <row r="483" s="30" customFormat="1" x14ac:dyDescent="0.25"/>
    <row r="484" s="30" customFormat="1" x14ac:dyDescent="0.25"/>
    <row r="485" s="30" customFormat="1" x14ac:dyDescent="0.25"/>
    <row r="486" s="30" customFormat="1" x14ac:dyDescent="0.25"/>
    <row r="487" s="30" customFormat="1" x14ac:dyDescent="0.25"/>
    <row r="488" s="30" customFormat="1" x14ac:dyDescent="0.25"/>
    <row r="489" s="30" customFormat="1" x14ac:dyDescent="0.25"/>
    <row r="490" s="30" customFormat="1" x14ac:dyDescent="0.25"/>
    <row r="491" s="30" customFormat="1" x14ac:dyDescent="0.25"/>
    <row r="492" s="30" customFormat="1" x14ac:dyDescent="0.25"/>
    <row r="493" s="30" customFormat="1" x14ac:dyDescent="0.25"/>
    <row r="494" s="30" customFormat="1" x14ac:dyDescent="0.25"/>
    <row r="495" s="30" customFormat="1" x14ac:dyDescent="0.25"/>
    <row r="496" s="30" customFormat="1" x14ac:dyDescent="0.25"/>
    <row r="497" s="30" customFormat="1" x14ac:dyDescent="0.25"/>
    <row r="498" s="30" customFormat="1" x14ac:dyDescent="0.25"/>
    <row r="499" s="30" customFormat="1" x14ac:dyDescent="0.25"/>
    <row r="500" s="30" customFormat="1" x14ac:dyDescent="0.25"/>
    <row r="501" s="30" customFormat="1" x14ac:dyDescent="0.25"/>
    <row r="502" s="30" customFormat="1" x14ac:dyDescent="0.25"/>
    <row r="503" s="30" customFormat="1" x14ac:dyDescent="0.25"/>
    <row r="504" s="30" customFormat="1" x14ac:dyDescent="0.25"/>
    <row r="505" s="30" customFormat="1" x14ac:dyDescent="0.25"/>
    <row r="506" s="30" customFormat="1" x14ac:dyDescent="0.25"/>
    <row r="507" s="30" customFormat="1" x14ac:dyDescent="0.25"/>
    <row r="508" s="30" customFormat="1" x14ac:dyDescent="0.25"/>
    <row r="509" s="30" customFormat="1" x14ac:dyDescent="0.25"/>
    <row r="510" s="30" customFormat="1" x14ac:dyDescent="0.25"/>
    <row r="511" s="30" customFormat="1" x14ac:dyDescent="0.25"/>
    <row r="512" s="30" customFormat="1" x14ac:dyDescent="0.25"/>
    <row r="513" s="30" customFormat="1" x14ac:dyDescent="0.25"/>
    <row r="514" s="30" customFormat="1" x14ac:dyDescent="0.25"/>
    <row r="515" s="30" customFormat="1" x14ac:dyDescent="0.25"/>
    <row r="516" s="30" customFormat="1" x14ac:dyDescent="0.25"/>
    <row r="517" s="30" customFormat="1" x14ac:dyDescent="0.25"/>
    <row r="518" s="30" customFormat="1" x14ac:dyDescent="0.25"/>
    <row r="519" s="30" customFormat="1" x14ac:dyDescent="0.25"/>
    <row r="520" s="30" customFormat="1" x14ac:dyDescent="0.25"/>
    <row r="521" s="30" customFormat="1" x14ac:dyDescent="0.25"/>
    <row r="522" s="30" customFormat="1" x14ac:dyDescent="0.25"/>
    <row r="523" s="30" customFormat="1" x14ac:dyDescent="0.25"/>
    <row r="524" s="30" customFormat="1" x14ac:dyDescent="0.25"/>
    <row r="525" s="30" customFormat="1" x14ac:dyDescent="0.25"/>
    <row r="526" s="30" customFormat="1" x14ac:dyDescent="0.25"/>
    <row r="527" s="30" customFormat="1" x14ac:dyDescent="0.25"/>
    <row r="528" s="30" customFormat="1" x14ac:dyDescent="0.25"/>
    <row r="529" s="30" customFormat="1" x14ac:dyDescent="0.25"/>
    <row r="530" s="30" customFormat="1" x14ac:dyDescent="0.25"/>
    <row r="531" s="30" customFormat="1" x14ac:dyDescent="0.25"/>
    <row r="532" s="30" customFormat="1" x14ac:dyDescent="0.25"/>
    <row r="533" s="30" customFormat="1" x14ac:dyDescent="0.25"/>
    <row r="534" s="30" customFormat="1" x14ac:dyDescent="0.25"/>
    <row r="535" s="30" customFormat="1" x14ac:dyDescent="0.25"/>
    <row r="536" s="30" customFormat="1" x14ac:dyDescent="0.25"/>
    <row r="537" s="30" customFormat="1" x14ac:dyDescent="0.25"/>
    <row r="538" s="30" customFormat="1" x14ac:dyDescent="0.25"/>
    <row r="539" s="30" customFormat="1" x14ac:dyDescent="0.25"/>
    <row r="540" s="30" customFormat="1" x14ac:dyDescent="0.25"/>
    <row r="541" s="30" customFormat="1" x14ac:dyDescent="0.25"/>
    <row r="542" s="30" customFormat="1" x14ac:dyDescent="0.25"/>
    <row r="543" s="30" customFormat="1" x14ac:dyDescent="0.25"/>
    <row r="544" s="30" customFormat="1" x14ac:dyDescent="0.25"/>
    <row r="545" s="30" customFormat="1" x14ac:dyDescent="0.25"/>
    <row r="546" s="30" customFormat="1" x14ac:dyDescent="0.25"/>
    <row r="547" s="30" customFormat="1" x14ac:dyDescent="0.25"/>
    <row r="548" s="30" customFormat="1" x14ac:dyDescent="0.25"/>
    <row r="549" s="30" customFormat="1" x14ac:dyDescent="0.25"/>
    <row r="550" s="30" customFormat="1" x14ac:dyDescent="0.25"/>
    <row r="551" s="30" customFormat="1" x14ac:dyDescent="0.25"/>
    <row r="552" s="30" customFormat="1" x14ac:dyDescent="0.25"/>
    <row r="553" s="30" customFormat="1" x14ac:dyDescent="0.25"/>
    <row r="554" s="30" customFormat="1" x14ac:dyDescent="0.25"/>
    <row r="555" s="30" customFormat="1" x14ac:dyDescent="0.25"/>
    <row r="556" s="30" customFormat="1" x14ac:dyDescent="0.25"/>
    <row r="557" s="30" customFormat="1" x14ac:dyDescent="0.25"/>
    <row r="558" s="30" customFormat="1" x14ac:dyDescent="0.25"/>
    <row r="559" s="30" customFormat="1" x14ac:dyDescent="0.25"/>
    <row r="560" s="30" customFormat="1" x14ac:dyDescent="0.25"/>
    <row r="561" s="30" customFormat="1" x14ac:dyDescent="0.25"/>
    <row r="562" s="30" customFormat="1" x14ac:dyDescent="0.25"/>
    <row r="563" s="30" customFormat="1" x14ac:dyDescent="0.25"/>
    <row r="564" s="30" customFormat="1" x14ac:dyDescent="0.25"/>
    <row r="565" s="30" customFormat="1" x14ac:dyDescent="0.25"/>
    <row r="566" s="30" customFormat="1" x14ac:dyDescent="0.25"/>
    <row r="567" s="30" customFormat="1" x14ac:dyDescent="0.25"/>
    <row r="568" s="30" customFormat="1" x14ac:dyDescent="0.25"/>
    <row r="569" s="30" customFormat="1" x14ac:dyDescent="0.25"/>
    <row r="570" s="30" customFormat="1" x14ac:dyDescent="0.25"/>
    <row r="571" s="30" customFormat="1" x14ac:dyDescent="0.25"/>
  </sheetData>
  <mergeCells count="39">
    <mergeCell ref="C32:C33"/>
    <mergeCell ref="D23:F23"/>
    <mergeCell ref="D35:F35"/>
    <mergeCell ref="H40:J40"/>
    <mergeCell ref="D32:J32"/>
    <mergeCell ref="D33:J33"/>
    <mergeCell ref="D42:J42"/>
    <mergeCell ref="D24:J24"/>
    <mergeCell ref="H25:J25"/>
    <mergeCell ref="H27:J27"/>
    <mergeCell ref="H28:J28"/>
    <mergeCell ref="H30:J30"/>
    <mergeCell ref="H31:J31"/>
    <mergeCell ref="H38:J38"/>
    <mergeCell ref="H39:J39"/>
    <mergeCell ref="H41:J41"/>
    <mergeCell ref="D20:E20"/>
    <mergeCell ref="D21:E21"/>
    <mergeCell ref="D36:J36"/>
    <mergeCell ref="H37:J37"/>
    <mergeCell ref="H26:J26"/>
    <mergeCell ref="H29:J29"/>
    <mergeCell ref="D19:E19"/>
    <mergeCell ref="D9:E9"/>
    <mergeCell ref="D10:E10"/>
    <mergeCell ref="D11:E11"/>
    <mergeCell ref="D12:E12"/>
    <mergeCell ref="D13:E13"/>
    <mergeCell ref="D14:E14"/>
    <mergeCell ref="D15:E15"/>
    <mergeCell ref="D16:E16"/>
    <mergeCell ref="D17:E17"/>
    <mergeCell ref="D18:E18"/>
    <mergeCell ref="D8:E8"/>
    <mergeCell ref="E2:F2"/>
    <mergeCell ref="D4:E4"/>
    <mergeCell ref="D5:E5"/>
    <mergeCell ref="D6:E6"/>
    <mergeCell ref="D7:E7"/>
  </mergeCells>
  <dataValidations count="1">
    <dataValidation type="list" allowBlank="1" showInputMessage="1" showErrorMessage="1" sqref="G23 G35" xr:uid="{5B9FF169-6680-4FE7-ABAE-396ECD15C051}">
      <formula1>$G$44:$G$45</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1BB7-07EA-47DC-A9BC-579DA9404FF5}">
  <dimension ref="A1:AU247"/>
  <sheetViews>
    <sheetView zoomScale="80" zoomScaleNormal="80" workbookViewId="0">
      <selection activeCell="D83" sqref="D83"/>
    </sheetView>
  </sheetViews>
  <sheetFormatPr defaultRowHeight="15" x14ac:dyDescent="0.25"/>
  <cols>
    <col min="1" max="1" width="1.42578125" customWidth="1"/>
    <col min="2" max="2" width="21.28515625" customWidth="1"/>
    <col min="3" max="3" width="12.5703125" style="169" customWidth="1"/>
    <col min="4" max="4" width="128.42578125" style="632" customWidth="1"/>
    <col min="5" max="5" width="5.7109375" style="169" customWidth="1"/>
    <col min="6" max="6" width="6.85546875" style="169" customWidth="1"/>
    <col min="7" max="7" width="4.7109375" style="169" customWidth="1"/>
    <col min="8" max="11" width="3.42578125" style="169" customWidth="1"/>
    <col min="12" max="12" width="2.85546875" style="169" customWidth="1"/>
    <col min="13" max="13" width="3.85546875" style="169" customWidth="1"/>
    <col min="14" max="15" width="4" style="169" customWidth="1"/>
    <col min="16" max="16" width="3" style="169" customWidth="1"/>
    <col min="17" max="19" width="3.85546875" style="169" customWidth="1"/>
    <col min="20" max="22" width="3.5703125" style="169" customWidth="1"/>
    <col min="23" max="23" width="3.7109375" style="169" customWidth="1"/>
    <col min="24" max="25" width="3" style="169" customWidth="1"/>
    <col min="26" max="27" width="3.28515625" style="169" customWidth="1"/>
    <col min="28" max="29" width="3.42578125" style="169" customWidth="1"/>
    <col min="30" max="31" width="3.28515625" style="169" customWidth="1"/>
    <col min="32" max="32" width="3.5703125" style="169" customWidth="1"/>
    <col min="33" max="33" width="3.140625" style="169" customWidth="1"/>
    <col min="34" max="35" width="3.7109375" style="169" customWidth="1"/>
    <col min="36" max="36" width="63.42578125" customWidth="1"/>
  </cols>
  <sheetData>
    <row r="1" spans="1:47" ht="6" customHeight="1" x14ac:dyDescent="0.25">
      <c r="A1" s="510"/>
      <c r="B1" s="510"/>
      <c r="C1" s="157"/>
      <c r="D1" s="630"/>
      <c r="E1" s="157"/>
      <c r="F1" s="157"/>
      <c r="G1" s="157"/>
      <c r="H1" s="157"/>
      <c r="I1" s="157"/>
      <c r="J1" s="157"/>
      <c r="K1" s="157"/>
      <c r="L1" s="157"/>
      <c r="M1" s="157"/>
      <c r="N1" s="157"/>
      <c r="O1" s="157"/>
      <c r="P1" s="157"/>
      <c r="Q1" s="157"/>
      <c r="R1" s="157"/>
      <c r="S1" s="157"/>
      <c r="T1" s="157"/>
      <c r="W1" s="157"/>
      <c r="X1" s="157"/>
      <c r="Y1" s="157"/>
      <c r="Z1" s="157"/>
      <c r="AA1" s="157"/>
      <c r="AB1" s="157"/>
      <c r="AC1" s="157"/>
      <c r="AH1" s="157"/>
      <c r="AI1" s="157"/>
      <c r="AJ1" s="510"/>
      <c r="AK1" s="510"/>
      <c r="AL1" s="510"/>
      <c r="AM1" s="510"/>
      <c r="AN1" s="510"/>
      <c r="AO1" s="510"/>
      <c r="AP1" s="510"/>
      <c r="AQ1" s="510"/>
      <c r="AR1" s="510"/>
      <c r="AS1" s="510"/>
      <c r="AT1" s="510"/>
      <c r="AU1" s="510"/>
    </row>
    <row r="2" spans="1:47" x14ac:dyDescent="0.25">
      <c r="A2" s="510"/>
      <c r="B2" s="510"/>
      <c r="C2" s="157"/>
      <c r="D2" s="630"/>
      <c r="E2" s="157"/>
      <c r="F2" s="157"/>
      <c r="G2" s="157"/>
      <c r="H2" s="717" t="s">
        <v>606</v>
      </c>
      <c r="I2" s="717"/>
      <c r="J2" s="717"/>
      <c r="K2" s="717"/>
      <c r="L2" s="717"/>
      <c r="M2" s="717"/>
      <c r="N2" s="717"/>
      <c r="O2" s="717"/>
      <c r="P2" s="717"/>
      <c r="Q2" s="717"/>
      <c r="R2" s="717"/>
      <c r="S2" s="717"/>
      <c r="T2" s="717"/>
      <c r="U2" s="718" t="s">
        <v>195</v>
      </c>
      <c r="V2" s="719"/>
      <c r="W2" s="719"/>
      <c r="X2" s="719"/>
      <c r="Y2" s="719"/>
      <c r="Z2" s="719"/>
      <c r="AA2" s="719"/>
      <c r="AB2" s="719"/>
      <c r="AC2" s="719"/>
      <c r="AD2" s="719"/>
      <c r="AE2" s="719"/>
      <c r="AF2" s="719"/>
      <c r="AG2" s="719"/>
      <c r="AH2" s="719"/>
      <c r="AI2" s="720"/>
      <c r="AJ2" s="169"/>
      <c r="AK2" s="510"/>
      <c r="AL2" s="510"/>
      <c r="AM2" s="510"/>
      <c r="AN2" s="510"/>
      <c r="AO2" s="510"/>
      <c r="AP2" s="510"/>
      <c r="AQ2" s="510"/>
      <c r="AR2" s="510"/>
      <c r="AS2" s="510"/>
      <c r="AT2" s="510"/>
      <c r="AU2" s="510"/>
    </row>
    <row r="3" spans="1:47" ht="14.25" customHeight="1" x14ac:dyDescent="0.25">
      <c r="A3" s="510"/>
      <c r="B3" s="721" t="s">
        <v>360</v>
      </c>
      <c r="C3" s="722" t="s">
        <v>607</v>
      </c>
      <c r="D3" s="658" t="s">
        <v>194</v>
      </c>
      <c r="E3" s="721" t="s">
        <v>18</v>
      </c>
      <c r="F3" s="721" t="s">
        <v>19</v>
      </c>
      <c r="G3" s="723" t="s">
        <v>26</v>
      </c>
      <c r="H3" s="724" t="s">
        <v>196</v>
      </c>
      <c r="I3" s="724" t="s">
        <v>24</v>
      </c>
      <c r="J3" s="724" t="s">
        <v>1284</v>
      </c>
      <c r="K3" s="659"/>
      <c r="L3" s="725" t="s">
        <v>929</v>
      </c>
      <c r="M3" s="725"/>
      <c r="N3" s="725"/>
      <c r="O3" s="725"/>
      <c r="P3" s="725"/>
      <c r="Q3" s="725"/>
      <c r="R3" s="726" t="s">
        <v>930</v>
      </c>
      <c r="S3" s="726"/>
      <c r="T3" s="726"/>
      <c r="U3" s="714" t="s">
        <v>313</v>
      </c>
      <c r="V3" s="715" t="s">
        <v>334</v>
      </c>
      <c r="W3" s="714" t="s">
        <v>336</v>
      </c>
      <c r="X3" s="714" t="s">
        <v>338</v>
      </c>
      <c r="Y3" s="715" t="s">
        <v>339</v>
      </c>
      <c r="Z3" s="714" t="s">
        <v>350</v>
      </c>
      <c r="AA3" s="715" t="s">
        <v>351</v>
      </c>
      <c r="AB3" s="714" t="s">
        <v>352</v>
      </c>
      <c r="AC3" s="714" t="s">
        <v>399</v>
      </c>
      <c r="AD3" s="714" t="s">
        <v>750</v>
      </c>
      <c r="AE3" s="715" t="s">
        <v>751</v>
      </c>
      <c r="AF3" s="714" t="s">
        <v>752</v>
      </c>
      <c r="AG3" s="716" t="s">
        <v>1094</v>
      </c>
      <c r="AH3" s="714" t="s">
        <v>1096</v>
      </c>
      <c r="AI3" s="715" t="s">
        <v>1358</v>
      </c>
      <c r="AJ3" s="713" t="s">
        <v>27</v>
      </c>
      <c r="AK3" s="510"/>
      <c r="AL3" s="510"/>
      <c r="AM3" s="510"/>
      <c r="AN3" s="510"/>
      <c r="AO3" s="510"/>
      <c r="AP3" s="510"/>
      <c r="AQ3" s="510"/>
      <c r="AR3" s="510"/>
      <c r="AS3" s="510"/>
      <c r="AT3" s="510"/>
      <c r="AU3" s="510"/>
    </row>
    <row r="4" spans="1:47" ht="105.75" customHeight="1" x14ac:dyDescent="0.25">
      <c r="A4" s="510"/>
      <c r="B4" s="721"/>
      <c r="C4" s="722"/>
      <c r="D4" s="658"/>
      <c r="E4" s="721"/>
      <c r="F4" s="721"/>
      <c r="G4" s="723"/>
      <c r="H4" s="724"/>
      <c r="I4" s="724"/>
      <c r="J4" s="724"/>
      <c r="K4" s="659" t="s">
        <v>1213</v>
      </c>
      <c r="L4" s="659" t="s">
        <v>197</v>
      </c>
      <c r="M4" s="659" t="s">
        <v>202</v>
      </c>
      <c r="N4" s="659" t="s">
        <v>199</v>
      </c>
      <c r="O4" s="659" t="s">
        <v>674</v>
      </c>
      <c r="P4" s="659" t="s">
        <v>200</v>
      </c>
      <c r="Q4" s="659" t="s">
        <v>198</v>
      </c>
      <c r="R4" s="659" t="s">
        <v>1480</v>
      </c>
      <c r="S4" s="659" t="s">
        <v>1038</v>
      </c>
      <c r="T4" s="659" t="s">
        <v>1285</v>
      </c>
      <c r="U4" s="714"/>
      <c r="V4" s="715"/>
      <c r="W4" s="714"/>
      <c r="X4" s="714"/>
      <c r="Y4" s="715"/>
      <c r="Z4" s="714"/>
      <c r="AA4" s="715"/>
      <c r="AB4" s="714"/>
      <c r="AC4" s="714"/>
      <c r="AD4" s="714"/>
      <c r="AE4" s="715"/>
      <c r="AF4" s="714"/>
      <c r="AG4" s="716"/>
      <c r="AH4" s="714"/>
      <c r="AI4" s="715"/>
      <c r="AJ4" s="713"/>
      <c r="AK4" s="510"/>
      <c r="AL4" s="510"/>
      <c r="AM4" s="510"/>
      <c r="AN4" s="510"/>
      <c r="AO4" s="510"/>
      <c r="AP4" s="510"/>
      <c r="AQ4" s="510"/>
      <c r="AR4" s="510"/>
      <c r="AS4" s="510"/>
      <c r="AT4" s="510"/>
      <c r="AU4" s="510"/>
    </row>
    <row r="5" spans="1:47" x14ac:dyDescent="0.25">
      <c r="A5" s="510"/>
      <c r="B5" s="241" t="s">
        <v>47</v>
      </c>
      <c r="C5" s="263" t="s">
        <v>1124</v>
      </c>
      <c r="D5" s="335" t="s">
        <v>1330</v>
      </c>
      <c r="E5" s="248" t="s">
        <v>17</v>
      </c>
      <c r="F5" s="248" t="s">
        <v>17</v>
      </c>
      <c r="G5" s="660" t="s">
        <v>5</v>
      </c>
      <c r="H5" s="262" t="s">
        <v>28</v>
      </c>
      <c r="I5" s="262"/>
      <c r="J5" s="262"/>
      <c r="K5" s="262"/>
      <c r="L5" s="262"/>
      <c r="M5" s="262"/>
      <c r="N5" s="262"/>
      <c r="O5" s="262"/>
      <c r="P5" s="262"/>
      <c r="Q5" s="262"/>
      <c r="R5" s="262"/>
      <c r="S5" s="262"/>
      <c r="T5" s="660"/>
      <c r="U5" s="262" t="s">
        <v>28</v>
      </c>
      <c r="V5" s="262" t="s">
        <v>28</v>
      </c>
      <c r="W5" s="530" t="s">
        <v>28</v>
      </c>
      <c r="X5" s="530" t="s">
        <v>28</v>
      </c>
      <c r="Y5" s="530" t="s">
        <v>28</v>
      </c>
      <c r="Z5" s="530" t="s">
        <v>28</v>
      </c>
      <c r="AA5" s="530" t="s">
        <v>28</v>
      </c>
      <c r="AB5" s="531"/>
      <c r="AC5" s="531"/>
      <c r="AD5" s="530" t="s">
        <v>28</v>
      </c>
      <c r="AE5" s="530" t="s">
        <v>28</v>
      </c>
      <c r="AF5" s="530" t="s">
        <v>28</v>
      </c>
      <c r="AG5" s="530" t="s">
        <v>28</v>
      </c>
      <c r="AH5" s="532"/>
      <c r="AI5" s="530"/>
      <c r="AJ5" s="378"/>
      <c r="AK5" s="510"/>
      <c r="AL5" s="510"/>
      <c r="AM5" s="510"/>
      <c r="AN5" s="510"/>
      <c r="AO5" s="510"/>
      <c r="AP5" s="510"/>
      <c r="AQ5" s="510"/>
      <c r="AR5" s="510"/>
      <c r="AS5" s="510"/>
      <c r="AT5" s="510"/>
      <c r="AU5" s="510"/>
    </row>
    <row r="6" spans="1:47" x14ac:dyDescent="0.25">
      <c r="A6" s="510"/>
      <c r="B6" s="241" t="s">
        <v>48</v>
      </c>
      <c r="C6" s="263" t="s">
        <v>1124</v>
      </c>
      <c r="D6" s="335" t="s">
        <v>1149</v>
      </c>
      <c r="E6" s="248" t="s">
        <v>17</v>
      </c>
      <c r="F6" s="248" t="s">
        <v>17</v>
      </c>
      <c r="G6" s="660" t="s">
        <v>5</v>
      </c>
      <c r="H6" s="262" t="s">
        <v>28</v>
      </c>
      <c r="I6" s="262"/>
      <c r="J6" s="262"/>
      <c r="K6" s="262"/>
      <c r="L6" s="262"/>
      <c r="M6" s="262"/>
      <c r="N6" s="262"/>
      <c r="O6" s="262"/>
      <c r="P6" s="262"/>
      <c r="Q6" s="262"/>
      <c r="R6" s="262"/>
      <c r="S6" s="262"/>
      <c r="T6" s="262"/>
      <c r="U6" s="262" t="s">
        <v>28</v>
      </c>
      <c r="V6" s="262" t="s">
        <v>28</v>
      </c>
      <c r="W6" s="530"/>
      <c r="X6" s="530"/>
      <c r="Y6" s="530"/>
      <c r="Z6" s="530"/>
      <c r="AA6" s="530"/>
      <c r="AB6" s="531"/>
      <c r="AC6" s="531"/>
      <c r="AD6" s="532"/>
      <c r="AE6" s="532"/>
      <c r="AF6" s="532"/>
      <c r="AG6" s="532"/>
      <c r="AH6" s="532"/>
      <c r="AI6" s="530"/>
      <c r="AJ6" s="378"/>
      <c r="AK6" s="510"/>
      <c r="AL6" s="510"/>
      <c r="AM6" s="510"/>
      <c r="AN6" s="510"/>
      <c r="AO6" s="510"/>
      <c r="AP6" s="510"/>
      <c r="AQ6" s="510"/>
      <c r="AR6" s="510"/>
      <c r="AS6" s="510"/>
      <c r="AT6" s="510"/>
      <c r="AU6" s="510"/>
    </row>
    <row r="7" spans="1:47" x14ac:dyDescent="0.25">
      <c r="A7" s="510"/>
      <c r="B7" s="241" t="s">
        <v>49</v>
      </c>
      <c r="C7" s="661" t="s">
        <v>33</v>
      </c>
      <c r="D7" s="335" t="s">
        <v>378</v>
      </c>
      <c r="E7" s="248" t="s">
        <v>17</v>
      </c>
      <c r="F7" s="248" t="s">
        <v>17</v>
      </c>
      <c r="G7" s="660" t="s">
        <v>5</v>
      </c>
      <c r="H7" s="247" t="s">
        <v>28</v>
      </c>
      <c r="I7" s="247"/>
      <c r="J7" s="247"/>
      <c r="K7" s="247"/>
      <c r="L7" s="247"/>
      <c r="M7" s="247"/>
      <c r="N7" s="247"/>
      <c r="O7" s="247"/>
      <c r="P7" s="247"/>
      <c r="Q7" s="247"/>
      <c r="R7" s="247"/>
      <c r="S7" s="247"/>
      <c r="T7" s="247"/>
      <c r="U7" s="262" t="s">
        <v>28</v>
      </c>
      <c r="V7" s="262" t="s">
        <v>28</v>
      </c>
      <c r="W7" s="530"/>
      <c r="X7" s="530"/>
      <c r="Y7" s="530"/>
      <c r="Z7" s="530"/>
      <c r="AA7" s="530"/>
      <c r="AB7" s="533"/>
      <c r="AC7" s="533"/>
      <c r="AD7" s="530"/>
      <c r="AE7" s="530"/>
      <c r="AF7" s="530"/>
      <c r="AG7" s="530"/>
      <c r="AH7" s="530"/>
      <c r="AI7" s="530"/>
      <c r="AJ7" s="378"/>
      <c r="AK7" s="510"/>
      <c r="AL7" s="510"/>
      <c r="AM7" s="510"/>
      <c r="AN7" s="510"/>
      <c r="AO7" s="510"/>
      <c r="AP7" s="510"/>
      <c r="AQ7" s="510"/>
      <c r="AR7" s="510"/>
      <c r="AS7" s="510"/>
      <c r="AT7" s="510"/>
      <c r="AU7" s="510"/>
    </row>
    <row r="8" spans="1:47" x14ac:dyDescent="0.25">
      <c r="A8" s="510"/>
      <c r="B8" s="241" t="s">
        <v>50</v>
      </c>
      <c r="C8" s="661" t="s">
        <v>33</v>
      </c>
      <c r="D8" s="335" t="s">
        <v>526</v>
      </c>
      <c r="E8" s="248" t="s">
        <v>17</v>
      </c>
      <c r="F8" s="248" t="s">
        <v>17</v>
      </c>
      <c r="G8" s="660" t="s">
        <v>5</v>
      </c>
      <c r="H8" s="247" t="s">
        <v>28</v>
      </c>
      <c r="I8" s="247"/>
      <c r="J8" s="247"/>
      <c r="K8" s="247"/>
      <c r="L8" s="247"/>
      <c r="M8" s="247"/>
      <c r="N8" s="247"/>
      <c r="O8" s="247"/>
      <c r="P8" s="247"/>
      <c r="Q8" s="247"/>
      <c r="R8" s="247"/>
      <c r="S8" s="247"/>
      <c r="T8" s="247"/>
      <c r="U8" s="262" t="s">
        <v>28</v>
      </c>
      <c r="V8" s="262" t="s">
        <v>28</v>
      </c>
      <c r="W8" s="530"/>
      <c r="X8" s="530"/>
      <c r="Y8" s="530"/>
      <c r="Z8" s="530"/>
      <c r="AA8" s="530"/>
      <c r="AB8" s="533"/>
      <c r="AC8" s="533"/>
      <c r="AD8" s="530"/>
      <c r="AE8" s="530"/>
      <c r="AF8" s="530"/>
      <c r="AG8" s="530"/>
      <c r="AH8" s="530"/>
      <c r="AI8" s="530"/>
      <c r="AJ8" s="378"/>
      <c r="AK8" s="510"/>
      <c r="AL8" s="510" t="s">
        <v>7</v>
      </c>
      <c r="AM8" s="510"/>
      <c r="AN8" s="510"/>
      <c r="AO8" s="510"/>
      <c r="AP8" s="510"/>
      <c r="AQ8" s="510"/>
      <c r="AR8" s="510"/>
      <c r="AS8" s="510"/>
      <c r="AT8" s="510"/>
      <c r="AU8" s="510"/>
    </row>
    <row r="9" spans="1:47" x14ac:dyDescent="0.25">
      <c r="A9" s="510"/>
      <c r="B9" s="241" t="s">
        <v>51</v>
      </c>
      <c r="C9" s="661" t="s">
        <v>33</v>
      </c>
      <c r="D9" s="335" t="s">
        <v>620</v>
      </c>
      <c r="E9" s="248" t="s">
        <v>17</v>
      </c>
      <c r="F9" s="248" t="s">
        <v>17</v>
      </c>
      <c r="G9" s="660" t="s">
        <v>5</v>
      </c>
      <c r="H9" s="247" t="s">
        <v>28</v>
      </c>
      <c r="I9" s="247"/>
      <c r="J9" s="247"/>
      <c r="K9" s="247"/>
      <c r="L9" s="247"/>
      <c r="M9" s="247"/>
      <c r="N9" s="247"/>
      <c r="O9" s="247"/>
      <c r="P9" s="247"/>
      <c r="Q9" s="247"/>
      <c r="R9" s="247"/>
      <c r="S9" s="247"/>
      <c r="T9" s="247"/>
      <c r="U9" s="262" t="s">
        <v>28</v>
      </c>
      <c r="V9" s="262" t="s">
        <v>28</v>
      </c>
      <c r="W9" s="530"/>
      <c r="X9" s="530"/>
      <c r="Y9" s="530"/>
      <c r="Z9" s="530"/>
      <c r="AA9" s="530"/>
      <c r="AB9" s="533"/>
      <c r="AC9" s="533"/>
      <c r="AD9" s="530"/>
      <c r="AE9" s="530"/>
      <c r="AF9" s="530"/>
      <c r="AG9" s="530"/>
      <c r="AH9" s="530"/>
      <c r="AI9" s="530"/>
      <c r="AJ9" s="378"/>
      <c r="AK9" s="510"/>
      <c r="AL9" s="510"/>
      <c r="AM9" s="510"/>
      <c r="AN9" s="510"/>
      <c r="AO9" s="510"/>
      <c r="AP9" s="510"/>
      <c r="AQ9" s="510"/>
      <c r="AR9" s="510"/>
      <c r="AS9" s="510"/>
      <c r="AT9" s="510"/>
      <c r="AU9" s="510"/>
    </row>
    <row r="10" spans="1:47" x14ac:dyDescent="0.25">
      <c r="A10" s="510"/>
      <c r="B10" s="241" t="s">
        <v>52</v>
      </c>
      <c r="C10" s="661" t="s">
        <v>34</v>
      </c>
      <c r="D10" s="335" t="s">
        <v>618</v>
      </c>
      <c r="E10" s="248" t="s">
        <v>17</v>
      </c>
      <c r="F10" s="248" t="s">
        <v>17</v>
      </c>
      <c r="G10" s="660" t="s">
        <v>5</v>
      </c>
      <c r="H10" s="247" t="s">
        <v>28</v>
      </c>
      <c r="I10" s="247"/>
      <c r="J10" s="247"/>
      <c r="K10" s="247"/>
      <c r="L10" s="247"/>
      <c r="M10" s="247"/>
      <c r="N10" s="247"/>
      <c r="O10" s="247"/>
      <c r="P10" s="247"/>
      <c r="Q10" s="247"/>
      <c r="R10" s="247"/>
      <c r="S10" s="247"/>
      <c r="T10" s="247"/>
      <c r="U10" s="262" t="s">
        <v>28</v>
      </c>
      <c r="V10" s="262" t="s">
        <v>28</v>
      </c>
      <c r="W10" s="530"/>
      <c r="X10" s="530"/>
      <c r="Y10" s="530"/>
      <c r="Z10" s="530"/>
      <c r="AA10" s="530"/>
      <c r="AB10" s="533"/>
      <c r="AC10" s="533"/>
      <c r="AD10" s="530"/>
      <c r="AE10" s="530"/>
      <c r="AF10" s="530"/>
      <c r="AG10" s="530"/>
      <c r="AH10" s="530"/>
      <c r="AI10" s="530"/>
      <c r="AJ10" s="378"/>
      <c r="AK10" s="510"/>
      <c r="AL10" s="510"/>
      <c r="AM10" s="510"/>
      <c r="AN10" s="510"/>
      <c r="AO10" s="510"/>
      <c r="AP10" s="510"/>
      <c r="AQ10" s="510"/>
      <c r="AR10" s="510"/>
      <c r="AS10" s="510"/>
      <c r="AT10" s="510"/>
      <c r="AU10" s="510"/>
    </row>
    <row r="11" spans="1:47" x14ac:dyDescent="0.25">
      <c r="A11" s="510"/>
      <c r="B11" s="241" t="s">
        <v>53</v>
      </c>
      <c r="C11" s="661" t="s">
        <v>34</v>
      </c>
      <c r="D11" s="335" t="s">
        <v>619</v>
      </c>
      <c r="E11" s="248" t="s">
        <v>17</v>
      </c>
      <c r="F11" s="248" t="s">
        <v>17</v>
      </c>
      <c r="G11" s="660" t="s">
        <v>5</v>
      </c>
      <c r="H11" s="247" t="s">
        <v>28</v>
      </c>
      <c r="I11" s="247"/>
      <c r="J11" s="247"/>
      <c r="K11" s="247"/>
      <c r="L11" s="247"/>
      <c r="M11" s="247"/>
      <c r="N11" s="247"/>
      <c r="O11" s="247"/>
      <c r="P11" s="247"/>
      <c r="Q11" s="247"/>
      <c r="R11" s="247"/>
      <c r="S11" s="247"/>
      <c r="T11" s="247"/>
      <c r="U11" s="262" t="s">
        <v>28</v>
      </c>
      <c r="V11" s="262" t="s">
        <v>28</v>
      </c>
      <c r="W11" s="530"/>
      <c r="X11" s="530"/>
      <c r="Y11" s="530"/>
      <c r="Z11" s="530"/>
      <c r="AA11" s="530"/>
      <c r="AB11" s="533"/>
      <c r="AC11" s="533"/>
      <c r="AD11" s="530"/>
      <c r="AE11" s="530"/>
      <c r="AF11" s="530"/>
      <c r="AG11" s="530"/>
      <c r="AH11" s="530"/>
      <c r="AI11" s="530"/>
      <c r="AJ11" s="378"/>
      <c r="AK11" s="510"/>
      <c r="AL11" s="510"/>
      <c r="AM11" s="510"/>
      <c r="AN11" s="510"/>
      <c r="AO11" s="510"/>
      <c r="AP11" s="510"/>
      <c r="AQ11" s="510"/>
      <c r="AR11" s="510"/>
      <c r="AS11" s="510"/>
      <c r="AT11" s="510"/>
      <c r="AU11" s="510"/>
    </row>
    <row r="12" spans="1:47" x14ac:dyDescent="0.25">
      <c r="A12" s="510"/>
      <c r="B12" s="241" t="s">
        <v>54</v>
      </c>
      <c r="C12" s="441" t="s">
        <v>36</v>
      </c>
      <c r="D12" s="335" t="s">
        <v>1304</v>
      </c>
      <c r="E12" s="248" t="s">
        <v>17</v>
      </c>
      <c r="F12" s="248" t="s">
        <v>22</v>
      </c>
      <c r="G12" s="660" t="s">
        <v>5</v>
      </c>
      <c r="H12" s="247" t="s">
        <v>28</v>
      </c>
      <c r="I12" s="247"/>
      <c r="J12" s="247"/>
      <c r="K12" s="247"/>
      <c r="L12" s="247"/>
      <c r="M12" s="247"/>
      <c r="N12" s="247"/>
      <c r="O12" s="247"/>
      <c r="P12" s="247"/>
      <c r="Q12" s="247"/>
      <c r="R12" s="247"/>
      <c r="S12" s="247"/>
      <c r="T12" s="247"/>
      <c r="U12" s="262" t="s">
        <v>28</v>
      </c>
      <c r="V12" s="262"/>
      <c r="W12" s="530"/>
      <c r="X12" s="530"/>
      <c r="Y12" s="530"/>
      <c r="Z12" s="530"/>
      <c r="AA12" s="530"/>
      <c r="AB12" s="533"/>
      <c r="AC12" s="533"/>
      <c r="AD12" s="530"/>
      <c r="AE12" s="530"/>
      <c r="AF12" s="530"/>
      <c r="AG12" s="530"/>
      <c r="AH12" s="530"/>
      <c r="AI12" s="530"/>
      <c r="AJ12" s="378"/>
      <c r="AK12" s="510"/>
      <c r="AL12" s="510"/>
      <c r="AM12" s="510"/>
      <c r="AN12" s="510"/>
      <c r="AO12" s="510"/>
      <c r="AP12" s="510"/>
      <c r="AQ12" s="510"/>
      <c r="AR12" s="510"/>
      <c r="AS12" s="510"/>
      <c r="AT12" s="510"/>
      <c r="AU12" s="510"/>
    </row>
    <row r="13" spans="1:47" x14ac:dyDescent="0.25">
      <c r="A13" s="510"/>
      <c r="B13" s="241" t="s">
        <v>55</v>
      </c>
      <c r="C13" s="441" t="s">
        <v>37</v>
      </c>
      <c r="D13" s="335" t="s">
        <v>1368</v>
      </c>
      <c r="E13" s="248" t="s">
        <v>22</v>
      </c>
      <c r="F13" s="248" t="s">
        <v>17</v>
      </c>
      <c r="G13" s="660" t="s">
        <v>5</v>
      </c>
      <c r="H13" s="247" t="s">
        <v>28</v>
      </c>
      <c r="I13" s="247"/>
      <c r="J13" s="247"/>
      <c r="K13" s="247"/>
      <c r="L13" s="247"/>
      <c r="M13" s="247"/>
      <c r="N13" s="247"/>
      <c r="O13" s="247"/>
      <c r="P13" s="247"/>
      <c r="Q13" s="247"/>
      <c r="R13" s="247"/>
      <c r="S13" s="247"/>
      <c r="T13" s="247"/>
      <c r="U13" s="262"/>
      <c r="V13" s="262" t="s">
        <v>28</v>
      </c>
      <c r="W13" s="530"/>
      <c r="X13" s="530"/>
      <c r="Y13" s="530"/>
      <c r="Z13" s="530"/>
      <c r="AA13" s="530"/>
      <c r="AB13" s="530"/>
      <c r="AC13" s="530"/>
      <c r="AD13" s="530"/>
      <c r="AE13" s="530"/>
      <c r="AF13" s="530"/>
      <c r="AG13" s="530"/>
      <c r="AH13" s="530"/>
      <c r="AI13" s="530"/>
      <c r="AJ13" s="378"/>
      <c r="AK13" s="510"/>
      <c r="AL13" s="510"/>
      <c r="AM13" s="510"/>
      <c r="AN13" s="510"/>
      <c r="AO13" s="510"/>
      <c r="AP13" s="510"/>
      <c r="AQ13" s="510"/>
      <c r="AR13" s="510"/>
      <c r="AS13" s="510"/>
      <c r="AT13" s="510"/>
      <c r="AU13" s="510"/>
    </row>
    <row r="14" spans="1:47" x14ac:dyDescent="0.25">
      <c r="A14" s="510"/>
      <c r="B14" s="241" t="s">
        <v>56</v>
      </c>
      <c r="C14" s="441" t="s">
        <v>37</v>
      </c>
      <c r="D14" s="335" t="s">
        <v>1479</v>
      </c>
      <c r="E14" s="248" t="s">
        <v>22</v>
      </c>
      <c r="F14" s="248" t="s">
        <v>17</v>
      </c>
      <c r="G14" s="660" t="s">
        <v>5</v>
      </c>
      <c r="H14" s="247" t="s">
        <v>28</v>
      </c>
      <c r="I14" s="247"/>
      <c r="J14" s="247"/>
      <c r="K14" s="247"/>
      <c r="L14" s="247"/>
      <c r="M14" s="247"/>
      <c r="N14" s="247"/>
      <c r="O14" s="247"/>
      <c r="P14" s="247"/>
      <c r="Q14" s="247"/>
      <c r="R14" s="247"/>
      <c r="S14" s="247"/>
      <c r="T14" s="247"/>
      <c r="U14" s="262"/>
      <c r="V14" s="262" t="s">
        <v>28</v>
      </c>
      <c r="W14" s="530"/>
      <c r="X14" s="530"/>
      <c r="Y14" s="530"/>
      <c r="Z14" s="530"/>
      <c r="AA14" s="530"/>
      <c r="AB14" s="530"/>
      <c r="AC14" s="530"/>
      <c r="AD14" s="530"/>
      <c r="AE14" s="530"/>
      <c r="AF14" s="530"/>
      <c r="AG14" s="530"/>
      <c r="AH14" s="530"/>
      <c r="AI14" s="530"/>
      <c r="AJ14" s="378"/>
      <c r="AK14" s="510"/>
      <c r="AL14" s="510"/>
      <c r="AM14" s="510"/>
      <c r="AN14" s="510"/>
      <c r="AO14" s="510"/>
      <c r="AP14" s="510"/>
      <c r="AQ14" s="510"/>
      <c r="AR14" s="510"/>
      <c r="AS14" s="510"/>
      <c r="AT14" s="510"/>
      <c r="AU14" s="510"/>
    </row>
    <row r="15" spans="1:47" x14ac:dyDescent="0.25">
      <c r="A15" s="510"/>
      <c r="B15" s="241" t="s">
        <v>57</v>
      </c>
      <c r="C15" s="661" t="s">
        <v>38</v>
      </c>
      <c r="D15" s="335" t="s">
        <v>1286</v>
      </c>
      <c r="E15" s="248" t="s">
        <v>17</v>
      </c>
      <c r="F15" s="248" t="s">
        <v>17</v>
      </c>
      <c r="G15" s="660" t="s">
        <v>5</v>
      </c>
      <c r="H15" s="247" t="s">
        <v>28</v>
      </c>
      <c r="I15" s="247"/>
      <c r="J15" s="247"/>
      <c r="K15" s="247"/>
      <c r="L15" s="247"/>
      <c r="M15" s="247"/>
      <c r="N15" s="247"/>
      <c r="O15" s="247"/>
      <c r="P15" s="247"/>
      <c r="Q15" s="247"/>
      <c r="R15" s="247"/>
      <c r="S15" s="247"/>
      <c r="T15" s="247"/>
      <c r="U15" s="262" t="s">
        <v>28</v>
      </c>
      <c r="V15" s="262" t="s">
        <v>28</v>
      </c>
      <c r="W15" s="530"/>
      <c r="X15" s="530"/>
      <c r="Y15" s="530"/>
      <c r="Z15" s="530"/>
      <c r="AA15" s="530"/>
      <c r="AB15" s="530"/>
      <c r="AC15" s="530"/>
      <c r="AD15" s="530"/>
      <c r="AE15" s="530"/>
      <c r="AF15" s="530"/>
      <c r="AG15" s="530"/>
      <c r="AH15" s="530"/>
      <c r="AI15" s="530"/>
      <c r="AJ15" s="378"/>
      <c r="AK15" s="510"/>
      <c r="AL15" s="510"/>
      <c r="AM15" s="510"/>
      <c r="AN15" s="510"/>
      <c r="AO15" s="510"/>
      <c r="AP15" s="510"/>
      <c r="AQ15" s="510"/>
      <c r="AR15" s="510"/>
      <c r="AS15" s="510"/>
      <c r="AT15" s="510"/>
      <c r="AU15" s="510"/>
    </row>
    <row r="16" spans="1:47" x14ac:dyDescent="0.25">
      <c r="A16" s="510"/>
      <c r="B16" s="241" t="s">
        <v>58</v>
      </c>
      <c r="C16" s="661" t="s">
        <v>38</v>
      </c>
      <c r="D16" s="335" t="s">
        <v>1287</v>
      </c>
      <c r="E16" s="248" t="s">
        <v>17</v>
      </c>
      <c r="F16" s="248" t="s">
        <v>17</v>
      </c>
      <c r="G16" s="660" t="s">
        <v>5</v>
      </c>
      <c r="H16" s="247" t="s">
        <v>28</v>
      </c>
      <c r="I16" s="247"/>
      <c r="J16" s="247"/>
      <c r="K16" s="247"/>
      <c r="L16" s="247"/>
      <c r="M16" s="247"/>
      <c r="N16" s="247"/>
      <c r="O16" s="247"/>
      <c r="P16" s="247"/>
      <c r="Q16" s="247"/>
      <c r="R16" s="247"/>
      <c r="S16" s="247"/>
      <c r="T16" s="247"/>
      <c r="U16" s="262" t="s">
        <v>28</v>
      </c>
      <c r="V16" s="262" t="s">
        <v>28</v>
      </c>
      <c r="W16" s="530"/>
      <c r="X16" s="530"/>
      <c r="Y16" s="530"/>
      <c r="Z16" s="530"/>
      <c r="AA16" s="530"/>
      <c r="AB16" s="530"/>
      <c r="AC16" s="530"/>
      <c r="AD16" s="530"/>
      <c r="AE16" s="530"/>
      <c r="AF16" s="530"/>
      <c r="AG16" s="530"/>
      <c r="AH16" s="530"/>
      <c r="AI16" s="530"/>
      <c r="AJ16" s="378"/>
      <c r="AK16" s="510"/>
      <c r="AL16" s="510"/>
      <c r="AM16" s="510"/>
      <c r="AN16" s="510"/>
      <c r="AO16" s="510"/>
      <c r="AP16" s="510"/>
      <c r="AQ16" s="510"/>
      <c r="AR16" s="510"/>
      <c r="AS16" s="510"/>
      <c r="AT16" s="510"/>
      <c r="AU16" s="510"/>
    </row>
    <row r="17" spans="1:47" x14ac:dyDescent="0.25">
      <c r="A17" s="510"/>
      <c r="B17" s="241" t="s">
        <v>59</v>
      </c>
      <c r="C17" s="661" t="s">
        <v>38</v>
      </c>
      <c r="D17" s="335" t="s">
        <v>1288</v>
      </c>
      <c r="E17" s="248" t="s">
        <v>17</v>
      </c>
      <c r="F17" s="248" t="s">
        <v>17</v>
      </c>
      <c r="G17" s="660" t="s">
        <v>5</v>
      </c>
      <c r="H17" s="247" t="s">
        <v>28</v>
      </c>
      <c r="I17" s="247"/>
      <c r="J17" s="247"/>
      <c r="K17" s="247"/>
      <c r="L17" s="247"/>
      <c r="M17" s="247"/>
      <c r="N17" s="247"/>
      <c r="O17" s="247"/>
      <c r="P17" s="247"/>
      <c r="Q17" s="247"/>
      <c r="R17" s="247"/>
      <c r="S17" s="247"/>
      <c r="T17" s="247"/>
      <c r="U17" s="262" t="s">
        <v>28</v>
      </c>
      <c r="V17" s="262" t="s">
        <v>28</v>
      </c>
      <c r="W17" s="530"/>
      <c r="X17" s="530"/>
      <c r="Y17" s="530"/>
      <c r="Z17" s="530"/>
      <c r="AA17" s="530"/>
      <c r="AB17" s="530"/>
      <c r="AC17" s="530"/>
      <c r="AD17" s="530"/>
      <c r="AE17" s="530"/>
      <c r="AF17" s="530"/>
      <c r="AG17" s="530"/>
      <c r="AH17" s="530"/>
      <c r="AI17" s="530"/>
      <c r="AJ17" s="378"/>
      <c r="AK17" s="510"/>
      <c r="AL17" s="510"/>
      <c r="AM17" s="510"/>
      <c r="AN17" s="510"/>
      <c r="AO17" s="510"/>
      <c r="AP17" s="510"/>
      <c r="AQ17" s="510"/>
      <c r="AR17" s="510"/>
      <c r="AS17" s="510"/>
      <c r="AT17" s="510"/>
      <c r="AU17" s="510"/>
    </row>
    <row r="18" spans="1:47" x14ac:dyDescent="0.25">
      <c r="A18" s="510"/>
      <c r="B18" s="241" t="s">
        <v>60</v>
      </c>
      <c r="C18" s="263" t="s">
        <v>40</v>
      </c>
      <c r="D18" s="335" t="s">
        <v>1405</v>
      </c>
      <c r="E18" s="248" t="s">
        <v>17</v>
      </c>
      <c r="F18" s="248" t="s">
        <v>17</v>
      </c>
      <c r="G18" s="660" t="s">
        <v>5</v>
      </c>
      <c r="H18" s="247" t="s">
        <v>28</v>
      </c>
      <c r="I18" s="247"/>
      <c r="J18" s="247"/>
      <c r="K18" s="247"/>
      <c r="L18" s="247"/>
      <c r="M18" s="247"/>
      <c r="N18" s="247"/>
      <c r="O18" s="247"/>
      <c r="P18" s="247"/>
      <c r="Q18" s="247"/>
      <c r="R18" s="247"/>
      <c r="S18" s="247"/>
      <c r="T18" s="247"/>
      <c r="U18" s="262" t="s">
        <v>28</v>
      </c>
      <c r="V18" s="262" t="s">
        <v>28</v>
      </c>
      <c r="W18" s="530"/>
      <c r="X18" s="530"/>
      <c r="Y18" s="530"/>
      <c r="Z18" s="530"/>
      <c r="AA18" s="530"/>
      <c r="AB18" s="530"/>
      <c r="AC18" s="530"/>
      <c r="AD18" s="530"/>
      <c r="AE18" s="530"/>
      <c r="AF18" s="530"/>
      <c r="AG18" s="530"/>
      <c r="AH18" s="530"/>
      <c r="AI18" s="530"/>
      <c r="AJ18" s="378"/>
      <c r="AK18" s="510"/>
      <c r="AL18" s="510"/>
      <c r="AM18" s="510"/>
      <c r="AN18" s="510"/>
      <c r="AO18" s="510"/>
      <c r="AP18" s="510"/>
      <c r="AQ18" s="510"/>
      <c r="AR18" s="510"/>
      <c r="AS18" s="510"/>
      <c r="AT18" s="510"/>
      <c r="AU18" s="510"/>
    </row>
    <row r="19" spans="1:47" x14ac:dyDescent="0.25">
      <c r="A19" s="510"/>
      <c r="B19" s="241" t="s">
        <v>61</v>
      </c>
      <c r="C19" s="263" t="s">
        <v>41</v>
      </c>
      <c r="D19" s="335" t="s">
        <v>1406</v>
      </c>
      <c r="E19" s="248" t="s">
        <v>17</v>
      </c>
      <c r="F19" s="248" t="s">
        <v>17</v>
      </c>
      <c r="G19" s="660" t="s">
        <v>5</v>
      </c>
      <c r="H19" s="247" t="s">
        <v>28</v>
      </c>
      <c r="I19" s="247"/>
      <c r="J19" s="247"/>
      <c r="K19" s="247"/>
      <c r="L19" s="247"/>
      <c r="M19" s="247"/>
      <c r="N19" s="247"/>
      <c r="O19" s="247"/>
      <c r="P19" s="247"/>
      <c r="Q19" s="247"/>
      <c r="R19" s="247"/>
      <c r="S19" s="247"/>
      <c r="T19" s="247"/>
      <c r="U19" s="262" t="s">
        <v>28</v>
      </c>
      <c r="V19" s="262" t="s">
        <v>28</v>
      </c>
      <c r="W19" s="530"/>
      <c r="X19" s="530"/>
      <c r="Y19" s="530"/>
      <c r="Z19" s="530"/>
      <c r="AA19" s="530"/>
      <c r="AB19" s="533"/>
      <c r="AC19" s="533"/>
      <c r="AD19" s="530"/>
      <c r="AE19" s="530"/>
      <c r="AF19" s="530"/>
      <c r="AG19" s="530"/>
      <c r="AH19" s="530"/>
      <c r="AI19" s="530"/>
      <c r="AJ19" s="378"/>
      <c r="AK19" s="510"/>
      <c r="AL19" s="510"/>
      <c r="AM19" s="510"/>
      <c r="AN19" s="510"/>
      <c r="AO19" s="510"/>
      <c r="AP19" s="510"/>
      <c r="AQ19" s="510"/>
      <c r="AR19" s="510"/>
      <c r="AS19" s="510"/>
      <c r="AT19" s="510"/>
      <c r="AU19" s="510"/>
    </row>
    <row r="20" spans="1:47" x14ac:dyDescent="0.25">
      <c r="A20" s="510"/>
      <c r="B20" s="241" t="s">
        <v>62</v>
      </c>
      <c r="C20" s="441" t="s">
        <v>39</v>
      </c>
      <c r="D20" s="335" t="s">
        <v>1289</v>
      </c>
      <c r="E20" s="248" t="s">
        <v>17</v>
      </c>
      <c r="F20" s="248" t="s">
        <v>22</v>
      </c>
      <c r="G20" s="660" t="s">
        <v>5</v>
      </c>
      <c r="H20" s="247" t="s">
        <v>28</v>
      </c>
      <c r="I20" s="247"/>
      <c r="J20" s="247"/>
      <c r="K20" s="247"/>
      <c r="L20" s="247"/>
      <c r="M20" s="247"/>
      <c r="N20" s="247"/>
      <c r="O20" s="247"/>
      <c r="P20" s="247"/>
      <c r="Q20" s="247"/>
      <c r="R20" s="247"/>
      <c r="S20" s="247"/>
      <c r="T20" s="247"/>
      <c r="U20" s="262" t="s">
        <v>28</v>
      </c>
      <c r="V20" s="262"/>
      <c r="W20" s="530"/>
      <c r="X20" s="530"/>
      <c r="Y20" s="530"/>
      <c r="Z20" s="530"/>
      <c r="AA20" s="530"/>
      <c r="AB20" s="530"/>
      <c r="AC20" s="530"/>
      <c r="AD20" s="530"/>
      <c r="AE20" s="530"/>
      <c r="AF20" s="530"/>
      <c r="AG20" s="530"/>
      <c r="AH20" s="530"/>
      <c r="AI20" s="530"/>
      <c r="AJ20" s="378"/>
      <c r="AK20" s="510"/>
      <c r="AL20" s="510"/>
      <c r="AM20" s="510"/>
      <c r="AN20" s="510"/>
      <c r="AO20" s="510"/>
      <c r="AP20" s="510"/>
      <c r="AQ20" s="510"/>
      <c r="AR20" s="510"/>
      <c r="AS20" s="510"/>
      <c r="AT20" s="510"/>
      <c r="AU20" s="510"/>
    </row>
    <row r="21" spans="1:47" x14ac:dyDescent="0.25">
      <c r="A21" s="510"/>
      <c r="B21" s="241" t="s">
        <v>63</v>
      </c>
      <c r="C21" s="441" t="s">
        <v>39</v>
      </c>
      <c r="D21" s="335" t="s">
        <v>1290</v>
      </c>
      <c r="E21" s="248" t="s">
        <v>17</v>
      </c>
      <c r="F21" s="248" t="s">
        <v>22</v>
      </c>
      <c r="G21" s="660" t="s">
        <v>5</v>
      </c>
      <c r="H21" s="247" t="s">
        <v>28</v>
      </c>
      <c r="I21" s="247"/>
      <c r="J21" s="247"/>
      <c r="K21" s="247"/>
      <c r="L21" s="247"/>
      <c r="M21" s="247"/>
      <c r="N21" s="247"/>
      <c r="O21" s="247"/>
      <c r="P21" s="247"/>
      <c r="Q21" s="247"/>
      <c r="R21" s="247"/>
      <c r="S21" s="247"/>
      <c r="T21" s="247"/>
      <c r="U21" s="262" t="s">
        <v>28</v>
      </c>
      <c r="V21" s="262"/>
      <c r="W21" s="530"/>
      <c r="X21" s="530"/>
      <c r="Y21" s="530"/>
      <c r="Z21" s="530"/>
      <c r="AA21" s="530"/>
      <c r="AB21" s="530"/>
      <c r="AC21" s="530"/>
      <c r="AD21" s="530"/>
      <c r="AE21" s="530"/>
      <c r="AF21" s="530"/>
      <c r="AG21" s="530"/>
      <c r="AH21" s="530"/>
      <c r="AI21" s="530"/>
      <c r="AJ21" s="378"/>
      <c r="AK21" s="510"/>
      <c r="AL21" s="510"/>
      <c r="AM21" s="510"/>
      <c r="AN21" s="510"/>
      <c r="AO21" s="510"/>
      <c r="AP21" s="510"/>
      <c r="AQ21" s="510"/>
      <c r="AR21" s="510"/>
      <c r="AS21" s="510"/>
      <c r="AT21" s="510"/>
      <c r="AU21" s="510"/>
    </row>
    <row r="22" spans="1:47" x14ac:dyDescent="0.25">
      <c r="A22" s="510"/>
      <c r="B22" s="241" t="s">
        <v>64</v>
      </c>
      <c r="C22" s="441" t="s">
        <v>35</v>
      </c>
      <c r="D22" s="335" t="s">
        <v>619</v>
      </c>
      <c r="E22" s="248" t="s">
        <v>17</v>
      </c>
      <c r="F22" s="248" t="s">
        <v>17</v>
      </c>
      <c r="G22" s="660" t="s">
        <v>5</v>
      </c>
      <c r="H22" s="247" t="s">
        <v>28</v>
      </c>
      <c r="I22" s="247"/>
      <c r="J22" s="247"/>
      <c r="K22" s="247"/>
      <c r="L22" s="247"/>
      <c r="M22" s="247"/>
      <c r="N22" s="247"/>
      <c r="O22" s="247"/>
      <c r="P22" s="247"/>
      <c r="Q22" s="247"/>
      <c r="R22" s="247"/>
      <c r="S22" s="247"/>
      <c r="T22" s="247"/>
      <c r="U22" s="262" t="s">
        <v>28</v>
      </c>
      <c r="V22" s="262" t="s">
        <v>28</v>
      </c>
      <c r="W22" s="530"/>
      <c r="X22" s="530"/>
      <c r="Y22" s="530"/>
      <c r="Z22" s="530"/>
      <c r="AA22" s="530"/>
      <c r="AB22" s="533"/>
      <c r="AC22" s="533"/>
      <c r="AD22" s="530"/>
      <c r="AE22" s="530"/>
      <c r="AF22" s="530"/>
      <c r="AG22" s="530"/>
      <c r="AH22" s="530"/>
      <c r="AI22" s="530"/>
      <c r="AJ22" s="378"/>
      <c r="AK22" s="510"/>
      <c r="AL22" s="510"/>
      <c r="AM22" s="510"/>
      <c r="AN22" s="510"/>
      <c r="AO22" s="510"/>
      <c r="AP22" s="510"/>
      <c r="AQ22" s="510"/>
      <c r="AR22" s="510"/>
      <c r="AS22" s="510"/>
      <c r="AT22" s="510"/>
      <c r="AU22" s="510"/>
    </row>
    <row r="23" spans="1:47" x14ac:dyDescent="0.25">
      <c r="A23" s="510"/>
      <c r="B23" s="241" t="s">
        <v>65</v>
      </c>
      <c r="C23" s="263" t="s">
        <v>791</v>
      </c>
      <c r="D23" s="335" t="s">
        <v>794</v>
      </c>
      <c r="E23" s="248" t="s">
        <v>17</v>
      </c>
      <c r="F23" s="248" t="s">
        <v>17</v>
      </c>
      <c r="G23" s="660" t="s">
        <v>609</v>
      </c>
      <c r="H23" s="247" t="s">
        <v>28</v>
      </c>
      <c r="I23" s="247"/>
      <c r="J23" s="247"/>
      <c r="K23" s="247"/>
      <c r="L23" s="247"/>
      <c r="M23" s="247"/>
      <c r="N23" s="247"/>
      <c r="O23" s="247"/>
      <c r="P23" s="247"/>
      <c r="Q23" s="247"/>
      <c r="R23" s="247"/>
      <c r="S23" s="247"/>
      <c r="T23" s="247"/>
      <c r="U23" s="262" t="s">
        <v>28</v>
      </c>
      <c r="V23" s="262" t="s">
        <v>28</v>
      </c>
      <c r="W23" s="530" t="s">
        <v>28</v>
      </c>
      <c r="X23" s="530" t="s">
        <v>28</v>
      </c>
      <c r="Y23" s="530"/>
      <c r="Z23" s="530"/>
      <c r="AA23" s="530"/>
      <c r="AB23" s="533"/>
      <c r="AC23" s="533"/>
      <c r="AD23" s="530"/>
      <c r="AE23" s="530"/>
      <c r="AF23" s="530"/>
      <c r="AG23" s="530"/>
      <c r="AH23" s="530"/>
      <c r="AI23" s="530"/>
      <c r="AJ23" s="378"/>
      <c r="AK23" s="510"/>
      <c r="AL23" s="510"/>
      <c r="AM23" s="510"/>
      <c r="AN23" s="510"/>
      <c r="AO23" s="510"/>
      <c r="AP23" s="510"/>
      <c r="AQ23" s="510"/>
      <c r="AR23" s="510"/>
      <c r="AS23" s="510"/>
      <c r="AT23" s="510"/>
      <c r="AU23" s="510"/>
    </row>
    <row r="24" spans="1:47" x14ac:dyDescent="0.25">
      <c r="A24" s="510"/>
      <c r="B24" s="241" t="s">
        <v>66</v>
      </c>
      <c r="C24" s="263" t="s">
        <v>791</v>
      </c>
      <c r="D24" s="335" t="s">
        <v>1229</v>
      </c>
      <c r="E24" s="248" t="s">
        <v>17</v>
      </c>
      <c r="F24" s="248" t="s">
        <v>17</v>
      </c>
      <c r="G24" s="660" t="s">
        <v>609</v>
      </c>
      <c r="H24" s="247" t="s">
        <v>28</v>
      </c>
      <c r="I24" s="247"/>
      <c r="J24" s="247"/>
      <c r="K24" s="247"/>
      <c r="L24" s="247"/>
      <c r="M24" s="247"/>
      <c r="N24" s="247"/>
      <c r="O24" s="247"/>
      <c r="P24" s="247"/>
      <c r="Q24" s="247"/>
      <c r="R24" s="247"/>
      <c r="S24" s="247"/>
      <c r="T24" s="247"/>
      <c r="U24" s="262" t="s">
        <v>28</v>
      </c>
      <c r="V24" s="262" t="s">
        <v>28</v>
      </c>
      <c r="W24" s="530"/>
      <c r="X24" s="530"/>
      <c r="Y24" s="530"/>
      <c r="Z24" s="530"/>
      <c r="AA24" s="530"/>
      <c r="AB24" s="533"/>
      <c r="AC24" s="533"/>
      <c r="AD24" s="530"/>
      <c r="AE24" s="530"/>
      <c r="AF24" s="530"/>
      <c r="AG24" s="530"/>
      <c r="AH24" s="530"/>
      <c r="AI24" s="530"/>
      <c r="AJ24" s="378"/>
      <c r="AK24" s="510"/>
      <c r="AL24" s="510"/>
      <c r="AM24" s="510"/>
      <c r="AN24" s="510"/>
      <c r="AO24" s="510"/>
      <c r="AP24" s="510"/>
      <c r="AQ24" s="510"/>
      <c r="AR24" s="510"/>
      <c r="AS24" s="510"/>
      <c r="AT24" s="510"/>
      <c r="AU24" s="510"/>
    </row>
    <row r="25" spans="1:47" x14ac:dyDescent="0.25">
      <c r="A25" s="510"/>
      <c r="B25" s="241" t="s">
        <v>67</v>
      </c>
      <c r="C25" s="263" t="s">
        <v>1127</v>
      </c>
      <c r="D25" s="335" t="s">
        <v>1291</v>
      </c>
      <c r="E25" s="248" t="s">
        <v>17</v>
      </c>
      <c r="F25" s="248" t="s">
        <v>17</v>
      </c>
      <c r="G25" s="660" t="s">
        <v>609</v>
      </c>
      <c r="H25" s="247" t="s">
        <v>28</v>
      </c>
      <c r="I25" s="247"/>
      <c r="J25" s="247"/>
      <c r="K25" s="247"/>
      <c r="L25" s="247"/>
      <c r="M25" s="247"/>
      <c r="N25" s="247"/>
      <c r="O25" s="247"/>
      <c r="P25" s="247"/>
      <c r="Q25" s="247"/>
      <c r="R25" s="247"/>
      <c r="S25" s="247"/>
      <c r="T25" s="247"/>
      <c r="U25" s="262" t="s">
        <v>28</v>
      </c>
      <c r="V25" s="262" t="s">
        <v>28</v>
      </c>
      <c r="W25" s="530"/>
      <c r="X25" s="530"/>
      <c r="Y25" s="530"/>
      <c r="Z25" s="530"/>
      <c r="AA25" s="530"/>
      <c r="AB25" s="533"/>
      <c r="AC25" s="533"/>
      <c r="AD25" s="530"/>
      <c r="AE25" s="530"/>
      <c r="AF25" s="530"/>
      <c r="AG25" s="530"/>
      <c r="AH25" s="530"/>
      <c r="AI25" s="530"/>
      <c r="AJ25" s="378"/>
      <c r="AK25" s="510"/>
      <c r="AL25" s="510"/>
      <c r="AM25" s="510"/>
      <c r="AN25" s="510"/>
      <c r="AO25" s="510"/>
      <c r="AP25" s="510"/>
      <c r="AQ25" s="510"/>
      <c r="AR25" s="510"/>
      <c r="AS25" s="510"/>
      <c r="AT25" s="510"/>
      <c r="AU25" s="510"/>
    </row>
    <row r="26" spans="1:47" x14ac:dyDescent="0.25">
      <c r="A26" s="510"/>
      <c r="B26" s="241" t="s">
        <v>68</v>
      </c>
      <c r="C26" s="263" t="s">
        <v>1249</v>
      </c>
      <c r="D26" s="335" t="s">
        <v>1252</v>
      </c>
      <c r="E26" s="248" t="s">
        <v>17</v>
      </c>
      <c r="F26" s="248" t="s">
        <v>17</v>
      </c>
      <c r="G26" s="660" t="s">
        <v>8</v>
      </c>
      <c r="H26" s="247" t="s">
        <v>28</v>
      </c>
      <c r="I26" s="247"/>
      <c r="J26" s="247"/>
      <c r="K26" s="247"/>
      <c r="L26" s="247"/>
      <c r="M26" s="247"/>
      <c r="N26" s="247"/>
      <c r="O26" s="247"/>
      <c r="P26" s="247"/>
      <c r="Q26" s="247"/>
      <c r="R26" s="247"/>
      <c r="S26" s="247"/>
      <c r="T26" s="247"/>
      <c r="U26" s="262" t="s">
        <v>28</v>
      </c>
      <c r="V26" s="262" t="s">
        <v>28</v>
      </c>
      <c r="W26" s="530"/>
      <c r="X26" s="530"/>
      <c r="Y26" s="530"/>
      <c r="Z26" s="530"/>
      <c r="AA26" s="530"/>
      <c r="AB26" s="533"/>
      <c r="AC26" s="533"/>
      <c r="AD26" s="530"/>
      <c r="AE26" s="530"/>
      <c r="AF26" s="530"/>
      <c r="AG26" s="530"/>
      <c r="AH26" s="530"/>
      <c r="AI26" s="530"/>
      <c r="AJ26" s="378"/>
      <c r="AK26" s="510"/>
      <c r="AL26" s="510"/>
      <c r="AM26" s="510"/>
      <c r="AN26" s="510"/>
      <c r="AO26" s="510"/>
      <c r="AP26" s="510"/>
      <c r="AQ26" s="510"/>
      <c r="AR26" s="510"/>
      <c r="AS26" s="510"/>
      <c r="AT26" s="510"/>
      <c r="AU26" s="510"/>
    </row>
    <row r="27" spans="1:47" x14ac:dyDescent="0.25">
      <c r="A27" s="510"/>
      <c r="B27" s="241" t="s">
        <v>790</v>
      </c>
      <c r="C27" s="263" t="s">
        <v>1125</v>
      </c>
      <c r="D27" s="335" t="s">
        <v>1292</v>
      </c>
      <c r="E27" s="248" t="s">
        <v>17</v>
      </c>
      <c r="F27" s="248" t="s">
        <v>17</v>
      </c>
      <c r="G27" s="660" t="s">
        <v>609</v>
      </c>
      <c r="H27" s="247" t="s">
        <v>28</v>
      </c>
      <c r="I27" s="247"/>
      <c r="J27" s="247"/>
      <c r="K27" s="247"/>
      <c r="L27" s="247"/>
      <c r="M27" s="247"/>
      <c r="N27" s="247"/>
      <c r="O27" s="247"/>
      <c r="P27" s="247"/>
      <c r="Q27" s="247"/>
      <c r="R27" s="247"/>
      <c r="S27" s="247"/>
      <c r="T27" s="247"/>
      <c r="U27" s="262" t="s">
        <v>28</v>
      </c>
      <c r="V27" s="262" t="s">
        <v>28</v>
      </c>
      <c r="W27" s="530"/>
      <c r="X27" s="530"/>
      <c r="Y27" s="530"/>
      <c r="Z27" s="530"/>
      <c r="AA27" s="530"/>
      <c r="AB27" s="533"/>
      <c r="AC27" s="533"/>
      <c r="AD27" s="530"/>
      <c r="AE27" s="530"/>
      <c r="AF27" s="530"/>
      <c r="AG27" s="530"/>
      <c r="AH27" s="530"/>
      <c r="AI27" s="530"/>
      <c r="AJ27" s="378"/>
      <c r="AK27" s="510"/>
      <c r="AL27" s="510"/>
      <c r="AM27" s="510"/>
      <c r="AN27" s="510"/>
      <c r="AO27" s="510"/>
      <c r="AP27" s="510"/>
      <c r="AQ27" s="510"/>
      <c r="AR27" s="510"/>
      <c r="AS27" s="510"/>
      <c r="AT27" s="510"/>
      <c r="AU27" s="510"/>
    </row>
    <row r="28" spans="1:47" x14ac:dyDescent="0.25">
      <c r="A28" s="510"/>
      <c r="B28" s="241" t="s">
        <v>1167</v>
      </c>
      <c r="C28" s="263" t="s">
        <v>1125</v>
      </c>
      <c r="D28" s="335" t="s">
        <v>1293</v>
      </c>
      <c r="E28" s="248" t="s">
        <v>17</v>
      </c>
      <c r="F28" s="248" t="s">
        <v>17</v>
      </c>
      <c r="G28" s="660" t="s">
        <v>609</v>
      </c>
      <c r="H28" s="247" t="s">
        <v>28</v>
      </c>
      <c r="I28" s="247"/>
      <c r="J28" s="247"/>
      <c r="K28" s="247"/>
      <c r="L28" s="247"/>
      <c r="M28" s="247"/>
      <c r="N28" s="247"/>
      <c r="O28" s="247"/>
      <c r="P28" s="247"/>
      <c r="Q28" s="247"/>
      <c r="R28" s="247"/>
      <c r="S28" s="247"/>
      <c r="T28" s="247"/>
      <c r="U28" s="262" t="s">
        <v>28</v>
      </c>
      <c r="V28" s="262" t="s">
        <v>28</v>
      </c>
      <c r="W28" s="530"/>
      <c r="X28" s="530"/>
      <c r="Y28" s="530"/>
      <c r="Z28" s="530"/>
      <c r="AA28" s="530"/>
      <c r="AB28" s="533"/>
      <c r="AC28" s="533"/>
      <c r="AD28" s="530"/>
      <c r="AE28" s="530"/>
      <c r="AF28" s="530"/>
      <c r="AG28" s="530"/>
      <c r="AH28" s="530"/>
      <c r="AI28" s="530"/>
      <c r="AJ28" s="378"/>
      <c r="AK28" s="510"/>
      <c r="AL28" s="510"/>
      <c r="AM28" s="510"/>
      <c r="AN28" s="510"/>
      <c r="AO28" s="510"/>
      <c r="AP28" s="510"/>
      <c r="AQ28" s="510"/>
      <c r="AR28" s="510"/>
      <c r="AS28" s="510"/>
      <c r="AT28" s="510"/>
      <c r="AU28" s="510"/>
    </row>
    <row r="29" spans="1:47" x14ac:dyDescent="0.25">
      <c r="A29" s="510"/>
      <c r="B29" s="241" t="s">
        <v>1168</v>
      </c>
      <c r="C29" s="263" t="s">
        <v>1125</v>
      </c>
      <c r="D29" s="335" t="s">
        <v>1294</v>
      </c>
      <c r="E29" s="248" t="s">
        <v>17</v>
      </c>
      <c r="F29" s="248" t="s">
        <v>17</v>
      </c>
      <c r="G29" s="660" t="s">
        <v>609</v>
      </c>
      <c r="H29" s="247" t="s">
        <v>28</v>
      </c>
      <c r="I29" s="247"/>
      <c r="J29" s="247"/>
      <c r="K29" s="247"/>
      <c r="L29" s="247"/>
      <c r="M29" s="247"/>
      <c r="N29" s="247"/>
      <c r="O29" s="247"/>
      <c r="P29" s="247"/>
      <c r="Q29" s="247"/>
      <c r="R29" s="247"/>
      <c r="S29" s="247"/>
      <c r="T29" s="247"/>
      <c r="U29" s="262" t="s">
        <v>28</v>
      </c>
      <c r="V29" s="262" t="s">
        <v>28</v>
      </c>
      <c r="W29" s="530"/>
      <c r="X29" s="530"/>
      <c r="Y29" s="530"/>
      <c r="Z29" s="530"/>
      <c r="AA29" s="530"/>
      <c r="AB29" s="533"/>
      <c r="AC29" s="533"/>
      <c r="AD29" s="530"/>
      <c r="AE29" s="530"/>
      <c r="AF29" s="530"/>
      <c r="AG29" s="530"/>
      <c r="AH29" s="530"/>
      <c r="AI29" s="530"/>
      <c r="AJ29" s="378"/>
      <c r="AK29" s="510"/>
      <c r="AL29" s="510"/>
      <c r="AM29" s="510"/>
      <c r="AN29" s="510"/>
      <c r="AO29" s="510"/>
      <c r="AP29" s="510"/>
      <c r="AQ29" s="510"/>
      <c r="AR29" s="510"/>
      <c r="AS29" s="510"/>
      <c r="AT29" s="510"/>
      <c r="AU29" s="510"/>
    </row>
    <row r="30" spans="1:47" x14ac:dyDescent="0.25">
      <c r="A30" s="510"/>
      <c r="B30" s="241" t="s">
        <v>1169</v>
      </c>
      <c r="C30" s="263" t="s">
        <v>1125</v>
      </c>
      <c r="D30" s="335" t="s">
        <v>1294</v>
      </c>
      <c r="E30" s="248" t="s">
        <v>17</v>
      </c>
      <c r="F30" s="248" t="s">
        <v>17</v>
      </c>
      <c r="G30" s="660" t="s">
        <v>609</v>
      </c>
      <c r="H30" s="247" t="s">
        <v>28</v>
      </c>
      <c r="I30" s="247"/>
      <c r="J30" s="247"/>
      <c r="K30" s="247"/>
      <c r="L30" s="247"/>
      <c r="M30" s="247"/>
      <c r="N30" s="247"/>
      <c r="O30" s="247"/>
      <c r="P30" s="247"/>
      <c r="Q30" s="247"/>
      <c r="R30" s="247"/>
      <c r="S30" s="247"/>
      <c r="T30" s="247"/>
      <c r="U30" s="262" t="s">
        <v>28</v>
      </c>
      <c r="V30" s="262" t="s">
        <v>28</v>
      </c>
      <c r="W30" s="530"/>
      <c r="X30" s="530"/>
      <c r="Y30" s="530"/>
      <c r="Z30" s="530"/>
      <c r="AA30" s="530"/>
      <c r="AB30" s="533"/>
      <c r="AC30" s="533"/>
      <c r="AD30" s="530"/>
      <c r="AE30" s="530"/>
      <c r="AF30" s="530"/>
      <c r="AG30" s="530"/>
      <c r="AH30" s="530"/>
      <c r="AI30" s="530"/>
      <c r="AJ30" s="378"/>
      <c r="AK30" s="510"/>
      <c r="AL30" s="510"/>
      <c r="AM30" s="510"/>
      <c r="AN30" s="510"/>
      <c r="AO30" s="510"/>
      <c r="AP30" s="510"/>
      <c r="AQ30" s="510"/>
      <c r="AR30" s="510"/>
      <c r="AS30" s="510"/>
      <c r="AT30" s="510"/>
      <c r="AU30" s="510"/>
    </row>
    <row r="31" spans="1:47" x14ac:dyDescent="0.25">
      <c r="A31" s="510"/>
      <c r="B31" s="241" t="s">
        <v>1248</v>
      </c>
      <c r="C31" s="263" t="s">
        <v>1126</v>
      </c>
      <c r="D31" s="335" t="s">
        <v>1142</v>
      </c>
      <c r="E31" s="248" t="s">
        <v>17</v>
      </c>
      <c r="F31" s="248" t="s">
        <v>17</v>
      </c>
      <c r="G31" s="660" t="s">
        <v>362</v>
      </c>
      <c r="H31" s="247" t="s">
        <v>28</v>
      </c>
      <c r="I31" s="247"/>
      <c r="J31" s="247"/>
      <c r="K31" s="247"/>
      <c r="L31" s="247"/>
      <c r="M31" s="247"/>
      <c r="N31" s="247"/>
      <c r="O31" s="247"/>
      <c r="P31" s="247"/>
      <c r="Q31" s="247"/>
      <c r="R31" s="247"/>
      <c r="S31" s="247"/>
      <c r="T31" s="247"/>
      <c r="U31" s="262" t="s">
        <v>28</v>
      </c>
      <c r="V31" s="262" t="s">
        <v>28</v>
      </c>
      <c r="W31" s="530"/>
      <c r="X31" s="530"/>
      <c r="Y31" s="530"/>
      <c r="Z31" s="530"/>
      <c r="AA31" s="530"/>
      <c r="AB31" s="533"/>
      <c r="AC31" s="533"/>
      <c r="AD31" s="530"/>
      <c r="AE31" s="530"/>
      <c r="AF31" s="530"/>
      <c r="AG31" s="530"/>
      <c r="AH31" s="530"/>
      <c r="AI31" s="530"/>
      <c r="AJ31" s="378"/>
      <c r="AK31" s="510"/>
      <c r="AL31" s="510"/>
      <c r="AM31" s="510"/>
      <c r="AN31" s="510"/>
      <c r="AO31" s="510"/>
      <c r="AP31" s="510"/>
      <c r="AQ31" s="510"/>
      <c r="AR31" s="510"/>
      <c r="AS31" s="510"/>
      <c r="AT31" s="510"/>
      <c r="AU31" s="510"/>
    </row>
    <row r="32" spans="1:47" x14ac:dyDescent="0.25">
      <c r="A32" s="510"/>
      <c r="B32" s="241" t="s">
        <v>1367</v>
      </c>
      <c r="C32" s="263" t="s">
        <v>1126</v>
      </c>
      <c r="D32" s="335" t="s">
        <v>1143</v>
      </c>
      <c r="E32" s="248" t="s">
        <v>17</v>
      </c>
      <c r="F32" s="248" t="s">
        <v>17</v>
      </c>
      <c r="G32" s="660" t="s">
        <v>362</v>
      </c>
      <c r="H32" s="247" t="s">
        <v>28</v>
      </c>
      <c r="I32" s="247"/>
      <c r="J32" s="247"/>
      <c r="K32" s="247"/>
      <c r="L32" s="247"/>
      <c r="M32" s="247"/>
      <c r="N32" s="247"/>
      <c r="O32" s="247"/>
      <c r="P32" s="247"/>
      <c r="Q32" s="247"/>
      <c r="R32" s="247"/>
      <c r="S32" s="247"/>
      <c r="T32" s="247"/>
      <c r="U32" s="262" t="s">
        <v>28</v>
      </c>
      <c r="V32" s="262" t="s">
        <v>28</v>
      </c>
      <c r="W32" s="530"/>
      <c r="X32" s="530"/>
      <c r="Y32" s="530"/>
      <c r="Z32" s="530"/>
      <c r="AA32" s="530"/>
      <c r="AB32" s="533"/>
      <c r="AC32" s="533"/>
      <c r="AD32" s="530"/>
      <c r="AE32" s="530"/>
      <c r="AF32" s="530"/>
      <c r="AG32" s="530"/>
      <c r="AH32" s="530"/>
      <c r="AI32" s="530"/>
      <c r="AJ32" s="378"/>
      <c r="AK32" s="510"/>
      <c r="AL32" s="510"/>
      <c r="AM32" s="510"/>
      <c r="AN32" s="510"/>
      <c r="AO32" s="510"/>
      <c r="AP32" s="510"/>
      <c r="AQ32" s="510"/>
      <c r="AR32" s="510"/>
      <c r="AS32" s="510"/>
      <c r="AT32" s="510"/>
      <c r="AU32" s="510"/>
    </row>
    <row r="33" spans="1:47" x14ac:dyDescent="0.25">
      <c r="A33" s="510"/>
      <c r="B33" s="241" t="s">
        <v>46</v>
      </c>
      <c r="C33" s="263" t="s">
        <v>42</v>
      </c>
      <c r="D33" s="335" t="s">
        <v>1725</v>
      </c>
      <c r="E33" s="249" t="s">
        <v>17</v>
      </c>
      <c r="F33" s="249" t="s">
        <v>17</v>
      </c>
      <c r="G33" s="660" t="s">
        <v>5</v>
      </c>
      <c r="H33" s="247"/>
      <c r="I33" s="247" t="s">
        <v>28</v>
      </c>
      <c r="J33" s="247"/>
      <c r="K33" s="247"/>
      <c r="L33" s="247"/>
      <c r="M33" s="247"/>
      <c r="N33" s="247"/>
      <c r="O33" s="247"/>
      <c r="P33" s="247"/>
      <c r="Q33" s="247"/>
      <c r="R33" s="247"/>
      <c r="S33" s="247"/>
      <c r="T33" s="247"/>
      <c r="U33" s="262"/>
      <c r="V33" s="262"/>
      <c r="W33" s="530" t="s">
        <v>28</v>
      </c>
      <c r="X33" s="530" t="s">
        <v>28</v>
      </c>
      <c r="Y33" s="530" t="s">
        <v>28</v>
      </c>
      <c r="Z33" s="530" t="s">
        <v>28</v>
      </c>
      <c r="AA33" s="530" t="s">
        <v>28</v>
      </c>
      <c r="AB33" s="530"/>
      <c r="AC33" s="530"/>
      <c r="AD33" s="530"/>
      <c r="AE33" s="530"/>
      <c r="AF33" s="530"/>
      <c r="AG33" s="530"/>
      <c r="AH33" s="530"/>
      <c r="AI33" s="530"/>
      <c r="AJ33" s="378"/>
      <c r="AK33" s="510"/>
      <c r="AL33" s="510"/>
      <c r="AM33" s="510"/>
      <c r="AN33" s="510"/>
      <c r="AO33" s="510"/>
      <c r="AP33" s="510"/>
      <c r="AQ33" s="510"/>
      <c r="AR33" s="510"/>
      <c r="AS33" s="510"/>
      <c r="AT33" s="510"/>
      <c r="AU33" s="510"/>
    </row>
    <row r="34" spans="1:47" x14ac:dyDescent="0.25">
      <c r="A34" s="510"/>
      <c r="B34" s="241" t="s">
        <v>116</v>
      </c>
      <c r="C34" s="493" t="s">
        <v>43</v>
      </c>
      <c r="D34" s="335" t="s">
        <v>615</v>
      </c>
      <c r="E34" s="249" t="s">
        <v>17</v>
      </c>
      <c r="F34" s="249" t="s">
        <v>17</v>
      </c>
      <c r="G34" s="660" t="s">
        <v>5</v>
      </c>
      <c r="H34" s="247"/>
      <c r="I34" s="247" t="s">
        <v>28</v>
      </c>
      <c r="J34" s="247"/>
      <c r="K34" s="247"/>
      <c r="L34" s="247"/>
      <c r="M34" s="247"/>
      <c r="N34" s="247"/>
      <c r="O34" s="247"/>
      <c r="P34" s="247"/>
      <c r="Q34" s="247"/>
      <c r="R34" s="247"/>
      <c r="S34" s="247"/>
      <c r="T34" s="247"/>
      <c r="U34" s="262"/>
      <c r="V34" s="262"/>
      <c r="W34" s="530" t="s">
        <v>28</v>
      </c>
      <c r="X34" s="530" t="s">
        <v>28</v>
      </c>
      <c r="Y34" s="530" t="s">
        <v>28</v>
      </c>
      <c r="Z34" s="530" t="s">
        <v>28</v>
      </c>
      <c r="AA34" s="530" t="s">
        <v>28</v>
      </c>
      <c r="AB34" s="530"/>
      <c r="AC34" s="530"/>
      <c r="AD34" s="530" t="s">
        <v>28</v>
      </c>
      <c r="AE34" s="530" t="s">
        <v>28</v>
      </c>
      <c r="AF34" s="530" t="s">
        <v>28</v>
      </c>
      <c r="AG34" s="530" t="s">
        <v>28</v>
      </c>
      <c r="AH34" s="530"/>
      <c r="AI34" s="530"/>
      <c r="AJ34" s="378"/>
      <c r="AK34" s="510"/>
      <c r="AL34" s="510"/>
      <c r="AM34" s="510"/>
      <c r="AN34" s="510"/>
      <c r="AO34" s="510"/>
      <c r="AP34" s="510"/>
      <c r="AQ34" s="510"/>
      <c r="AR34" s="510"/>
      <c r="AS34" s="510"/>
      <c r="AT34" s="510"/>
      <c r="AU34" s="510"/>
    </row>
    <row r="35" spans="1:47" x14ac:dyDescent="0.25">
      <c r="A35" s="510"/>
      <c r="B35" s="241" t="s">
        <v>117</v>
      </c>
      <c r="C35" s="493" t="s">
        <v>43</v>
      </c>
      <c r="D35" s="335" t="s">
        <v>616</v>
      </c>
      <c r="E35" s="249" t="s">
        <v>17</v>
      </c>
      <c r="F35" s="249" t="s">
        <v>17</v>
      </c>
      <c r="G35" s="660" t="s">
        <v>5</v>
      </c>
      <c r="H35" s="247"/>
      <c r="I35" s="247" t="s">
        <v>28</v>
      </c>
      <c r="J35" s="247"/>
      <c r="K35" s="247"/>
      <c r="L35" s="247"/>
      <c r="M35" s="247"/>
      <c r="N35" s="247"/>
      <c r="O35" s="247"/>
      <c r="P35" s="247"/>
      <c r="Q35" s="247"/>
      <c r="R35" s="247"/>
      <c r="S35" s="247"/>
      <c r="T35" s="247"/>
      <c r="U35" s="262"/>
      <c r="V35" s="262"/>
      <c r="W35" s="530" t="s">
        <v>28</v>
      </c>
      <c r="X35" s="530" t="s">
        <v>28</v>
      </c>
      <c r="Y35" s="530" t="s">
        <v>28</v>
      </c>
      <c r="Z35" s="530" t="s">
        <v>28</v>
      </c>
      <c r="AA35" s="530" t="s">
        <v>28</v>
      </c>
      <c r="AB35" s="530"/>
      <c r="AC35" s="530"/>
      <c r="AD35" s="530" t="s">
        <v>28</v>
      </c>
      <c r="AE35" s="530" t="s">
        <v>28</v>
      </c>
      <c r="AF35" s="530" t="s">
        <v>28</v>
      </c>
      <c r="AG35" s="530" t="s">
        <v>28</v>
      </c>
      <c r="AH35" s="530"/>
      <c r="AI35" s="530"/>
      <c r="AJ35" s="378"/>
      <c r="AK35" s="510"/>
      <c r="AL35" s="510"/>
      <c r="AM35" s="510"/>
      <c r="AN35" s="510"/>
      <c r="AO35" s="510"/>
      <c r="AP35" s="510"/>
      <c r="AQ35" s="510"/>
      <c r="AR35" s="510"/>
      <c r="AS35" s="510"/>
      <c r="AT35" s="510"/>
      <c r="AU35" s="510"/>
    </row>
    <row r="36" spans="1:47" x14ac:dyDescent="0.25">
      <c r="A36" s="510"/>
      <c r="B36" s="241" t="s">
        <v>118</v>
      </c>
      <c r="C36" s="493" t="s">
        <v>43</v>
      </c>
      <c r="D36" s="335" t="s">
        <v>779</v>
      </c>
      <c r="E36" s="249" t="s">
        <v>17</v>
      </c>
      <c r="F36" s="249" t="s">
        <v>17</v>
      </c>
      <c r="G36" s="660" t="s">
        <v>609</v>
      </c>
      <c r="H36" s="247"/>
      <c r="I36" s="247" t="s">
        <v>28</v>
      </c>
      <c r="J36" s="247"/>
      <c r="K36" s="247"/>
      <c r="L36" s="247"/>
      <c r="M36" s="247"/>
      <c r="N36" s="247"/>
      <c r="O36" s="247"/>
      <c r="P36" s="247"/>
      <c r="Q36" s="247"/>
      <c r="R36" s="247"/>
      <c r="S36" s="247"/>
      <c r="T36" s="247"/>
      <c r="U36" s="262"/>
      <c r="V36" s="262"/>
      <c r="W36" s="530" t="s">
        <v>28</v>
      </c>
      <c r="X36" s="530" t="s">
        <v>28</v>
      </c>
      <c r="Y36" s="530" t="s">
        <v>28</v>
      </c>
      <c r="Z36" s="530" t="s">
        <v>28</v>
      </c>
      <c r="AA36" s="530" t="s">
        <v>28</v>
      </c>
      <c r="AB36" s="530"/>
      <c r="AC36" s="530"/>
      <c r="AD36" s="530" t="s">
        <v>28</v>
      </c>
      <c r="AE36" s="530" t="s">
        <v>28</v>
      </c>
      <c r="AF36" s="530" t="s">
        <v>28</v>
      </c>
      <c r="AG36" s="530" t="s">
        <v>28</v>
      </c>
      <c r="AH36" s="530"/>
      <c r="AI36" s="530"/>
      <c r="AJ36" s="378"/>
      <c r="AK36" s="510"/>
      <c r="AL36" s="510"/>
      <c r="AM36" s="510"/>
      <c r="AN36" s="510"/>
      <c r="AO36" s="510"/>
      <c r="AP36" s="510"/>
      <c r="AQ36" s="510"/>
      <c r="AR36" s="510"/>
      <c r="AS36" s="510"/>
      <c r="AT36" s="510"/>
      <c r="AU36" s="510"/>
    </row>
    <row r="37" spans="1:47" x14ac:dyDescent="0.25">
      <c r="A37" s="510"/>
      <c r="B37" s="241" t="s">
        <v>119</v>
      </c>
      <c r="C37" s="493" t="s">
        <v>43</v>
      </c>
      <c r="D37" s="335" t="s">
        <v>129</v>
      </c>
      <c r="E37" s="249" t="s">
        <v>17</v>
      </c>
      <c r="F37" s="249" t="s">
        <v>17</v>
      </c>
      <c r="G37" s="660" t="s">
        <v>5</v>
      </c>
      <c r="H37" s="247"/>
      <c r="I37" s="247" t="s">
        <v>28</v>
      </c>
      <c r="J37" s="247"/>
      <c r="K37" s="247"/>
      <c r="L37" s="247"/>
      <c r="M37" s="247"/>
      <c r="N37" s="247"/>
      <c r="O37" s="247"/>
      <c r="P37" s="247"/>
      <c r="Q37" s="247"/>
      <c r="R37" s="247"/>
      <c r="S37" s="247"/>
      <c r="T37" s="247"/>
      <c r="U37" s="262"/>
      <c r="V37" s="262"/>
      <c r="W37" s="530" t="s">
        <v>28</v>
      </c>
      <c r="X37" s="530" t="s">
        <v>28</v>
      </c>
      <c r="Y37" s="530" t="s">
        <v>28</v>
      </c>
      <c r="Z37" s="530" t="s">
        <v>28</v>
      </c>
      <c r="AA37" s="530" t="s">
        <v>28</v>
      </c>
      <c r="AB37" s="530"/>
      <c r="AC37" s="530"/>
      <c r="AD37" s="530" t="s">
        <v>28</v>
      </c>
      <c r="AE37" s="530" t="s">
        <v>28</v>
      </c>
      <c r="AF37" s="530" t="s">
        <v>28</v>
      </c>
      <c r="AG37" s="530" t="s">
        <v>28</v>
      </c>
      <c r="AH37" s="530"/>
      <c r="AI37" s="530"/>
      <c r="AJ37" s="378"/>
      <c r="AK37" s="510"/>
      <c r="AL37" s="510"/>
      <c r="AM37" s="510"/>
      <c r="AN37" s="510"/>
      <c r="AO37" s="510"/>
      <c r="AP37" s="510"/>
      <c r="AQ37" s="510"/>
      <c r="AR37" s="510"/>
      <c r="AS37" s="510"/>
      <c r="AT37" s="510"/>
      <c r="AU37" s="510"/>
    </row>
    <row r="38" spans="1:47" x14ac:dyDescent="0.25">
      <c r="A38" s="510"/>
      <c r="B38" s="241" t="s">
        <v>120</v>
      </c>
      <c r="C38" s="493" t="s">
        <v>43</v>
      </c>
      <c r="D38" s="335" t="s">
        <v>130</v>
      </c>
      <c r="E38" s="249" t="s">
        <v>17</v>
      </c>
      <c r="F38" s="249" t="s">
        <v>17</v>
      </c>
      <c r="G38" s="660" t="s">
        <v>5</v>
      </c>
      <c r="H38" s="247"/>
      <c r="I38" s="247" t="s">
        <v>28</v>
      </c>
      <c r="J38" s="247"/>
      <c r="K38" s="247"/>
      <c r="L38" s="247"/>
      <c r="M38" s="247"/>
      <c r="N38" s="247"/>
      <c r="O38" s="247"/>
      <c r="P38" s="247"/>
      <c r="Q38" s="247"/>
      <c r="R38" s="247"/>
      <c r="S38" s="247"/>
      <c r="T38" s="247"/>
      <c r="U38" s="262"/>
      <c r="V38" s="262"/>
      <c r="W38" s="530" t="s">
        <v>28</v>
      </c>
      <c r="X38" s="530" t="s">
        <v>28</v>
      </c>
      <c r="Y38" s="530" t="s">
        <v>28</v>
      </c>
      <c r="Z38" s="530" t="s">
        <v>28</v>
      </c>
      <c r="AA38" s="530" t="s">
        <v>28</v>
      </c>
      <c r="AB38" s="530"/>
      <c r="AC38" s="530"/>
      <c r="AD38" s="530" t="s">
        <v>28</v>
      </c>
      <c r="AE38" s="530" t="s">
        <v>28</v>
      </c>
      <c r="AF38" s="530" t="s">
        <v>28</v>
      </c>
      <c r="AG38" s="530" t="s">
        <v>28</v>
      </c>
      <c r="AH38" s="530"/>
      <c r="AI38" s="530"/>
      <c r="AJ38" s="378"/>
      <c r="AK38" s="510"/>
      <c r="AL38" s="510"/>
      <c r="AM38" s="510"/>
      <c r="AN38" s="510"/>
      <c r="AO38" s="510"/>
      <c r="AP38" s="510"/>
      <c r="AQ38" s="510"/>
      <c r="AR38" s="510"/>
      <c r="AS38" s="510"/>
      <c r="AT38" s="510"/>
      <c r="AU38" s="510"/>
    </row>
    <row r="39" spans="1:47" x14ac:dyDescent="0.25">
      <c r="A39" s="510"/>
      <c r="B39" s="241" t="s">
        <v>121</v>
      </c>
      <c r="C39" s="493" t="s">
        <v>44</v>
      </c>
      <c r="D39" s="335" t="s">
        <v>134</v>
      </c>
      <c r="E39" s="249" t="s">
        <v>17</v>
      </c>
      <c r="F39" s="249" t="s">
        <v>22</v>
      </c>
      <c r="G39" s="660" t="s">
        <v>5</v>
      </c>
      <c r="H39" s="247"/>
      <c r="I39" s="247" t="s">
        <v>28</v>
      </c>
      <c r="J39" s="247"/>
      <c r="K39" s="247"/>
      <c r="L39" s="247"/>
      <c r="M39" s="247"/>
      <c r="N39" s="247"/>
      <c r="O39" s="247"/>
      <c r="P39" s="247"/>
      <c r="Q39" s="247"/>
      <c r="R39" s="247"/>
      <c r="S39" s="247"/>
      <c r="T39" s="247"/>
      <c r="U39" s="262"/>
      <c r="V39" s="262"/>
      <c r="W39" s="530" t="s">
        <v>28</v>
      </c>
      <c r="X39" s="530" t="s">
        <v>28</v>
      </c>
      <c r="Y39" s="530"/>
      <c r="Z39" s="530" t="s">
        <v>28</v>
      </c>
      <c r="AA39" s="530"/>
      <c r="AB39" s="530"/>
      <c r="AC39" s="530"/>
      <c r="AD39" s="530" t="s">
        <v>28</v>
      </c>
      <c r="AE39" s="530" t="s">
        <v>28</v>
      </c>
      <c r="AF39" s="530" t="s">
        <v>28</v>
      </c>
      <c r="AG39" s="530" t="s">
        <v>28</v>
      </c>
      <c r="AH39" s="530"/>
      <c r="AI39" s="530"/>
      <c r="AJ39" s="378"/>
      <c r="AK39" s="510"/>
      <c r="AL39" s="510"/>
      <c r="AM39" s="510"/>
      <c r="AN39" s="510"/>
      <c r="AO39" s="510"/>
      <c r="AP39" s="510"/>
      <c r="AQ39" s="510"/>
      <c r="AR39" s="510"/>
      <c r="AS39" s="510"/>
      <c r="AT39" s="510"/>
      <c r="AU39" s="510"/>
    </row>
    <row r="40" spans="1:47" x14ac:dyDescent="0.25">
      <c r="A40" s="510"/>
      <c r="B40" s="241" t="s">
        <v>122</v>
      </c>
      <c r="C40" s="493" t="s">
        <v>44</v>
      </c>
      <c r="D40" s="335" t="s">
        <v>780</v>
      </c>
      <c r="E40" s="249" t="s">
        <v>17</v>
      </c>
      <c r="F40" s="249" t="s">
        <v>22</v>
      </c>
      <c r="G40" s="660" t="s">
        <v>5</v>
      </c>
      <c r="H40" s="247"/>
      <c r="I40" s="247" t="s">
        <v>28</v>
      </c>
      <c r="J40" s="247"/>
      <c r="K40" s="247"/>
      <c r="L40" s="247"/>
      <c r="M40" s="247"/>
      <c r="N40" s="247"/>
      <c r="O40" s="247"/>
      <c r="P40" s="247"/>
      <c r="Q40" s="247"/>
      <c r="R40" s="247"/>
      <c r="S40" s="247"/>
      <c r="T40" s="247"/>
      <c r="U40" s="262"/>
      <c r="V40" s="262"/>
      <c r="W40" s="530" t="s">
        <v>28</v>
      </c>
      <c r="X40" s="530" t="s">
        <v>28</v>
      </c>
      <c r="Y40" s="530"/>
      <c r="Z40" s="530" t="s">
        <v>28</v>
      </c>
      <c r="AA40" s="530"/>
      <c r="AB40" s="530"/>
      <c r="AC40" s="530"/>
      <c r="AD40" s="530" t="s">
        <v>28</v>
      </c>
      <c r="AE40" s="530" t="s">
        <v>28</v>
      </c>
      <c r="AF40" s="530" t="s">
        <v>28</v>
      </c>
      <c r="AG40" s="530" t="s">
        <v>28</v>
      </c>
      <c r="AH40" s="530"/>
      <c r="AI40" s="530"/>
      <c r="AJ40" s="378"/>
      <c r="AK40" s="510"/>
      <c r="AL40" s="510"/>
      <c r="AM40" s="510"/>
      <c r="AN40" s="510"/>
      <c r="AO40" s="510"/>
      <c r="AP40" s="510"/>
      <c r="AQ40" s="510"/>
      <c r="AR40" s="510"/>
      <c r="AS40" s="510"/>
      <c r="AT40" s="510"/>
      <c r="AU40" s="510"/>
    </row>
    <row r="41" spans="1:47" x14ac:dyDescent="0.25">
      <c r="A41" s="510"/>
      <c r="B41" s="241" t="s">
        <v>123</v>
      </c>
      <c r="C41" s="493" t="s">
        <v>45</v>
      </c>
      <c r="D41" s="335" t="s">
        <v>133</v>
      </c>
      <c r="E41" s="249" t="s">
        <v>17</v>
      </c>
      <c r="F41" s="249" t="s">
        <v>22</v>
      </c>
      <c r="G41" s="660" t="s">
        <v>5</v>
      </c>
      <c r="H41" s="247"/>
      <c r="I41" s="247" t="s">
        <v>28</v>
      </c>
      <c r="J41" s="247"/>
      <c r="K41" s="247"/>
      <c r="L41" s="247"/>
      <c r="M41" s="247"/>
      <c r="N41" s="247"/>
      <c r="O41" s="247"/>
      <c r="P41" s="247"/>
      <c r="Q41" s="247"/>
      <c r="R41" s="247"/>
      <c r="S41" s="247"/>
      <c r="T41" s="247"/>
      <c r="U41" s="262"/>
      <c r="V41" s="262"/>
      <c r="W41" s="530"/>
      <c r="X41" s="530"/>
      <c r="Y41" s="530"/>
      <c r="Z41" s="530"/>
      <c r="AA41" s="530"/>
      <c r="AB41" s="530"/>
      <c r="AC41" s="530"/>
      <c r="AD41" s="530"/>
      <c r="AE41" s="530"/>
      <c r="AF41" s="530" t="s">
        <v>28</v>
      </c>
      <c r="AG41" s="530"/>
      <c r="AH41" s="530"/>
      <c r="AI41" s="530"/>
      <c r="AJ41" s="378"/>
      <c r="AK41" s="510"/>
      <c r="AL41" s="510"/>
      <c r="AM41" s="510"/>
      <c r="AN41" s="510"/>
      <c r="AO41" s="510"/>
      <c r="AP41" s="510"/>
      <c r="AQ41" s="510"/>
      <c r="AR41" s="510"/>
      <c r="AS41" s="510"/>
      <c r="AT41" s="510"/>
      <c r="AU41" s="510"/>
    </row>
    <row r="42" spans="1:47" x14ac:dyDescent="0.25">
      <c r="A42" s="510"/>
      <c r="B42" s="241" t="s">
        <v>124</v>
      </c>
      <c r="C42" s="493" t="s">
        <v>69</v>
      </c>
      <c r="D42" s="335" t="s">
        <v>715</v>
      </c>
      <c r="E42" s="249" t="s">
        <v>17</v>
      </c>
      <c r="F42" s="249" t="s">
        <v>17</v>
      </c>
      <c r="G42" s="660" t="s">
        <v>5</v>
      </c>
      <c r="H42" s="247"/>
      <c r="I42" s="247" t="s">
        <v>28</v>
      </c>
      <c r="J42" s="247"/>
      <c r="K42" s="247"/>
      <c r="L42" s="247"/>
      <c r="M42" s="247"/>
      <c r="N42" s="247"/>
      <c r="O42" s="247"/>
      <c r="P42" s="247"/>
      <c r="Q42" s="247"/>
      <c r="R42" s="247"/>
      <c r="S42" s="247"/>
      <c r="T42" s="247"/>
      <c r="U42" s="262"/>
      <c r="V42" s="262"/>
      <c r="W42" s="530"/>
      <c r="X42" s="530" t="s">
        <v>28</v>
      </c>
      <c r="Y42" s="530"/>
      <c r="Z42" s="530" t="s">
        <v>28</v>
      </c>
      <c r="AA42" s="530" t="s">
        <v>28</v>
      </c>
      <c r="AB42" s="530"/>
      <c r="AC42" s="530"/>
      <c r="AD42" s="530"/>
      <c r="AE42" s="530"/>
      <c r="AF42" s="530"/>
      <c r="AG42" s="530"/>
      <c r="AH42" s="530"/>
      <c r="AI42" s="530"/>
      <c r="AJ42" s="378"/>
      <c r="AK42" s="510"/>
      <c r="AL42" s="510"/>
      <c r="AM42" s="510"/>
      <c r="AN42" s="510"/>
      <c r="AO42" s="510"/>
      <c r="AP42" s="510"/>
      <c r="AQ42" s="510"/>
      <c r="AR42" s="510"/>
      <c r="AS42" s="510"/>
      <c r="AT42" s="510"/>
      <c r="AU42" s="510"/>
    </row>
    <row r="43" spans="1:47" x14ac:dyDescent="0.25">
      <c r="A43" s="510"/>
      <c r="B43" s="241" t="s">
        <v>125</v>
      </c>
      <c r="C43" s="263" t="s">
        <v>70</v>
      </c>
      <c r="D43" s="335" t="s">
        <v>1035</v>
      </c>
      <c r="E43" s="249" t="s">
        <v>17</v>
      </c>
      <c r="F43" s="249" t="s">
        <v>17</v>
      </c>
      <c r="G43" s="660" t="s">
        <v>5</v>
      </c>
      <c r="H43" s="247"/>
      <c r="I43" s="247" t="s">
        <v>28</v>
      </c>
      <c r="J43" s="247"/>
      <c r="K43" s="247"/>
      <c r="L43" s="247"/>
      <c r="M43" s="247"/>
      <c r="N43" s="247"/>
      <c r="O43" s="247"/>
      <c r="P43" s="247"/>
      <c r="Q43" s="247"/>
      <c r="R43" s="247"/>
      <c r="S43" s="247"/>
      <c r="T43" s="247"/>
      <c r="U43" s="262"/>
      <c r="V43" s="262"/>
      <c r="W43" s="530"/>
      <c r="X43" s="530" t="s">
        <v>28</v>
      </c>
      <c r="Y43" s="530"/>
      <c r="Z43" s="530" t="s">
        <v>28</v>
      </c>
      <c r="AA43" s="530" t="s">
        <v>28</v>
      </c>
      <c r="AB43" s="530"/>
      <c r="AC43" s="530"/>
      <c r="AD43" s="530"/>
      <c r="AE43" s="530"/>
      <c r="AF43" s="530"/>
      <c r="AG43" s="530"/>
      <c r="AH43" s="530"/>
      <c r="AI43" s="530"/>
      <c r="AJ43" s="378"/>
      <c r="AK43" s="510"/>
      <c r="AL43" s="510"/>
      <c r="AM43" s="510"/>
      <c r="AN43" s="510"/>
      <c r="AO43" s="510"/>
      <c r="AP43" s="510"/>
      <c r="AQ43" s="510"/>
      <c r="AR43" s="510"/>
      <c r="AS43" s="510"/>
      <c r="AT43" s="510"/>
      <c r="AU43" s="510"/>
    </row>
    <row r="44" spans="1:47" x14ac:dyDescent="0.25">
      <c r="A44" s="510"/>
      <c r="B44" s="241" t="s">
        <v>126</v>
      </c>
      <c r="C44" s="657" t="s">
        <v>901</v>
      </c>
      <c r="D44" s="335" t="s">
        <v>963</v>
      </c>
      <c r="E44" s="246" t="s">
        <v>17</v>
      </c>
      <c r="F44" s="251" t="s">
        <v>22</v>
      </c>
      <c r="G44" s="660" t="s">
        <v>5</v>
      </c>
      <c r="H44" s="247"/>
      <c r="I44" s="247" t="s">
        <v>28</v>
      </c>
      <c r="J44" s="247"/>
      <c r="K44" s="247"/>
      <c r="L44" s="247"/>
      <c r="M44" s="247"/>
      <c r="N44" s="247"/>
      <c r="O44" s="247"/>
      <c r="P44" s="247"/>
      <c r="Q44" s="247"/>
      <c r="R44" s="247"/>
      <c r="S44" s="247"/>
      <c r="T44" s="247"/>
      <c r="U44" s="262"/>
      <c r="V44" s="262"/>
      <c r="W44" s="530"/>
      <c r="X44" s="530"/>
      <c r="Y44" s="530"/>
      <c r="Z44" s="530"/>
      <c r="AA44" s="530"/>
      <c r="AB44" s="530"/>
      <c r="AC44" s="262" t="s">
        <v>28</v>
      </c>
      <c r="AD44" s="530"/>
      <c r="AE44" s="530"/>
      <c r="AF44" s="530"/>
      <c r="AG44" s="530"/>
      <c r="AH44" s="530"/>
      <c r="AI44" s="530"/>
      <c r="AJ44" s="378"/>
      <c r="AK44" s="510"/>
      <c r="AL44" s="510"/>
      <c r="AM44" s="510"/>
      <c r="AN44" s="510"/>
      <c r="AO44" s="510"/>
      <c r="AP44" s="510"/>
      <c r="AQ44" s="510"/>
      <c r="AR44" s="510"/>
      <c r="AS44" s="510"/>
      <c r="AT44" s="510"/>
      <c r="AU44" s="510"/>
    </row>
    <row r="45" spans="1:47" x14ac:dyDescent="0.25">
      <c r="A45" s="510"/>
      <c r="B45" s="241" t="s">
        <v>1263</v>
      </c>
      <c r="C45" s="657" t="s">
        <v>1131</v>
      </c>
      <c r="D45" s="335" t="s">
        <v>1132</v>
      </c>
      <c r="E45" s="246" t="s">
        <v>17</v>
      </c>
      <c r="F45" s="251" t="s">
        <v>22</v>
      </c>
      <c r="G45" s="660" t="s">
        <v>5</v>
      </c>
      <c r="H45" s="247"/>
      <c r="I45" s="247"/>
      <c r="J45" s="247" t="s">
        <v>28</v>
      </c>
      <c r="K45" s="247"/>
      <c r="L45" s="247"/>
      <c r="M45" s="247"/>
      <c r="N45" s="247"/>
      <c r="O45" s="247"/>
      <c r="P45" s="247"/>
      <c r="Q45" s="247"/>
      <c r="R45" s="247"/>
      <c r="S45" s="247"/>
      <c r="T45" s="247"/>
      <c r="U45" s="262" t="s">
        <v>28</v>
      </c>
      <c r="V45" s="262"/>
      <c r="W45" s="530"/>
      <c r="X45" s="530"/>
      <c r="Y45" s="530"/>
      <c r="Z45" s="530"/>
      <c r="AA45" s="530"/>
      <c r="AB45" s="530"/>
      <c r="AC45" s="262"/>
      <c r="AD45" s="530"/>
      <c r="AE45" s="530"/>
      <c r="AF45" s="530"/>
      <c r="AG45" s="530"/>
      <c r="AH45" s="530"/>
      <c r="AI45" s="530"/>
      <c r="AJ45" s="378"/>
      <c r="AK45" s="510"/>
      <c r="AL45" s="510"/>
      <c r="AM45" s="510"/>
      <c r="AN45" s="510"/>
      <c r="AO45" s="510"/>
      <c r="AP45" s="510"/>
      <c r="AQ45" s="510"/>
      <c r="AR45" s="510"/>
      <c r="AS45" s="510"/>
      <c r="AT45" s="510"/>
      <c r="AU45" s="510"/>
    </row>
    <row r="46" spans="1:47" x14ac:dyDescent="0.25">
      <c r="A46" s="510"/>
      <c r="B46" s="241" t="s">
        <v>1264</v>
      </c>
      <c r="C46" s="657" t="s">
        <v>1131</v>
      </c>
      <c r="D46" s="335" t="s">
        <v>1135</v>
      </c>
      <c r="E46" s="246" t="s">
        <v>17</v>
      </c>
      <c r="F46" s="251" t="s">
        <v>22</v>
      </c>
      <c r="G46" s="660" t="s">
        <v>5</v>
      </c>
      <c r="H46" s="247"/>
      <c r="I46" s="247"/>
      <c r="J46" s="247" t="s">
        <v>28</v>
      </c>
      <c r="K46" s="247"/>
      <c r="L46" s="247"/>
      <c r="M46" s="247"/>
      <c r="N46" s="247"/>
      <c r="O46" s="247"/>
      <c r="P46" s="247"/>
      <c r="Q46" s="247"/>
      <c r="R46" s="247"/>
      <c r="S46" s="247"/>
      <c r="T46" s="247"/>
      <c r="U46" s="262" t="s">
        <v>28</v>
      </c>
      <c r="V46" s="262"/>
      <c r="W46" s="530"/>
      <c r="X46" s="530"/>
      <c r="Y46" s="530"/>
      <c r="Z46" s="530"/>
      <c r="AA46" s="530"/>
      <c r="AB46" s="533"/>
      <c r="AC46" s="262"/>
      <c r="AD46" s="530"/>
      <c r="AE46" s="530"/>
      <c r="AF46" s="530"/>
      <c r="AG46" s="530"/>
      <c r="AH46" s="530"/>
      <c r="AI46" s="530"/>
      <c r="AJ46" s="378"/>
      <c r="AK46" s="510"/>
      <c r="AL46" s="510"/>
      <c r="AM46" s="510"/>
      <c r="AN46" s="510"/>
      <c r="AO46" s="510"/>
      <c r="AP46" s="510"/>
      <c r="AQ46" s="510"/>
      <c r="AR46" s="510"/>
      <c r="AS46" s="510"/>
      <c r="AT46" s="510"/>
      <c r="AU46" s="510"/>
    </row>
    <row r="47" spans="1:47" x14ac:dyDescent="0.25">
      <c r="A47" s="539"/>
      <c r="B47" s="625" t="s">
        <v>1459</v>
      </c>
      <c r="C47" s="624" t="s">
        <v>1131</v>
      </c>
      <c r="D47" s="553" t="s">
        <v>1679</v>
      </c>
      <c r="E47" s="566" t="s">
        <v>17</v>
      </c>
      <c r="F47" s="565" t="s">
        <v>22</v>
      </c>
      <c r="G47" s="662" t="s">
        <v>5</v>
      </c>
      <c r="H47" s="247"/>
      <c r="I47" s="247"/>
      <c r="J47" s="247" t="s">
        <v>28</v>
      </c>
      <c r="K47" s="247"/>
      <c r="L47" s="247"/>
      <c r="M47" s="247"/>
      <c r="N47" s="247"/>
      <c r="O47" s="247"/>
      <c r="P47" s="247"/>
      <c r="Q47" s="247"/>
      <c r="R47" s="247"/>
      <c r="S47" s="247"/>
      <c r="T47" s="247"/>
      <c r="U47" s="262"/>
      <c r="V47" s="262"/>
      <c r="W47" s="530"/>
      <c r="X47" s="530"/>
      <c r="Y47" s="530"/>
      <c r="Z47" s="530"/>
      <c r="AA47" s="530"/>
      <c r="AB47" s="533"/>
      <c r="AC47" s="262"/>
      <c r="AD47" s="530"/>
      <c r="AE47" s="530"/>
      <c r="AF47" s="530"/>
      <c r="AG47" s="530"/>
      <c r="AH47" s="530"/>
      <c r="AI47" s="530"/>
      <c r="AJ47" s="378"/>
      <c r="AK47" s="539"/>
      <c r="AL47" s="539"/>
      <c r="AM47" s="539"/>
      <c r="AN47" s="539"/>
      <c r="AO47" s="539"/>
      <c r="AP47" s="539"/>
      <c r="AQ47" s="539"/>
      <c r="AR47" s="539"/>
      <c r="AS47" s="539"/>
      <c r="AT47" s="539"/>
      <c r="AU47" s="539"/>
    </row>
    <row r="48" spans="1:47" x14ac:dyDescent="0.25">
      <c r="A48" s="539"/>
      <c r="B48" s="625" t="s">
        <v>1460</v>
      </c>
      <c r="C48" s="624" t="s">
        <v>1131</v>
      </c>
      <c r="D48" s="553" t="s">
        <v>1680</v>
      </c>
      <c r="E48" s="566" t="s">
        <v>17</v>
      </c>
      <c r="F48" s="565" t="s">
        <v>22</v>
      </c>
      <c r="G48" s="662" t="s">
        <v>5</v>
      </c>
      <c r="H48" s="247"/>
      <c r="I48" s="247"/>
      <c r="J48" s="247" t="s">
        <v>28</v>
      </c>
      <c r="K48" s="247"/>
      <c r="L48" s="247"/>
      <c r="M48" s="247"/>
      <c r="N48" s="247"/>
      <c r="O48" s="247"/>
      <c r="P48" s="247"/>
      <c r="Q48" s="247"/>
      <c r="R48" s="247"/>
      <c r="S48" s="247"/>
      <c r="T48" s="247"/>
      <c r="U48" s="262"/>
      <c r="V48" s="262"/>
      <c r="W48" s="530"/>
      <c r="X48" s="530"/>
      <c r="Y48" s="530"/>
      <c r="Z48" s="530"/>
      <c r="AA48" s="530"/>
      <c r="AB48" s="533"/>
      <c r="AC48" s="262"/>
      <c r="AD48" s="530"/>
      <c r="AE48" s="530"/>
      <c r="AF48" s="530"/>
      <c r="AG48" s="530"/>
      <c r="AH48" s="530"/>
      <c r="AI48" s="530"/>
      <c r="AJ48" s="378"/>
      <c r="AK48" s="539"/>
      <c r="AL48" s="539"/>
      <c r="AM48" s="539"/>
      <c r="AN48" s="539"/>
      <c r="AO48" s="539"/>
      <c r="AP48" s="539"/>
      <c r="AQ48" s="539"/>
      <c r="AR48" s="539"/>
      <c r="AS48" s="539"/>
      <c r="AT48" s="539"/>
      <c r="AU48" s="539"/>
    </row>
    <row r="49" spans="1:47" x14ac:dyDescent="0.25">
      <c r="A49" s="510"/>
      <c r="B49" s="241" t="s">
        <v>1265</v>
      </c>
      <c r="C49" s="657" t="s">
        <v>31</v>
      </c>
      <c r="D49" s="335" t="s">
        <v>738</v>
      </c>
      <c r="E49" s="246" t="s">
        <v>17</v>
      </c>
      <c r="F49" s="246" t="s">
        <v>17</v>
      </c>
      <c r="G49" s="660" t="s">
        <v>5</v>
      </c>
      <c r="H49" s="247"/>
      <c r="I49" s="247"/>
      <c r="J49" s="247" t="s">
        <v>28</v>
      </c>
      <c r="K49" s="247"/>
      <c r="L49" s="247"/>
      <c r="M49" s="247"/>
      <c r="N49" s="247"/>
      <c r="O49" s="247"/>
      <c r="P49" s="247"/>
      <c r="Q49" s="247"/>
      <c r="R49" s="247"/>
      <c r="S49" s="247"/>
      <c r="T49" s="247"/>
      <c r="U49" s="262" t="s">
        <v>28</v>
      </c>
      <c r="V49" s="262" t="s">
        <v>28</v>
      </c>
      <c r="W49" s="530"/>
      <c r="X49" s="530"/>
      <c r="Y49" s="530"/>
      <c r="Z49" s="530"/>
      <c r="AA49" s="530"/>
      <c r="AB49" s="533"/>
      <c r="AC49" s="262"/>
      <c r="AD49" s="530"/>
      <c r="AE49" s="530"/>
      <c r="AF49" s="530"/>
      <c r="AG49" s="530"/>
      <c r="AH49" s="530"/>
      <c r="AI49" s="530"/>
      <c r="AJ49" s="378"/>
      <c r="AK49" s="510"/>
      <c r="AL49" s="510"/>
      <c r="AM49" s="510"/>
      <c r="AN49" s="510"/>
      <c r="AO49" s="510"/>
      <c r="AP49" s="510"/>
      <c r="AQ49" s="510"/>
      <c r="AR49" s="510"/>
      <c r="AS49" s="510"/>
      <c r="AT49" s="510"/>
      <c r="AU49" s="510"/>
    </row>
    <row r="50" spans="1:47" x14ac:dyDescent="0.25">
      <c r="A50" s="510"/>
      <c r="B50" s="241" t="s">
        <v>1266</v>
      </c>
      <c r="C50" s="657" t="s">
        <v>1137</v>
      </c>
      <c r="D50" s="335" t="s">
        <v>1156</v>
      </c>
      <c r="E50" s="246" t="s">
        <v>17</v>
      </c>
      <c r="F50" s="246" t="s">
        <v>17</v>
      </c>
      <c r="G50" s="660" t="s">
        <v>5</v>
      </c>
      <c r="H50" s="247"/>
      <c r="I50" s="247"/>
      <c r="J50" s="247" t="s">
        <v>28</v>
      </c>
      <c r="K50" s="247"/>
      <c r="L50" s="247"/>
      <c r="M50" s="247"/>
      <c r="N50" s="247"/>
      <c r="O50" s="247"/>
      <c r="P50" s="247"/>
      <c r="Q50" s="247"/>
      <c r="R50" s="247"/>
      <c r="S50" s="247"/>
      <c r="T50" s="247"/>
      <c r="U50" s="262" t="s">
        <v>28</v>
      </c>
      <c r="V50" s="262" t="s">
        <v>28</v>
      </c>
      <c r="W50" s="530"/>
      <c r="X50" s="530"/>
      <c r="Y50" s="530"/>
      <c r="Z50" s="530"/>
      <c r="AA50" s="530"/>
      <c r="AB50" s="533"/>
      <c r="AC50" s="262"/>
      <c r="AD50" s="530"/>
      <c r="AE50" s="530"/>
      <c r="AF50" s="530"/>
      <c r="AG50" s="530"/>
      <c r="AH50" s="530"/>
      <c r="AI50" s="530"/>
      <c r="AJ50" s="378"/>
      <c r="AK50" s="510"/>
      <c r="AL50" s="510"/>
      <c r="AM50" s="510"/>
      <c r="AN50" s="510"/>
      <c r="AO50" s="510"/>
      <c r="AP50" s="510"/>
      <c r="AQ50" s="510"/>
      <c r="AR50" s="510"/>
      <c r="AS50" s="510"/>
      <c r="AT50" s="510"/>
      <c r="AU50" s="510"/>
    </row>
    <row r="51" spans="1:47" x14ac:dyDescent="0.25">
      <c r="A51" s="510"/>
      <c r="B51" s="241" t="s">
        <v>1267</v>
      </c>
      <c r="C51" s="657" t="s">
        <v>32</v>
      </c>
      <c r="D51" s="335" t="s">
        <v>1295</v>
      </c>
      <c r="E51" s="246" t="s">
        <v>17</v>
      </c>
      <c r="F51" s="246" t="s">
        <v>17</v>
      </c>
      <c r="G51" s="660" t="s">
        <v>5</v>
      </c>
      <c r="H51" s="247"/>
      <c r="I51" s="247"/>
      <c r="J51" s="247" t="s">
        <v>28</v>
      </c>
      <c r="K51" s="247"/>
      <c r="L51" s="247"/>
      <c r="M51" s="247"/>
      <c r="N51" s="247"/>
      <c r="O51" s="247"/>
      <c r="P51" s="247"/>
      <c r="Q51" s="247"/>
      <c r="R51" s="247"/>
      <c r="S51" s="247"/>
      <c r="T51" s="247"/>
      <c r="U51" s="262" t="s">
        <v>28</v>
      </c>
      <c r="V51" s="262" t="s">
        <v>28</v>
      </c>
      <c r="W51" s="530"/>
      <c r="X51" s="530"/>
      <c r="Y51" s="530"/>
      <c r="Z51" s="530"/>
      <c r="AA51" s="530"/>
      <c r="AB51" s="533"/>
      <c r="AC51" s="262"/>
      <c r="AD51" s="530"/>
      <c r="AE51" s="530"/>
      <c r="AF51" s="530"/>
      <c r="AG51" s="530"/>
      <c r="AH51" s="530"/>
      <c r="AI51" s="530"/>
      <c r="AJ51" s="378"/>
      <c r="AK51" s="510"/>
      <c r="AL51" s="510"/>
      <c r="AM51" s="510"/>
      <c r="AN51" s="510"/>
      <c r="AO51" s="510"/>
      <c r="AP51" s="510"/>
      <c r="AQ51" s="510"/>
      <c r="AR51" s="510"/>
      <c r="AS51" s="510"/>
      <c r="AT51" s="510"/>
      <c r="AU51" s="510"/>
    </row>
    <row r="52" spans="1:47" x14ac:dyDescent="0.25">
      <c r="A52" s="510"/>
      <c r="B52" s="241" t="s">
        <v>1268</v>
      </c>
      <c r="C52" s="657" t="s">
        <v>1138</v>
      </c>
      <c r="D52" s="335" t="s">
        <v>1296</v>
      </c>
      <c r="E52" s="246" t="s">
        <v>17</v>
      </c>
      <c r="F52" s="246" t="s">
        <v>22</v>
      </c>
      <c r="G52" s="660" t="s">
        <v>362</v>
      </c>
      <c r="H52" s="262"/>
      <c r="I52" s="262"/>
      <c r="J52" s="262" t="s">
        <v>28</v>
      </c>
      <c r="K52" s="262"/>
      <c r="L52" s="262"/>
      <c r="M52" s="262"/>
      <c r="N52" s="262"/>
      <c r="O52" s="262"/>
      <c r="P52" s="262"/>
      <c r="Q52" s="262"/>
      <c r="R52" s="262"/>
      <c r="S52" s="262"/>
      <c r="T52" s="262"/>
      <c r="U52" s="262" t="s">
        <v>28</v>
      </c>
      <c r="V52" s="262"/>
      <c r="W52" s="530"/>
      <c r="X52" s="530"/>
      <c r="Y52" s="530"/>
      <c r="Z52" s="530"/>
      <c r="AA52" s="530"/>
      <c r="AB52" s="533"/>
      <c r="AC52" s="262"/>
      <c r="AD52" s="530"/>
      <c r="AE52" s="530"/>
      <c r="AF52" s="530"/>
      <c r="AG52" s="530"/>
      <c r="AH52" s="530"/>
      <c r="AI52" s="530"/>
      <c r="AJ52" s="378"/>
      <c r="AK52" s="510"/>
      <c r="AL52" s="510"/>
      <c r="AM52" s="510"/>
      <c r="AN52" s="510"/>
      <c r="AO52" s="510"/>
      <c r="AP52" s="510"/>
      <c r="AQ52" s="510"/>
      <c r="AR52" s="510"/>
      <c r="AS52" s="510"/>
      <c r="AT52" s="510"/>
      <c r="AU52" s="510"/>
    </row>
    <row r="53" spans="1:47" x14ac:dyDescent="0.25">
      <c r="A53" s="510"/>
      <c r="B53" s="241" t="s">
        <v>1283</v>
      </c>
      <c r="C53" s="657" t="s">
        <v>1139</v>
      </c>
      <c r="D53" s="335" t="s">
        <v>1297</v>
      </c>
      <c r="E53" s="246" t="s">
        <v>17</v>
      </c>
      <c r="F53" s="246" t="s">
        <v>17</v>
      </c>
      <c r="G53" s="660" t="s">
        <v>362</v>
      </c>
      <c r="H53" s="262"/>
      <c r="I53" s="262"/>
      <c r="J53" s="262" t="s">
        <v>28</v>
      </c>
      <c r="K53" s="262"/>
      <c r="L53" s="262"/>
      <c r="M53" s="262"/>
      <c r="N53" s="262"/>
      <c r="O53" s="262"/>
      <c r="P53" s="262"/>
      <c r="Q53" s="262"/>
      <c r="R53" s="262"/>
      <c r="S53" s="262"/>
      <c r="T53" s="262"/>
      <c r="U53" s="262" t="s">
        <v>28</v>
      </c>
      <c r="V53" s="262" t="s">
        <v>28</v>
      </c>
      <c r="W53" s="530"/>
      <c r="X53" s="530"/>
      <c r="Y53" s="530"/>
      <c r="Z53" s="530"/>
      <c r="AA53" s="530"/>
      <c r="AB53" s="533"/>
      <c r="AC53" s="262"/>
      <c r="AD53" s="530"/>
      <c r="AE53" s="530"/>
      <c r="AF53" s="530"/>
      <c r="AG53" s="530"/>
      <c r="AH53" s="530"/>
      <c r="AI53" s="530"/>
      <c r="AJ53" s="378"/>
      <c r="AK53" s="510"/>
      <c r="AL53" s="510"/>
      <c r="AM53" s="510"/>
      <c r="AN53" s="510"/>
      <c r="AO53" s="510"/>
      <c r="AP53" s="510"/>
      <c r="AQ53" s="510"/>
      <c r="AR53" s="510"/>
      <c r="AS53" s="510"/>
      <c r="AT53" s="510"/>
      <c r="AU53" s="510"/>
    </row>
    <row r="54" spans="1:47" x14ac:dyDescent="0.25">
      <c r="A54" s="510"/>
      <c r="B54" s="241" t="s">
        <v>1214</v>
      </c>
      <c r="C54" s="493" t="s">
        <v>1319</v>
      </c>
      <c r="D54" s="335" t="s">
        <v>1215</v>
      </c>
      <c r="E54" s="246" t="s">
        <v>17</v>
      </c>
      <c r="F54" s="246" t="s">
        <v>17</v>
      </c>
      <c r="G54" s="660" t="s">
        <v>5</v>
      </c>
      <c r="H54" s="262"/>
      <c r="I54" s="262"/>
      <c r="J54" s="262"/>
      <c r="K54" s="262" t="s">
        <v>28</v>
      </c>
      <c r="L54" s="262"/>
      <c r="M54" s="262"/>
      <c r="N54" s="262"/>
      <c r="O54" s="262"/>
      <c r="P54" s="262"/>
      <c r="Q54" s="262"/>
      <c r="R54" s="262"/>
      <c r="S54" s="262"/>
      <c r="T54" s="262"/>
      <c r="U54" s="262"/>
      <c r="V54" s="262"/>
      <c r="W54" s="530"/>
      <c r="X54" s="530"/>
      <c r="Y54" s="530"/>
      <c r="Z54" s="530"/>
      <c r="AA54" s="530"/>
      <c r="AB54" s="533"/>
      <c r="AC54" s="262"/>
      <c r="AD54" s="530"/>
      <c r="AE54" s="530"/>
      <c r="AF54" s="530"/>
      <c r="AG54" s="530"/>
      <c r="AH54" s="262" t="s">
        <v>28</v>
      </c>
      <c r="AI54" s="262" t="s">
        <v>28</v>
      </c>
      <c r="AJ54" s="378"/>
      <c r="AK54" s="510"/>
      <c r="AL54" s="510"/>
      <c r="AM54" s="510"/>
      <c r="AN54" s="510"/>
      <c r="AO54" s="510"/>
      <c r="AP54" s="510"/>
      <c r="AQ54" s="510"/>
      <c r="AR54" s="510"/>
      <c r="AS54" s="510"/>
      <c r="AT54" s="510"/>
      <c r="AU54" s="510"/>
    </row>
    <row r="55" spans="1:47" x14ac:dyDescent="0.25">
      <c r="A55" s="510"/>
      <c r="B55" s="241" t="s">
        <v>1205</v>
      </c>
      <c r="C55" s="493" t="s">
        <v>1319</v>
      </c>
      <c r="D55" s="335" t="s">
        <v>1216</v>
      </c>
      <c r="E55" s="246" t="s">
        <v>17</v>
      </c>
      <c r="F55" s="246" t="s">
        <v>17</v>
      </c>
      <c r="G55" s="660" t="s">
        <v>609</v>
      </c>
      <c r="H55" s="262"/>
      <c r="I55" s="262"/>
      <c r="J55" s="262"/>
      <c r="K55" s="262" t="s">
        <v>28</v>
      </c>
      <c r="L55" s="262"/>
      <c r="M55" s="262"/>
      <c r="N55" s="262"/>
      <c r="O55" s="262"/>
      <c r="P55" s="262"/>
      <c r="Q55" s="262"/>
      <c r="R55" s="262"/>
      <c r="S55" s="262"/>
      <c r="T55" s="262"/>
      <c r="U55" s="262"/>
      <c r="V55" s="262"/>
      <c r="W55" s="530"/>
      <c r="X55" s="530"/>
      <c r="Y55" s="530"/>
      <c r="Z55" s="530"/>
      <c r="AA55" s="530"/>
      <c r="AB55" s="533"/>
      <c r="AC55" s="262"/>
      <c r="AD55" s="530"/>
      <c r="AE55" s="530"/>
      <c r="AF55" s="530"/>
      <c r="AG55" s="530"/>
      <c r="AH55" s="262" t="s">
        <v>28</v>
      </c>
      <c r="AI55" s="262" t="s">
        <v>28</v>
      </c>
      <c r="AJ55" s="378"/>
      <c r="AK55" s="510"/>
      <c r="AL55" s="510"/>
      <c r="AM55" s="510"/>
      <c r="AN55" s="510"/>
      <c r="AO55" s="510"/>
      <c r="AP55" s="510"/>
      <c r="AQ55" s="510"/>
      <c r="AR55" s="510"/>
      <c r="AS55" s="510"/>
      <c r="AT55" s="510"/>
      <c r="AU55" s="510"/>
    </row>
    <row r="56" spans="1:47" x14ac:dyDescent="0.25">
      <c r="A56" s="510"/>
      <c r="B56" s="241" t="s">
        <v>1206</v>
      </c>
      <c r="C56" s="493" t="s">
        <v>1319</v>
      </c>
      <c r="D56" s="335" t="s">
        <v>1217</v>
      </c>
      <c r="E56" s="246" t="s">
        <v>17</v>
      </c>
      <c r="F56" s="246" t="s">
        <v>17</v>
      </c>
      <c r="G56" s="660" t="s">
        <v>5</v>
      </c>
      <c r="H56" s="262"/>
      <c r="I56" s="262"/>
      <c r="J56" s="262"/>
      <c r="K56" s="262" t="s">
        <v>28</v>
      </c>
      <c r="L56" s="262"/>
      <c r="M56" s="262"/>
      <c r="N56" s="262"/>
      <c r="O56" s="262"/>
      <c r="P56" s="262"/>
      <c r="Q56" s="262"/>
      <c r="R56" s="262"/>
      <c r="S56" s="262"/>
      <c r="T56" s="262"/>
      <c r="U56" s="262"/>
      <c r="V56" s="262"/>
      <c r="W56" s="530"/>
      <c r="X56" s="530"/>
      <c r="Y56" s="530"/>
      <c r="Z56" s="530"/>
      <c r="AA56" s="530"/>
      <c r="AB56" s="533"/>
      <c r="AC56" s="262"/>
      <c r="AD56" s="530"/>
      <c r="AE56" s="530"/>
      <c r="AF56" s="530"/>
      <c r="AG56" s="530"/>
      <c r="AH56" s="262" t="s">
        <v>28</v>
      </c>
      <c r="AI56" s="262" t="s">
        <v>28</v>
      </c>
      <c r="AJ56" s="378"/>
      <c r="AK56" s="510"/>
      <c r="AL56" s="510"/>
      <c r="AM56" s="510"/>
      <c r="AN56" s="510"/>
      <c r="AO56" s="510"/>
      <c r="AP56" s="510"/>
      <c r="AQ56" s="510"/>
      <c r="AR56" s="510"/>
      <c r="AS56" s="510"/>
      <c r="AT56" s="510"/>
      <c r="AU56" s="510"/>
    </row>
    <row r="57" spans="1:47" x14ac:dyDescent="0.25">
      <c r="A57" s="510"/>
      <c r="B57" s="241" t="s">
        <v>1270</v>
      </c>
      <c r="C57" s="493" t="s">
        <v>1319</v>
      </c>
      <c r="D57" s="335" t="s">
        <v>1298</v>
      </c>
      <c r="E57" s="246" t="s">
        <v>17</v>
      </c>
      <c r="F57" s="246" t="s">
        <v>17</v>
      </c>
      <c r="G57" s="660" t="s">
        <v>5</v>
      </c>
      <c r="H57" s="262"/>
      <c r="I57" s="262"/>
      <c r="J57" s="262"/>
      <c r="K57" s="262" t="s">
        <v>28</v>
      </c>
      <c r="L57" s="262"/>
      <c r="M57" s="262"/>
      <c r="N57" s="262"/>
      <c r="O57" s="262"/>
      <c r="P57" s="262"/>
      <c r="Q57" s="262"/>
      <c r="R57" s="262"/>
      <c r="S57" s="262"/>
      <c r="T57" s="262"/>
      <c r="U57" s="262"/>
      <c r="V57" s="262"/>
      <c r="W57" s="530"/>
      <c r="X57" s="530"/>
      <c r="Y57" s="530"/>
      <c r="Z57" s="530"/>
      <c r="AA57" s="530"/>
      <c r="AB57" s="533"/>
      <c r="AC57" s="262"/>
      <c r="AD57" s="530"/>
      <c r="AE57" s="530"/>
      <c r="AF57" s="530"/>
      <c r="AG57" s="530"/>
      <c r="AH57" s="262" t="s">
        <v>28</v>
      </c>
      <c r="AI57" s="262" t="s">
        <v>28</v>
      </c>
      <c r="AJ57" s="378"/>
      <c r="AK57" s="510"/>
      <c r="AL57" s="510"/>
      <c r="AM57" s="510"/>
      <c r="AN57" s="510"/>
      <c r="AO57" s="510"/>
      <c r="AP57" s="510"/>
      <c r="AQ57" s="510"/>
      <c r="AR57" s="510"/>
      <c r="AS57" s="510"/>
      <c r="AT57" s="510"/>
      <c r="AU57" s="510"/>
    </row>
    <row r="58" spans="1:47" x14ac:dyDescent="0.25">
      <c r="A58" s="510"/>
      <c r="B58" s="241" t="s">
        <v>72</v>
      </c>
      <c r="C58" s="250" t="s">
        <v>73</v>
      </c>
      <c r="D58" s="335" t="s">
        <v>518</v>
      </c>
      <c r="E58" s="249" t="s">
        <v>17</v>
      </c>
      <c r="F58" s="251" t="s">
        <v>22</v>
      </c>
      <c r="G58" s="660" t="s">
        <v>5</v>
      </c>
      <c r="H58" s="262"/>
      <c r="I58" s="262"/>
      <c r="J58" s="262"/>
      <c r="K58" s="262"/>
      <c r="L58" s="262" t="s">
        <v>28</v>
      </c>
      <c r="M58" s="262"/>
      <c r="N58" s="262"/>
      <c r="O58" s="262"/>
      <c r="P58" s="262"/>
      <c r="Q58" s="262"/>
      <c r="R58" s="262"/>
      <c r="S58" s="262"/>
      <c r="T58" s="262"/>
      <c r="U58" s="262"/>
      <c r="V58" s="262"/>
      <c r="W58" s="530" t="s">
        <v>28</v>
      </c>
      <c r="X58" s="530" t="s">
        <v>28</v>
      </c>
      <c r="Y58" s="530"/>
      <c r="Z58" s="530" t="s">
        <v>28</v>
      </c>
      <c r="AA58" s="530"/>
      <c r="AB58" s="533"/>
      <c r="AC58" s="533"/>
      <c r="AD58" s="530" t="s">
        <v>28</v>
      </c>
      <c r="AE58" s="530"/>
      <c r="AF58" s="530" t="s">
        <v>28</v>
      </c>
      <c r="AG58" s="530" t="s">
        <v>28</v>
      </c>
      <c r="AH58" s="530"/>
      <c r="AI58" s="530"/>
      <c r="AJ58" s="378"/>
      <c r="AK58" s="510"/>
      <c r="AL58" s="510"/>
      <c r="AM58" s="510"/>
      <c r="AN58" s="510"/>
      <c r="AO58" s="510"/>
      <c r="AP58" s="510"/>
      <c r="AQ58" s="510"/>
      <c r="AR58" s="510"/>
      <c r="AS58" s="510"/>
      <c r="AT58" s="510"/>
      <c r="AU58" s="510"/>
    </row>
    <row r="59" spans="1:47" x14ac:dyDescent="0.25">
      <c r="A59" s="539"/>
      <c r="B59" s="625" t="s">
        <v>1425</v>
      </c>
      <c r="C59" s="563" t="s">
        <v>73</v>
      </c>
      <c r="D59" s="553" t="s">
        <v>1946</v>
      </c>
      <c r="E59" s="564" t="s">
        <v>17</v>
      </c>
      <c r="F59" s="565" t="s">
        <v>22</v>
      </c>
      <c r="G59" s="662" t="s">
        <v>5</v>
      </c>
      <c r="H59" s="262"/>
      <c r="I59" s="262"/>
      <c r="J59" s="262"/>
      <c r="K59" s="262"/>
      <c r="L59" s="247" t="s">
        <v>28</v>
      </c>
      <c r="M59" s="262"/>
      <c r="N59" s="262"/>
      <c r="O59" s="262"/>
      <c r="P59" s="262"/>
      <c r="Q59" s="262"/>
      <c r="R59" s="262"/>
      <c r="S59" s="262"/>
      <c r="T59" s="262"/>
      <c r="U59" s="262"/>
      <c r="V59" s="262"/>
      <c r="W59" s="530"/>
      <c r="X59" s="247"/>
      <c r="Y59" s="530"/>
      <c r="Z59" s="247"/>
      <c r="AA59" s="530"/>
      <c r="AB59" s="533"/>
      <c r="AC59" s="533"/>
      <c r="AD59" s="530"/>
      <c r="AE59" s="530"/>
      <c r="AF59" s="530"/>
      <c r="AG59" s="530"/>
      <c r="AH59" s="530"/>
      <c r="AI59" s="530"/>
      <c r="AJ59" s="378"/>
      <c r="AK59" s="539"/>
      <c r="AL59" s="539"/>
      <c r="AM59" s="539"/>
      <c r="AN59" s="539"/>
      <c r="AO59" s="539"/>
      <c r="AP59" s="539"/>
      <c r="AQ59" s="539"/>
      <c r="AR59" s="539"/>
      <c r="AS59" s="539"/>
      <c r="AT59" s="539"/>
      <c r="AU59" s="539"/>
    </row>
    <row r="60" spans="1:47" x14ac:dyDescent="0.25">
      <c r="A60" s="510"/>
      <c r="B60" s="241" t="s">
        <v>74</v>
      </c>
      <c r="C60" s="250" t="s">
        <v>76</v>
      </c>
      <c r="D60" s="335" t="s">
        <v>161</v>
      </c>
      <c r="E60" s="249" t="s">
        <v>17</v>
      </c>
      <c r="F60" s="251" t="s">
        <v>22</v>
      </c>
      <c r="G60" s="660" t="s">
        <v>5</v>
      </c>
      <c r="H60" s="262"/>
      <c r="I60" s="262"/>
      <c r="J60" s="262"/>
      <c r="K60" s="262"/>
      <c r="L60" s="262" t="s">
        <v>28</v>
      </c>
      <c r="M60" s="262"/>
      <c r="N60" s="262"/>
      <c r="O60" s="262"/>
      <c r="P60" s="262"/>
      <c r="Q60" s="262"/>
      <c r="R60" s="262"/>
      <c r="S60" s="262"/>
      <c r="T60" s="262"/>
      <c r="U60" s="262"/>
      <c r="V60" s="262"/>
      <c r="W60" s="530"/>
      <c r="X60" s="247" t="s">
        <v>28</v>
      </c>
      <c r="Y60" s="530"/>
      <c r="Z60" s="247" t="s">
        <v>28</v>
      </c>
      <c r="AA60" s="530"/>
      <c r="AB60" s="533"/>
      <c r="AC60" s="533"/>
      <c r="AD60" s="530"/>
      <c r="AE60" s="530"/>
      <c r="AF60" s="530"/>
      <c r="AG60" s="530"/>
      <c r="AH60" s="530"/>
      <c r="AI60" s="530"/>
      <c r="AJ60" s="378"/>
      <c r="AK60" s="510"/>
      <c r="AL60" s="510"/>
      <c r="AM60" s="510"/>
      <c r="AN60" s="510"/>
      <c r="AO60" s="510"/>
      <c r="AP60" s="510"/>
      <c r="AQ60" s="510"/>
      <c r="AR60" s="510"/>
      <c r="AS60" s="510"/>
      <c r="AT60" s="510"/>
      <c r="AU60" s="510"/>
    </row>
    <row r="61" spans="1:47" x14ac:dyDescent="0.25">
      <c r="A61" s="539"/>
      <c r="B61" s="625" t="s">
        <v>1461</v>
      </c>
      <c r="C61" s="563" t="s">
        <v>76</v>
      </c>
      <c r="D61" s="553" t="s">
        <v>1712</v>
      </c>
      <c r="E61" s="564" t="s">
        <v>17</v>
      </c>
      <c r="F61" s="565" t="s">
        <v>22</v>
      </c>
      <c r="G61" s="662" t="s">
        <v>5</v>
      </c>
      <c r="H61" s="262"/>
      <c r="I61" s="262"/>
      <c r="J61" s="262"/>
      <c r="K61" s="262"/>
      <c r="L61" s="262" t="s">
        <v>28</v>
      </c>
      <c r="M61" s="262"/>
      <c r="N61" s="262"/>
      <c r="O61" s="262"/>
      <c r="P61" s="262"/>
      <c r="Q61" s="262"/>
      <c r="R61" s="262"/>
      <c r="S61" s="262"/>
      <c r="T61" s="262"/>
      <c r="U61" s="262"/>
      <c r="V61" s="262"/>
      <c r="W61" s="530"/>
      <c r="X61" s="247"/>
      <c r="Y61" s="530"/>
      <c r="Z61" s="247"/>
      <c r="AA61" s="530"/>
      <c r="AB61" s="533"/>
      <c r="AC61" s="533"/>
      <c r="AD61" s="530"/>
      <c r="AE61" s="530"/>
      <c r="AF61" s="530"/>
      <c r="AG61" s="530"/>
      <c r="AH61" s="530"/>
      <c r="AI61" s="530"/>
      <c r="AJ61" s="378"/>
      <c r="AK61" s="539"/>
      <c r="AL61" s="539"/>
      <c r="AM61" s="539"/>
      <c r="AN61" s="539"/>
      <c r="AO61" s="539"/>
      <c r="AP61" s="539"/>
      <c r="AQ61" s="539"/>
      <c r="AR61" s="539"/>
      <c r="AS61" s="539"/>
      <c r="AT61" s="539"/>
      <c r="AU61" s="539"/>
    </row>
    <row r="62" spans="1:47" x14ac:dyDescent="0.25">
      <c r="A62" s="510"/>
      <c r="B62" s="241" t="s">
        <v>135</v>
      </c>
      <c r="C62" s="250" t="s">
        <v>77</v>
      </c>
      <c r="D62" s="330" t="s">
        <v>1397</v>
      </c>
      <c r="E62" s="249" t="s">
        <v>17</v>
      </c>
      <c r="F62" s="251" t="s">
        <v>22</v>
      </c>
      <c r="G62" s="660" t="s">
        <v>362</v>
      </c>
      <c r="H62" s="262"/>
      <c r="I62" s="262"/>
      <c r="J62" s="262"/>
      <c r="K62" s="262"/>
      <c r="L62" s="262" t="s">
        <v>28</v>
      </c>
      <c r="M62" s="262"/>
      <c r="N62" s="262"/>
      <c r="O62" s="262"/>
      <c r="P62" s="262"/>
      <c r="Q62" s="262"/>
      <c r="R62" s="262"/>
      <c r="S62" s="262"/>
      <c r="T62" s="262"/>
      <c r="U62" s="262"/>
      <c r="V62" s="262"/>
      <c r="W62" s="530"/>
      <c r="X62" s="530" t="s">
        <v>28</v>
      </c>
      <c r="Y62" s="530"/>
      <c r="Z62" s="247" t="s">
        <v>28</v>
      </c>
      <c r="AA62" s="530"/>
      <c r="AB62" s="533"/>
      <c r="AC62" s="533"/>
      <c r="AD62" s="530"/>
      <c r="AE62" s="530"/>
      <c r="AF62" s="530"/>
      <c r="AG62" s="530"/>
      <c r="AH62" s="530"/>
      <c r="AI62" s="530"/>
      <c r="AJ62" s="378"/>
      <c r="AK62" s="510"/>
      <c r="AL62" s="510"/>
      <c r="AM62" s="510"/>
      <c r="AN62" s="510"/>
      <c r="AO62" s="510"/>
      <c r="AP62" s="510"/>
      <c r="AQ62" s="510"/>
      <c r="AR62" s="510"/>
      <c r="AS62" s="510"/>
      <c r="AT62" s="510"/>
      <c r="AU62" s="510"/>
    </row>
    <row r="63" spans="1:47" x14ac:dyDescent="0.25">
      <c r="A63" s="510"/>
      <c r="B63" s="241" t="s">
        <v>136</v>
      </c>
      <c r="C63" s="250" t="s">
        <v>78</v>
      </c>
      <c r="D63" s="335" t="s">
        <v>518</v>
      </c>
      <c r="E63" s="249" t="s">
        <v>17</v>
      </c>
      <c r="F63" s="251" t="s">
        <v>22</v>
      </c>
      <c r="G63" s="660" t="s">
        <v>5</v>
      </c>
      <c r="H63" s="247"/>
      <c r="I63" s="247"/>
      <c r="J63" s="247"/>
      <c r="K63" s="247"/>
      <c r="L63" s="247" t="s">
        <v>28</v>
      </c>
      <c r="M63" s="247"/>
      <c r="N63" s="247"/>
      <c r="O63" s="247"/>
      <c r="P63" s="247"/>
      <c r="Q63" s="247"/>
      <c r="R63" s="247"/>
      <c r="S63" s="247"/>
      <c r="T63" s="247"/>
      <c r="U63" s="262"/>
      <c r="V63" s="262"/>
      <c r="W63" s="530"/>
      <c r="X63" s="247" t="s">
        <v>28</v>
      </c>
      <c r="Y63" s="530"/>
      <c r="Z63" s="530" t="s">
        <v>28</v>
      </c>
      <c r="AA63" s="530"/>
      <c r="AB63" s="533"/>
      <c r="AC63" s="533"/>
      <c r="AD63" s="530"/>
      <c r="AE63" s="530"/>
      <c r="AF63" s="530"/>
      <c r="AG63" s="530"/>
      <c r="AH63" s="530"/>
      <c r="AI63" s="530"/>
      <c r="AJ63" s="378"/>
      <c r="AK63" s="510"/>
      <c r="AL63" s="510"/>
      <c r="AM63" s="510"/>
      <c r="AN63" s="510"/>
      <c r="AO63" s="510"/>
      <c r="AP63" s="510"/>
      <c r="AQ63" s="510"/>
      <c r="AR63" s="510"/>
      <c r="AS63" s="510"/>
      <c r="AT63" s="510"/>
      <c r="AU63" s="510"/>
    </row>
    <row r="64" spans="1:47" x14ac:dyDescent="0.25">
      <c r="A64" s="510"/>
      <c r="B64" s="241" t="s">
        <v>137</v>
      </c>
      <c r="C64" s="663" t="s">
        <v>79</v>
      </c>
      <c r="D64" s="330" t="s">
        <v>201</v>
      </c>
      <c r="E64" s="246" t="s">
        <v>17</v>
      </c>
      <c r="F64" s="251" t="s">
        <v>17</v>
      </c>
      <c r="G64" s="660" t="s">
        <v>5</v>
      </c>
      <c r="H64" s="247"/>
      <c r="I64" s="247"/>
      <c r="J64" s="247"/>
      <c r="K64" s="247"/>
      <c r="L64" s="262" t="s">
        <v>28</v>
      </c>
      <c r="M64" s="247"/>
      <c r="N64" s="247"/>
      <c r="O64" s="247"/>
      <c r="P64" s="247"/>
      <c r="Q64" s="247"/>
      <c r="R64" s="247"/>
      <c r="S64" s="247"/>
      <c r="T64" s="247"/>
      <c r="U64" s="262"/>
      <c r="V64" s="262"/>
      <c r="W64" s="530" t="s">
        <v>28</v>
      </c>
      <c r="X64" s="530"/>
      <c r="Y64" s="530" t="s">
        <v>28</v>
      </c>
      <c r="Z64" s="530"/>
      <c r="AA64" s="530"/>
      <c r="AB64" s="533"/>
      <c r="AC64" s="533"/>
      <c r="AD64" s="530"/>
      <c r="AE64" s="530"/>
      <c r="AF64" s="530"/>
      <c r="AG64" s="530"/>
      <c r="AH64" s="530"/>
      <c r="AI64" s="530"/>
      <c r="AJ64" s="378"/>
      <c r="AK64" s="510"/>
      <c r="AL64" s="510"/>
      <c r="AM64" s="510"/>
      <c r="AN64" s="510"/>
      <c r="AO64" s="510"/>
      <c r="AP64" s="510"/>
      <c r="AQ64" s="510"/>
      <c r="AR64" s="510"/>
      <c r="AS64" s="510"/>
      <c r="AT64" s="510"/>
      <c r="AU64" s="510"/>
    </row>
    <row r="65" spans="1:47" s="170" customFormat="1" x14ac:dyDescent="0.2">
      <c r="A65" s="171"/>
      <c r="B65" s="241" t="s">
        <v>138</v>
      </c>
      <c r="C65" s="663" t="s">
        <v>79</v>
      </c>
      <c r="D65" s="330" t="s">
        <v>165</v>
      </c>
      <c r="E65" s="246" t="s">
        <v>17</v>
      </c>
      <c r="F65" s="251" t="s">
        <v>17</v>
      </c>
      <c r="G65" s="660" t="s">
        <v>5</v>
      </c>
      <c r="H65" s="247"/>
      <c r="I65" s="247"/>
      <c r="J65" s="247"/>
      <c r="K65" s="247"/>
      <c r="L65" s="262" t="s">
        <v>28</v>
      </c>
      <c r="M65" s="247"/>
      <c r="N65" s="247"/>
      <c r="O65" s="247"/>
      <c r="P65" s="247"/>
      <c r="Q65" s="247"/>
      <c r="R65" s="247"/>
      <c r="S65" s="247"/>
      <c r="T65" s="247"/>
      <c r="U65" s="262"/>
      <c r="V65" s="262"/>
      <c r="W65" s="530" t="s">
        <v>28</v>
      </c>
      <c r="X65" s="530"/>
      <c r="Y65" s="530" t="s">
        <v>28</v>
      </c>
      <c r="Z65" s="530"/>
      <c r="AA65" s="530"/>
      <c r="AB65" s="533"/>
      <c r="AC65" s="533"/>
      <c r="AD65" s="530"/>
      <c r="AE65" s="530"/>
      <c r="AF65" s="530"/>
      <c r="AG65" s="530"/>
      <c r="AH65" s="530"/>
      <c r="AI65" s="530"/>
      <c r="AJ65" s="378"/>
      <c r="AK65" s="171"/>
      <c r="AL65" s="171"/>
      <c r="AM65" s="171"/>
      <c r="AN65" s="171"/>
      <c r="AO65" s="171"/>
      <c r="AP65" s="171"/>
      <c r="AQ65" s="171"/>
      <c r="AR65" s="171"/>
      <c r="AS65" s="171"/>
      <c r="AT65" s="171"/>
      <c r="AU65" s="171"/>
    </row>
    <row r="66" spans="1:47" s="170" customFormat="1" x14ac:dyDescent="0.2">
      <c r="A66" s="171"/>
      <c r="B66" s="241" t="s">
        <v>139</v>
      </c>
      <c r="C66" s="663" t="s">
        <v>79</v>
      </c>
      <c r="D66" s="330" t="s">
        <v>166</v>
      </c>
      <c r="E66" s="246" t="s">
        <v>17</v>
      </c>
      <c r="F66" s="251" t="s">
        <v>17</v>
      </c>
      <c r="G66" s="660" t="s">
        <v>5</v>
      </c>
      <c r="H66" s="247"/>
      <c r="I66" s="247"/>
      <c r="J66" s="247"/>
      <c r="K66" s="247"/>
      <c r="L66" s="262" t="s">
        <v>28</v>
      </c>
      <c r="M66" s="247"/>
      <c r="N66" s="247"/>
      <c r="O66" s="247"/>
      <c r="P66" s="247"/>
      <c r="Q66" s="247"/>
      <c r="R66" s="247"/>
      <c r="S66" s="247"/>
      <c r="T66" s="247"/>
      <c r="U66" s="262"/>
      <c r="V66" s="262"/>
      <c r="W66" s="530" t="s">
        <v>28</v>
      </c>
      <c r="X66" s="530"/>
      <c r="Y66" s="530" t="s">
        <v>28</v>
      </c>
      <c r="Z66" s="530"/>
      <c r="AA66" s="530"/>
      <c r="AB66" s="533"/>
      <c r="AC66" s="533"/>
      <c r="AD66" s="530"/>
      <c r="AE66" s="530"/>
      <c r="AF66" s="530"/>
      <c r="AG66" s="530"/>
      <c r="AH66" s="530"/>
      <c r="AI66" s="530"/>
      <c r="AJ66" s="378"/>
      <c r="AK66" s="171"/>
      <c r="AL66" s="171"/>
      <c r="AM66" s="171"/>
      <c r="AN66" s="171"/>
      <c r="AO66" s="171"/>
      <c r="AP66" s="171"/>
      <c r="AQ66" s="171"/>
      <c r="AR66" s="171"/>
      <c r="AS66" s="171"/>
      <c r="AT66" s="171"/>
      <c r="AU66" s="171"/>
    </row>
    <row r="67" spans="1:47" s="170" customFormat="1" x14ac:dyDescent="0.2">
      <c r="A67" s="171"/>
      <c r="B67" s="625" t="s">
        <v>1427</v>
      </c>
      <c r="C67" s="664" t="s">
        <v>79</v>
      </c>
      <c r="D67" s="624" t="s">
        <v>1947</v>
      </c>
      <c r="E67" s="564" t="s">
        <v>17</v>
      </c>
      <c r="F67" s="565" t="s">
        <v>22</v>
      </c>
      <c r="G67" s="662" t="s">
        <v>5</v>
      </c>
      <c r="H67" s="247"/>
      <c r="I67" s="247"/>
      <c r="J67" s="247"/>
      <c r="K67" s="247"/>
      <c r="L67" s="262" t="s">
        <v>28</v>
      </c>
      <c r="M67" s="247"/>
      <c r="N67" s="247"/>
      <c r="O67" s="247"/>
      <c r="P67" s="247"/>
      <c r="Q67" s="247"/>
      <c r="R67" s="247"/>
      <c r="S67" s="247"/>
      <c r="T67" s="247"/>
      <c r="U67" s="262"/>
      <c r="V67" s="262"/>
      <c r="W67" s="530"/>
      <c r="X67" s="530"/>
      <c r="Y67" s="530"/>
      <c r="Z67" s="530"/>
      <c r="AA67" s="530"/>
      <c r="AB67" s="533"/>
      <c r="AC67" s="533"/>
      <c r="AD67" s="530"/>
      <c r="AE67" s="530"/>
      <c r="AF67" s="530"/>
      <c r="AG67" s="530"/>
      <c r="AH67" s="530"/>
      <c r="AI67" s="530"/>
      <c r="AJ67" s="378"/>
      <c r="AK67" s="171"/>
      <c r="AL67" s="171"/>
      <c r="AM67" s="171"/>
      <c r="AN67" s="171"/>
      <c r="AO67" s="171"/>
      <c r="AP67" s="171"/>
      <c r="AQ67" s="171"/>
      <c r="AR67" s="171"/>
      <c r="AS67" s="171"/>
      <c r="AT67" s="171"/>
      <c r="AU67" s="171"/>
    </row>
    <row r="68" spans="1:47" s="170" customFormat="1" x14ac:dyDescent="0.2">
      <c r="A68" s="171"/>
      <c r="B68" s="625" t="s">
        <v>1428</v>
      </c>
      <c r="C68" s="664" t="s">
        <v>79</v>
      </c>
      <c r="D68" s="624" t="s">
        <v>1948</v>
      </c>
      <c r="E68" s="564" t="s">
        <v>17</v>
      </c>
      <c r="F68" s="565" t="s">
        <v>22</v>
      </c>
      <c r="G68" s="662" t="s">
        <v>5</v>
      </c>
      <c r="H68" s="247"/>
      <c r="I68" s="247"/>
      <c r="J68" s="247"/>
      <c r="K68" s="247"/>
      <c r="L68" s="247" t="s">
        <v>28</v>
      </c>
      <c r="M68" s="247"/>
      <c r="N68" s="247"/>
      <c r="O68" s="247"/>
      <c r="P68" s="247"/>
      <c r="Q68" s="247"/>
      <c r="R68" s="247"/>
      <c r="S68" s="247"/>
      <c r="T68" s="247"/>
      <c r="U68" s="262"/>
      <c r="V68" s="262"/>
      <c r="W68" s="530"/>
      <c r="X68" s="530"/>
      <c r="Y68" s="530"/>
      <c r="Z68" s="530"/>
      <c r="AA68" s="530"/>
      <c r="AB68" s="533"/>
      <c r="AC68" s="533"/>
      <c r="AD68" s="530"/>
      <c r="AE68" s="530"/>
      <c r="AF68" s="530"/>
      <c r="AG68" s="530"/>
      <c r="AH68" s="530"/>
      <c r="AI68" s="530"/>
      <c r="AJ68" s="378"/>
      <c r="AK68" s="171"/>
      <c r="AL68" s="171"/>
      <c r="AM68" s="171"/>
      <c r="AN68" s="171"/>
      <c r="AO68" s="171"/>
      <c r="AP68" s="171"/>
      <c r="AQ68" s="171"/>
      <c r="AR68" s="171"/>
      <c r="AS68" s="171"/>
      <c r="AT68" s="171"/>
      <c r="AU68" s="171"/>
    </row>
    <row r="69" spans="1:47" s="170" customFormat="1" x14ac:dyDescent="0.2">
      <c r="A69" s="171"/>
      <c r="B69" s="625" t="s">
        <v>1462</v>
      </c>
      <c r="C69" s="664" t="s">
        <v>79</v>
      </c>
      <c r="D69" s="624" t="s">
        <v>1949</v>
      </c>
      <c r="E69" s="564" t="s">
        <v>17</v>
      </c>
      <c r="F69" s="565" t="s">
        <v>22</v>
      </c>
      <c r="G69" s="662" t="s">
        <v>5</v>
      </c>
      <c r="H69" s="247"/>
      <c r="I69" s="247"/>
      <c r="J69" s="247"/>
      <c r="K69" s="247"/>
      <c r="L69" s="262" t="s">
        <v>28</v>
      </c>
      <c r="M69" s="247"/>
      <c r="N69" s="247"/>
      <c r="O69" s="247"/>
      <c r="P69" s="247"/>
      <c r="Q69" s="247"/>
      <c r="R69" s="247"/>
      <c r="S69" s="247"/>
      <c r="T69" s="247"/>
      <c r="U69" s="262"/>
      <c r="V69" s="262"/>
      <c r="W69" s="530"/>
      <c r="X69" s="530"/>
      <c r="Y69" s="530"/>
      <c r="Z69" s="530"/>
      <c r="AA69" s="530"/>
      <c r="AB69" s="533"/>
      <c r="AC69" s="533"/>
      <c r="AD69" s="530"/>
      <c r="AE69" s="530"/>
      <c r="AF69" s="530"/>
      <c r="AG69" s="530"/>
      <c r="AH69" s="530"/>
      <c r="AI69" s="530"/>
      <c r="AJ69" s="378"/>
      <c r="AK69" s="171"/>
      <c r="AL69" s="171"/>
      <c r="AM69" s="171"/>
      <c r="AN69" s="171"/>
      <c r="AO69" s="171"/>
      <c r="AP69" s="171"/>
      <c r="AQ69" s="171"/>
      <c r="AR69" s="171"/>
      <c r="AS69" s="171"/>
      <c r="AT69" s="171"/>
      <c r="AU69" s="171"/>
    </row>
    <row r="70" spans="1:47" s="170" customFormat="1" x14ac:dyDescent="0.2">
      <c r="A70" s="171"/>
      <c r="B70" s="241" t="s">
        <v>140</v>
      </c>
      <c r="C70" s="663" t="s">
        <v>80</v>
      </c>
      <c r="D70" s="335" t="s">
        <v>635</v>
      </c>
      <c r="E70" s="246" t="s">
        <v>17</v>
      </c>
      <c r="F70" s="251" t="s">
        <v>17</v>
      </c>
      <c r="G70" s="660" t="s">
        <v>5</v>
      </c>
      <c r="H70" s="247"/>
      <c r="I70" s="247"/>
      <c r="J70" s="247"/>
      <c r="K70" s="247"/>
      <c r="L70" s="262" t="s">
        <v>28</v>
      </c>
      <c r="M70" s="247"/>
      <c r="N70" s="247"/>
      <c r="O70" s="247"/>
      <c r="P70" s="247"/>
      <c r="Q70" s="247"/>
      <c r="R70" s="247"/>
      <c r="S70" s="247"/>
      <c r="T70" s="247"/>
      <c r="U70" s="262"/>
      <c r="V70" s="262"/>
      <c r="W70" s="530" t="s">
        <v>28</v>
      </c>
      <c r="X70" s="530" t="s">
        <v>28</v>
      </c>
      <c r="Y70" s="530" t="s">
        <v>28</v>
      </c>
      <c r="Z70" s="530"/>
      <c r="AA70" s="530"/>
      <c r="AB70" s="533"/>
      <c r="AC70" s="533"/>
      <c r="AD70" s="530" t="s">
        <v>28</v>
      </c>
      <c r="AE70" s="530" t="s">
        <v>28</v>
      </c>
      <c r="AF70" s="530" t="s">
        <v>28</v>
      </c>
      <c r="AG70" s="530" t="s">
        <v>28</v>
      </c>
      <c r="AH70" s="530"/>
      <c r="AI70" s="530"/>
      <c r="AJ70" s="378"/>
      <c r="AK70" s="171"/>
      <c r="AL70" s="171"/>
      <c r="AM70" s="171"/>
      <c r="AN70" s="171"/>
      <c r="AO70" s="171"/>
      <c r="AP70" s="171"/>
      <c r="AQ70" s="171"/>
      <c r="AR70" s="171"/>
      <c r="AS70" s="171"/>
      <c r="AT70" s="171"/>
      <c r="AU70" s="171"/>
    </row>
    <row r="71" spans="1:47" s="170" customFormat="1" x14ac:dyDescent="0.2">
      <c r="A71" s="171"/>
      <c r="B71" s="241" t="s">
        <v>141</v>
      </c>
      <c r="C71" s="663" t="s">
        <v>80</v>
      </c>
      <c r="D71" s="335" t="s">
        <v>1551</v>
      </c>
      <c r="E71" s="246" t="s">
        <v>17</v>
      </c>
      <c r="F71" s="251" t="s">
        <v>17</v>
      </c>
      <c r="G71" s="660" t="s">
        <v>5</v>
      </c>
      <c r="H71" s="247"/>
      <c r="I71" s="247"/>
      <c r="J71" s="247"/>
      <c r="K71" s="247"/>
      <c r="L71" s="262" t="s">
        <v>28</v>
      </c>
      <c r="M71" s="247"/>
      <c r="N71" s="247"/>
      <c r="O71" s="247"/>
      <c r="P71" s="247"/>
      <c r="Q71" s="247"/>
      <c r="R71" s="247"/>
      <c r="S71" s="247"/>
      <c r="T71" s="247"/>
      <c r="U71" s="262"/>
      <c r="V71" s="262"/>
      <c r="W71" s="530" t="s">
        <v>28</v>
      </c>
      <c r="X71" s="530" t="s">
        <v>28</v>
      </c>
      <c r="Y71" s="530" t="s">
        <v>28</v>
      </c>
      <c r="Z71" s="530"/>
      <c r="AA71" s="530"/>
      <c r="AB71" s="533"/>
      <c r="AC71" s="533"/>
      <c r="AD71" s="530" t="s">
        <v>28</v>
      </c>
      <c r="AE71" s="530" t="s">
        <v>28</v>
      </c>
      <c r="AF71" s="530" t="s">
        <v>28</v>
      </c>
      <c r="AG71" s="530" t="s">
        <v>28</v>
      </c>
      <c r="AH71" s="530"/>
      <c r="AI71" s="530"/>
      <c r="AJ71" s="378"/>
      <c r="AK71" s="171"/>
      <c r="AL71" s="171"/>
      <c r="AM71" s="171"/>
      <c r="AN71" s="171"/>
      <c r="AO71" s="171"/>
      <c r="AP71" s="171"/>
      <c r="AQ71" s="171"/>
      <c r="AR71" s="171"/>
      <c r="AS71" s="171"/>
      <c r="AT71" s="171"/>
      <c r="AU71" s="171"/>
    </row>
    <row r="72" spans="1:47" s="170" customFormat="1" x14ac:dyDescent="0.2">
      <c r="A72" s="171"/>
      <c r="B72" s="625" t="s">
        <v>1463</v>
      </c>
      <c r="C72" s="664" t="s">
        <v>80</v>
      </c>
      <c r="D72" s="553" t="s">
        <v>1681</v>
      </c>
      <c r="E72" s="566" t="s">
        <v>17</v>
      </c>
      <c r="F72" s="565" t="s">
        <v>17</v>
      </c>
      <c r="G72" s="662" t="s">
        <v>5</v>
      </c>
      <c r="H72" s="247"/>
      <c r="I72" s="247"/>
      <c r="J72" s="247"/>
      <c r="K72" s="247"/>
      <c r="L72" s="262" t="s">
        <v>28</v>
      </c>
      <c r="M72" s="247"/>
      <c r="N72" s="247"/>
      <c r="O72" s="247"/>
      <c r="P72" s="247"/>
      <c r="Q72" s="247"/>
      <c r="R72" s="247"/>
      <c r="S72" s="247"/>
      <c r="T72" s="247"/>
      <c r="U72" s="262"/>
      <c r="V72" s="262"/>
      <c r="W72" s="530"/>
      <c r="X72" s="530"/>
      <c r="Y72" s="530"/>
      <c r="Z72" s="530"/>
      <c r="AA72" s="530"/>
      <c r="AB72" s="533"/>
      <c r="AC72" s="533"/>
      <c r="AD72" s="530"/>
      <c r="AE72" s="530"/>
      <c r="AF72" s="530"/>
      <c r="AG72" s="530"/>
      <c r="AH72" s="530"/>
      <c r="AI72" s="530"/>
      <c r="AJ72" s="378"/>
      <c r="AK72" s="171"/>
      <c r="AL72" s="171"/>
      <c r="AM72" s="171"/>
      <c r="AN72" s="171"/>
      <c r="AO72" s="171"/>
      <c r="AP72" s="171"/>
      <c r="AQ72" s="171"/>
      <c r="AR72" s="171"/>
      <c r="AS72" s="171"/>
      <c r="AT72" s="171"/>
      <c r="AU72" s="171"/>
    </row>
    <row r="73" spans="1:47" s="170" customFormat="1" x14ac:dyDescent="0.2">
      <c r="A73" s="171"/>
      <c r="B73" s="625" t="s">
        <v>1464</v>
      </c>
      <c r="C73" s="664" t="s">
        <v>80</v>
      </c>
      <c r="D73" s="553" t="s">
        <v>1682</v>
      </c>
      <c r="E73" s="566" t="s">
        <v>17</v>
      </c>
      <c r="F73" s="565" t="s">
        <v>17</v>
      </c>
      <c r="G73" s="662" t="s">
        <v>5</v>
      </c>
      <c r="H73" s="247"/>
      <c r="I73" s="247"/>
      <c r="J73" s="247"/>
      <c r="K73" s="247"/>
      <c r="L73" s="247" t="s">
        <v>28</v>
      </c>
      <c r="M73" s="247"/>
      <c r="N73" s="247"/>
      <c r="O73" s="247"/>
      <c r="P73" s="247"/>
      <c r="Q73" s="247"/>
      <c r="R73" s="247"/>
      <c r="S73" s="247"/>
      <c r="T73" s="247"/>
      <c r="U73" s="262"/>
      <c r="V73" s="262"/>
      <c r="W73" s="530"/>
      <c r="X73" s="530"/>
      <c r="Y73" s="530"/>
      <c r="Z73" s="530"/>
      <c r="AA73" s="530"/>
      <c r="AB73" s="533"/>
      <c r="AC73" s="533"/>
      <c r="AD73" s="530"/>
      <c r="AE73" s="530"/>
      <c r="AF73" s="530"/>
      <c r="AG73" s="530"/>
      <c r="AH73" s="530"/>
      <c r="AI73" s="530"/>
      <c r="AJ73" s="378"/>
      <c r="AK73" s="171"/>
      <c r="AL73" s="171"/>
      <c r="AM73" s="171"/>
      <c r="AN73" s="171"/>
      <c r="AO73" s="171"/>
      <c r="AP73" s="171"/>
      <c r="AQ73" s="171"/>
      <c r="AR73" s="171"/>
      <c r="AS73" s="171"/>
      <c r="AT73" s="171"/>
      <c r="AU73" s="171"/>
    </row>
    <row r="74" spans="1:47" s="170" customFormat="1" x14ac:dyDescent="0.2">
      <c r="A74" s="171"/>
      <c r="B74" s="241" t="s">
        <v>392</v>
      </c>
      <c r="C74" s="263" t="s">
        <v>1320</v>
      </c>
      <c r="D74" s="508" t="s">
        <v>1299</v>
      </c>
      <c r="E74" s="313" t="s">
        <v>17</v>
      </c>
      <c r="F74" s="313" t="s">
        <v>22</v>
      </c>
      <c r="G74" s="660" t="s">
        <v>5</v>
      </c>
      <c r="H74" s="496"/>
      <c r="I74" s="496"/>
      <c r="J74" s="496"/>
      <c r="K74" s="496"/>
      <c r="L74" s="262" t="s">
        <v>28</v>
      </c>
      <c r="M74" s="496"/>
      <c r="N74" s="496"/>
      <c r="O74" s="496"/>
      <c r="P74" s="496"/>
      <c r="Q74" s="496"/>
      <c r="R74" s="496"/>
      <c r="S74" s="496"/>
      <c r="T74" s="496"/>
      <c r="U74" s="496"/>
      <c r="V74" s="496"/>
      <c r="W74" s="530"/>
      <c r="X74" s="530"/>
      <c r="Y74" s="530"/>
      <c r="Z74" s="533"/>
      <c r="AA74" s="533"/>
      <c r="AB74" s="533"/>
      <c r="AC74" s="533"/>
      <c r="AD74" s="530"/>
      <c r="AE74" s="530"/>
      <c r="AF74" s="533"/>
      <c r="AG74" s="533"/>
      <c r="AH74" s="262" t="s">
        <v>28</v>
      </c>
      <c r="AI74" s="262"/>
      <c r="AJ74" s="378"/>
      <c r="AK74" s="171"/>
      <c r="AL74" s="171"/>
      <c r="AM74" s="171"/>
      <c r="AN74" s="171"/>
      <c r="AO74" s="171"/>
      <c r="AP74" s="171"/>
      <c r="AQ74" s="171"/>
      <c r="AR74" s="171"/>
      <c r="AS74" s="171"/>
      <c r="AT74" s="171"/>
      <c r="AU74" s="171"/>
    </row>
    <row r="75" spans="1:47" s="170" customFormat="1" x14ac:dyDescent="0.2">
      <c r="A75" s="171"/>
      <c r="B75" s="241" t="s">
        <v>393</v>
      </c>
      <c r="C75" s="263" t="s">
        <v>1320</v>
      </c>
      <c r="D75" s="508" t="s">
        <v>1300</v>
      </c>
      <c r="E75" s="313" t="s">
        <v>17</v>
      </c>
      <c r="F75" s="313" t="s">
        <v>22</v>
      </c>
      <c r="G75" s="660" t="s">
        <v>5</v>
      </c>
      <c r="H75" s="496"/>
      <c r="I75" s="496"/>
      <c r="J75" s="496"/>
      <c r="K75" s="496"/>
      <c r="L75" s="262" t="s">
        <v>28</v>
      </c>
      <c r="M75" s="496"/>
      <c r="N75" s="496"/>
      <c r="O75" s="496"/>
      <c r="P75" s="496"/>
      <c r="Q75" s="496"/>
      <c r="R75" s="496"/>
      <c r="S75" s="496"/>
      <c r="T75" s="496"/>
      <c r="U75" s="496"/>
      <c r="V75" s="496"/>
      <c r="W75" s="530"/>
      <c r="X75" s="530"/>
      <c r="Y75" s="530"/>
      <c r="Z75" s="533"/>
      <c r="AA75" s="533"/>
      <c r="AB75" s="533"/>
      <c r="AC75" s="533"/>
      <c r="AD75" s="530"/>
      <c r="AE75" s="530"/>
      <c r="AF75" s="533"/>
      <c r="AG75" s="533"/>
      <c r="AH75" s="262" t="s">
        <v>28</v>
      </c>
      <c r="AI75" s="262"/>
      <c r="AJ75" s="378"/>
      <c r="AK75" s="171"/>
      <c r="AL75" s="171"/>
      <c r="AM75" s="171"/>
      <c r="AN75" s="171"/>
      <c r="AO75" s="171"/>
      <c r="AP75" s="171"/>
      <c r="AQ75" s="171"/>
      <c r="AR75" s="171"/>
      <c r="AS75" s="171"/>
      <c r="AT75" s="171"/>
      <c r="AU75" s="171"/>
    </row>
    <row r="76" spans="1:47" s="170" customFormat="1" x14ac:dyDescent="0.2">
      <c r="A76" s="171"/>
      <c r="B76" s="241" t="s">
        <v>394</v>
      </c>
      <c r="C76" s="263" t="s">
        <v>1320</v>
      </c>
      <c r="D76" s="508" t="s">
        <v>1301</v>
      </c>
      <c r="E76" s="313" t="s">
        <v>17</v>
      </c>
      <c r="F76" s="313" t="s">
        <v>22</v>
      </c>
      <c r="G76" s="660" t="s">
        <v>5</v>
      </c>
      <c r="H76" s="496"/>
      <c r="I76" s="496"/>
      <c r="J76" s="496"/>
      <c r="K76" s="496"/>
      <c r="L76" s="262" t="s">
        <v>28</v>
      </c>
      <c r="M76" s="496"/>
      <c r="N76" s="496"/>
      <c r="O76" s="496"/>
      <c r="P76" s="496"/>
      <c r="Q76" s="496"/>
      <c r="R76" s="496"/>
      <c r="S76" s="496"/>
      <c r="T76" s="496"/>
      <c r="U76" s="496"/>
      <c r="V76" s="496"/>
      <c r="W76" s="530"/>
      <c r="X76" s="530"/>
      <c r="Y76" s="530"/>
      <c r="Z76" s="533"/>
      <c r="AA76" s="533"/>
      <c r="AB76" s="533"/>
      <c r="AC76" s="533"/>
      <c r="AD76" s="530"/>
      <c r="AE76" s="530"/>
      <c r="AF76" s="533"/>
      <c r="AG76" s="533"/>
      <c r="AH76" s="262" t="s">
        <v>28</v>
      </c>
      <c r="AI76" s="262"/>
      <c r="AJ76" s="378"/>
      <c r="AK76" s="171"/>
      <c r="AL76" s="171"/>
      <c r="AM76" s="171"/>
      <c r="AN76" s="171"/>
      <c r="AO76" s="171"/>
      <c r="AP76" s="171"/>
      <c r="AQ76" s="171"/>
      <c r="AR76" s="171"/>
      <c r="AS76" s="171"/>
      <c r="AT76" s="171"/>
      <c r="AU76" s="171"/>
    </row>
    <row r="77" spans="1:47" s="170" customFormat="1" x14ac:dyDescent="0.2">
      <c r="A77" s="171"/>
      <c r="B77" s="241" t="s">
        <v>398</v>
      </c>
      <c r="C77" s="263" t="s">
        <v>1320</v>
      </c>
      <c r="D77" s="508" t="s">
        <v>1302</v>
      </c>
      <c r="E77" s="313" t="s">
        <v>17</v>
      </c>
      <c r="F77" s="313" t="s">
        <v>22</v>
      </c>
      <c r="G77" s="660" t="s">
        <v>5</v>
      </c>
      <c r="H77" s="496"/>
      <c r="I77" s="496"/>
      <c r="J77" s="496"/>
      <c r="K77" s="496"/>
      <c r="L77" s="262" t="s">
        <v>28</v>
      </c>
      <c r="M77" s="496"/>
      <c r="N77" s="496"/>
      <c r="O77" s="496"/>
      <c r="P77" s="496"/>
      <c r="Q77" s="496"/>
      <c r="R77" s="496"/>
      <c r="S77" s="496"/>
      <c r="T77" s="496"/>
      <c r="U77" s="496"/>
      <c r="V77" s="496"/>
      <c r="W77" s="530"/>
      <c r="X77" s="530"/>
      <c r="Y77" s="530"/>
      <c r="Z77" s="533"/>
      <c r="AA77" s="533"/>
      <c r="AB77" s="533"/>
      <c r="AC77" s="533"/>
      <c r="AD77" s="530"/>
      <c r="AE77" s="530"/>
      <c r="AF77" s="533"/>
      <c r="AG77" s="533"/>
      <c r="AH77" s="262" t="s">
        <v>28</v>
      </c>
      <c r="AI77" s="262"/>
      <c r="AJ77" s="378"/>
      <c r="AK77" s="171"/>
      <c r="AL77" s="171"/>
      <c r="AM77" s="171"/>
      <c r="AN77" s="171"/>
      <c r="AO77" s="171"/>
      <c r="AP77" s="171"/>
      <c r="AQ77" s="171"/>
      <c r="AR77" s="171"/>
      <c r="AS77" s="171"/>
      <c r="AT77" s="171"/>
      <c r="AU77" s="171"/>
    </row>
    <row r="78" spans="1:47" s="170" customFormat="1" x14ac:dyDescent="0.2">
      <c r="A78" s="171"/>
      <c r="B78" s="241" t="s">
        <v>1108</v>
      </c>
      <c r="C78" s="263" t="s">
        <v>1115</v>
      </c>
      <c r="D78" s="508" t="s">
        <v>1299</v>
      </c>
      <c r="E78" s="313" t="s">
        <v>22</v>
      </c>
      <c r="F78" s="313" t="s">
        <v>17</v>
      </c>
      <c r="G78" s="660" t="s">
        <v>362</v>
      </c>
      <c r="H78" s="496"/>
      <c r="I78" s="496"/>
      <c r="J78" s="496"/>
      <c r="K78" s="496"/>
      <c r="L78" s="262" t="s">
        <v>28</v>
      </c>
      <c r="M78" s="496"/>
      <c r="N78" s="496"/>
      <c r="O78" s="496"/>
      <c r="P78" s="496"/>
      <c r="Q78" s="496"/>
      <c r="R78" s="496"/>
      <c r="S78" s="496"/>
      <c r="T78" s="496"/>
      <c r="U78" s="496"/>
      <c r="V78" s="496"/>
      <c r="W78" s="530"/>
      <c r="X78" s="530"/>
      <c r="Y78" s="530"/>
      <c r="Z78" s="533"/>
      <c r="AA78" s="533"/>
      <c r="AB78" s="533"/>
      <c r="AC78" s="533"/>
      <c r="AD78" s="530"/>
      <c r="AE78" s="530"/>
      <c r="AF78" s="533"/>
      <c r="AG78" s="533"/>
      <c r="AH78" s="262"/>
      <c r="AI78" s="262" t="s">
        <v>28</v>
      </c>
      <c r="AJ78" s="378"/>
      <c r="AK78" s="171"/>
      <c r="AL78" s="171"/>
      <c r="AM78" s="171"/>
      <c r="AN78" s="171"/>
      <c r="AO78" s="171"/>
      <c r="AP78" s="171"/>
      <c r="AQ78" s="171"/>
      <c r="AR78" s="171"/>
      <c r="AS78" s="171"/>
      <c r="AT78" s="171"/>
      <c r="AU78" s="171"/>
    </row>
    <row r="79" spans="1:47" s="170" customFormat="1" x14ac:dyDescent="0.2">
      <c r="A79" s="171"/>
      <c r="B79" s="241" t="s">
        <v>1207</v>
      </c>
      <c r="C79" s="263" t="s">
        <v>1115</v>
      </c>
      <c r="D79" s="508" t="s">
        <v>1300</v>
      </c>
      <c r="E79" s="313" t="s">
        <v>22</v>
      </c>
      <c r="F79" s="313" t="s">
        <v>17</v>
      </c>
      <c r="G79" s="660" t="s">
        <v>362</v>
      </c>
      <c r="H79" s="496"/>
      <c r="I79" s="496"/>
      <c r="J79" s="496"/>
      <c r="K79" s="496"/>
      <c r="L79" s="262" t="s">
        <v>28</v>
      </c>
      <c r="M79" s="496"/>
      <c r="N79" s="496"/>
      <c r="O79" s="496"/>
      <c r="P79" s="496"/>
      <c r="Q79" s="496"/>
      <c r="R79" s="496"/>
      <c r="S79" s="496"/>
      <c r="T79" s="496"/>
      <c r="U79" s="496"/>
      <c r="V79" s="496"/>
      <c r="W79" s="530"/>
      <c r="X79" s="530"/>
      <c r="Y79" s="530"/>
      <c r="Z79" s="533"/>
      <c r="AA79" s="533"/>
      <c r="AB79" s="533"/>
      <c r="AC79" s="533"/>
      <c r="AD79" s="530"/>
      <c r="AE79" s="530"/>
      <c r="AF79" s="533"/>
      <c r="AG79" s="533"/>
      <c r="AH79" s="262"/>
      <c r="AI79" s="262" t="s">
        <v>28</v>
      </c>
      <c r="AJ79" s="378"/>
      <c r="AK79" s="171"/>
      <c r="AL79" s="171"/>
      <c r="AM79" s="171"/>
      <c r="AN79" s="171"/>
      <c r="AO79" s="171"/>
      <c r="AP79" s="171"/>
      <c r="AQ79" s="171"/>
      <c r="AR79" s="171"/>
      <c r="AS79" s="171"/>
      <c r="AT79" s="171"/>
      <c r="AU79" s="171"/>
    </row>
    <row r="80" spans="1:47" s="170" customFormat="1" x14ac:dyDescent="0.2">
      <c r="A80" s="171"/>
      <c r="B80" s="241" t="s">
        <v>1208</v>
      </c>
      <c r="C80" s="263" t="s">
        <v>1115</v>
      </c>
      <c r="D80" s="508" t="s">
        <v>1301</v>
      </c>
      <c r="E80" s="313" t="s">
        <v>22</v>
      </c>
      <c r="F80" s="313" t="s">
        <v>17</v>
      </c>
      <c r="G80" s="660" t="s">
        <v>362</v>
      </c>
      <c r="H80" s="496"/>
      <c r="I80" s="496"/>
      <c r="J80" s="496"/>
      <c r="K80" s="496"/>
      <c r="L80" s="262" t="s">
        <v>28</v>
      </c>
      <c r="M80" s="496"/>
      <c r="N80" s="496"/>
      <c r="O80" s="496"/>
      <c r="P80" s="496"/>
      <c r="Q80" s="496"/>
      <c r="R80" s="496"/>
      <c r="S80" s="496"/>
      <c r="T80" s="496"/>
      <c r="U80" s="496"/>
      <c r="V80" s="496"/>
      <c r="W80" s="530"/>
      <c r="X80" s="530"/>
      <c r="Y80" s="530"/>
      <c r="Z80" s="533"/>
      <c r="AA80" s="533"/>
      <c r="AB80" s="533"/>
      <c r="AC80" s="533"/>
      <c r="AD80" s="530"/>
      <c r="AE80" s="530"/>
      <c r="AF80" s="533"/>
      <c r="AG80" s="533"/>
      <c r="AH80" s="262"/>
      <c r="AI80" s="262" t="s">
        <v>28</v>
      </c>
      <c r="AJ80" s="378"/>
      <c r="AK80" s="171"/>
      <c r="AL80" s="171"/>
      <c r="AM80" s="171"/>
      <c r="AN80" s="171"/>
      <c r="AO80" s="171"/>
      <c r="AP80" s="171"/>
      <c r="AQ80" s="171"/>
      <c r="AR80" s="171"/>
      <c r="AS80" s="171"/>
      <c r="AT80" s="171"/>
      <c r="AU80" s="171"/>
    </row>
    <row r="81" spans="1:47" s="170" customFormat="1" x14ac:dyDescent="0.2">
      <c r="A81" s="171"/>
      <c r="B81" s="241" t="s">
        <v>1209</v>
      </c>
      <c r="C81" s="263" t="s">
        <v>1115</v>
      </c>
      <c r="D81" s="508" t="s">
        <v>1302</v>
      </c>
      <c r="E81" s="313" t="s">
        <v>22</v>
      </c>
      <c r="F81" s="313" t="s">
        <v>17</v>
      </c>
      <c r="G81" s="660" t="s">
        <v>362</v>
      </c>
      <c r="H81" s="496"/>
      <c r="I81" s="496"/>
      <c r="J81" s="496"/>
      <c r="K81" s="496"/>
      <c r="L81" s="262" t="s">
        <v>28</v>
      </c>
      <c r="M81" s="496"/>
      <c r="N81" s="496"/>
      <c r="O81" s="496"/>
      <c r="P81" s="496"/>
      <c r="Q81" s="496"/>
      <c r="R81" s="496"/>
      <c r="S81" s="496"/>
      <c r="T81" s="496"/>
      <c r="U81" s="496"/>
      <c r="V81" s="496"/>
      <c r="W81" s="530"/>
      <c r="X81" s="530"/>
      <c r="Y81" s="530"/>
      <c r="Z81" s="533"/>
      <c r="AA81" s="533"/>
      <c r="AB81" s="533"/>
      <c r="AC81" s="533"/>
      <c r="AD81" s="530"/>
      <c r="AE81" s="530"/>
      <c r="AF81" s="533"/>
      <c r="AG81" s="533"/>
      <c r="AH81" s="262"/>
      <c r="AI81" s="262" t="s">
        <v>28</v>
      </c>
      <c r="AJ81" s="378"/>
      <c r="AK81" s="171"/>
      <c r="AL81" s="171"/>
      <c r="AM81" s="171"/>
      <c r="AN81" s="171"/>
      <c r="AO81" s="171"/>
      <c r="AP81" s="171"/>
      <c r="AQ81" s="171"/>
      <c r="AR81" s="171"/>
      <c r="AS81" s="171"/>
      <c r="AT81" s="171"/>
      <c r="AU81" s="171"/>
    </row>
    <row r="82" spans="1:47" s="170" customFormat="1" x14ac:dyDescent="0.2">
      <c r="A82" s="171"/>
      <c r="B82" s="241" t="s">
        <v>1171</v>
      </c>
      <c r="C82" s="665" t="s">
        <v>1107</v>
      </c>
      <c r="D82" s="335" t="s">
        <v>1683</v>
      </c>
      <c r="E82" s="251" t="s">
        <v>17</v>
      </c>
      <c r="F82" s="251" t="s">
        <v>22</v>
      </c>
      <c r="G82" s="660" t="s">
        <v>362</v>
      </c>
      <c r="H82" s="496"/>
      <c r="I82" s="496"/>
      <c r="J82" s="496"/>
      <c r="K82" s="496"/>
      <c r="L82" s="262" t="s">
        <v>28</v>
      </c>
      <c r="M82" s="496"/>
      <c r="N82" s="496"/>
      <c r="O82" s="496"/>
      <c r="P82" s="496"/>
      <c r="Q82" s="496"/>
      <c r="R82" s="496"/>
      <c r="S82" s="496"/>
      <c r="T82" s="496"/>
      <c r="U82" s="496"/>
      <c r="V82" s="496"/>
      <c r="W82" s="530" t="s">
        <v>28</v>
      </c>
      <c r="X82" s="530" t="s">
        <v>28</v>
      </c>
      <c r="Y82" s="530"/>
      <c r="Z82" s="533"/>
      <c r="AA82" s="533"/>
      <c r="AB82" s="533"/>
      <c r="AC82" s="533"/>
      <c r="AD82" s="530" t="s">
        <v>28</v>
      </c>
      <c r="AE82" s="530"/>
      <c r="AF82" s="533"/>
      <c r="AG82" s="533"/>
      <c r="AH82" s="533"/>
      <c r="AI82" s="262"/>
      <c r="AJ82" s="378"/>
      <c r="AK82" s="171"/>
      <c r="AL82" s="171"/>
      <c r="AM82" s="171"/>
      <c r="AN82" s="171"/>
      <c r="AO82" s="171"/>
      <c r="AP82" s="171"/>
      <c r="AQ82" s="171"/>
      <c r="AR82" s="171"/>
      <c r="AS82" s="171"/>
      <c r="AT82" s="171"/>
      <c r="AU82" s="171"/>
    </row>
    <row r="83" spans="1:47" s="170" customFormat="1" x14ac:dyDescent="0.2">
      <c r="A83" s="171"/>
      <c r="B83" s="625" t="s">
        <v>1465</v>
      </c>
      <c r="C83" s="666" t="s">
        <v>1107</v>
      </c>
      <c r="D83" s="553" t="s">
        <v>1684</v>
      </c>
      <c r="E83" s="565" t="s">
        <v>17</v>
      </c>
      <c r="F83" s="565" t="s">
        <v>22</v>
      </c>
      <c r="G83" s="662" t="s">
        <v>362</v>
      </c>
      <c r="H83" s="496"/>
      <c r="I83" s="496"/>
      <c r="J83" s="496"/>
      <c r="K83" s="496"/>
      <c r="L83" s="262" t="s">
        <v>28</v>
      </c>
      <c r="M83" s="496"/>
      <c r="N83" s="496"/>
      <c r="O83" s="496"/>
      <c r="P83" s="496"/>
      <c r="Q83" s="496"/>
      <c r="R83" s="496"/>
      <c r="S83" s="496"/>
      <c r="T83" s="496"/>
      <c r="U83" s="496"/>
      <c r="V83" s="496"/>
      <c r="W83" s="530"/>
      <c r="X83" s="530"/>
      <c r="Y83" s="530"/>
      <c r="Z83" s="533"/>
      <c r="AA83" s="533"/>
      <c r="AB83" s="533"/>
      <c r="AC83" s="533"/>
      <c r="AD83" s="530"/>
      <c r="AE83" s="530"/>
      <c r="AF83" s="533"/>
      <c r="AG83" s="533"/>
      <c r="AH83" s="533"/>
      <c r="AI83" s="262"/>
      <c r="AJ83" s="378"/>
      <c r="AK83" s="171"/>
      <c r="AL83" s="171"/>
      <c r="AM83" s="171"/>
      <c r="AN83" s="171"/>
      <c r="AO83" s="171"/>
      <c r="AP83" s="171"/>
      <c r="AQ83" s="171"/>
      <c r="AR83" s="171"/>
      <c r="AS83" s="171"/>
      <c r="AT83" s="171"/>
      <c r="AU83" s="171"/>
    </row>
    <row r="84" spans="1:47" s="170" customFormat="1" x14ac:dyDescent="0.2">
      <c r="A84" s="171"/>
      <c r="B84" s="241" t="s">
        <v>142</v>
      </c>
      <c r="C84" s="441" t="s">
        <v>82</v>
      </c>
      <c r="D84" s="335" t="s">
        <v>1573</v>
      </c>
      <c r="E84" s="246" t="s">
        <v>17</v>
      </c>
      <c r="F84" s="251" t="s">
        <v>17</v>
      </c>
      <c r="G84" s="660" t="s">
        <v>5</v>
      </c>
      <c r="H84" s="247"/>
      <c r="I84" s="247"/>
      <c r="J84" s="247"/>
      <c r="K84" s="247"/>
      <c r="L84" s="247"/>
      <c r="M84" s="247" t="s">
        <v>28</v>
      </c>
      <c r="N84" s="247"/>
      <c r="O84" s="247"/>
      <c r="P84" s="247"/>
      <c r="Q84" s="247"/>
      <c r="R84" s="247"/>
      <c r="S84" s="247"/>
      <c r="T84" s="247"/>
      <c r="U84" s="262"/>
      <c r="V84" s="262"/>
      <c r="W84" s="530" t="s">
        <v>28</v>
      </c>
      <c r="X84" s="530" t="s">
        <v>28</v>
      </c>
      <c r="Y84" s="530" t="s">
        <v>28</v>
      </c>
      <c r="Z84" s="530" t="s">
        <v>28</v>
      </c>
      <c r="AA84" s="530"/>
      <c r="AB84" s="533"/>
      <c r="AC84" s="533"/>
      <c r="AD84" s="530" t="s">
        <v>28</v>
      </c>
      <c r="AE84" s="530" t="s">
        <v>28</v>
      </c>
      <c r="AF84" s="530" t="s">
        <v>28</v>
      </c>
      <c r="AG84" s="530"/>
      <c r="AH84" s="530"/>
      <c r="AI84" s="530"/>
      <c r="AJ84" s="378"/>
      <c r="AK84" s="171"/>
      <c r="AL84" s="171"/>
      <c r="AM84" s="171"/>
      <c r="AN84" s="171"/>
      <c r="AO84" s="171"/>
      <c r="AP84" s="171"/>
      <c r="AQ84" s="171"/>
      <c r="AR84" s="171"/>
      <c r="AS84" s="171"/>
      <c r="AT84" s="171"/>
      <c r="AU84" s="171"/>
    </row>
    <row r="85" spans="1:47" s="170" customFormat="1" x14ac:dyDescent="0.2">
      <c r="A85" s="171"/>
      <c r="B85" s="625" t="s">
        <v>1466</v>
      </c>
      <c r="C85" s="573" t="s">
        <v>82</v>
      </c>
      <c r="D85" s="553" t="s">
        <v>1685</v>
      </c>
      <c r="E85" s="566" t="s">
        <v>17</v>
      </c>
      <c r="F85" s="565" t="s">
        <v>17</v>
      </c>
      <c r="G85" s="662" t="s">
        <v>5</v>
      </c>
      <c r="H85" s="247"/>
      <c r="I85" s="247"/>
      <c r="J85" s="247"/>
      <c r="K85" s="247"/>
      <c r="L85" s="247"/>
      <c r="M85" s="247" t="s">
        <v>28</v>
      </c>
      <c r="N85" s="247"/>
      <c r="O85" s="247"/>
      <c r="P85" s="247"/>
      <c r="Q85" s="247"/>
      <c r="R85" s="247"/>
      <c r="S85" s="247"/>
      <c r="T85" s="247"/>
      <c r="U85" s="262"/>
      <c r="V85" s="262"/>
      <c r="W85" s="530"/>
      <c r="X85" s="530"/>
      <c r="Y85" s="530"/>
      <c r="Z85" s="530"/>
      <c r="AA85" s="530"/>
      <c r="AB85" s="533"/>
      <c r="AC85" s="533"/>
      <c r="AD85" s="530"/>
      <c r="AE85" s="530"/>
      <c r="AF85" s="530"/>
      <c r="AG85" s="530"/>
      <c r="AH85" s="530"/>
      <c r="AI85" s="530"/>
      <c r="AJ85" s="378"/>
      <c r="AK85" s="171"/>
      <c r="AL85" s="171"/>
      <c r="AM85" s="171"/>
      <c r="AN85" s="171"/>
      <c r="AO85" s="171"/>
      <c r="AP85" s="171"/>
      <c r="AQ85" s="171"/>
      <c r="AR85" s="171"/>
      <c r="AS85" s="171"/>
      <c r="AT85" s="171"/>
      <c r="AU85" s="171"/>
    </row>
    <row r="86" spans="1:47" s="170" customFormat="1" x14ac:dyDescent="0.2">
      <c r="A86" s="171"/>
      <c r="B86" s="241" t="s">
        <v>145</v>
      </c>
      <c r="C86" s="441" t="s">
        <v>82</v>
      </c>
      <c r="D86" s="335" t="s">
        <v>1561</v>
      </c>
      <c r="E86" s="246" t="s">
        <v>17</v>
      </c>
      <c r="F86" s="251" t="s">
        <v>17</v>
      </c>
      <c r="G86" s="660" t="s">
        <v>5</v>
      </c>
      <c r="H86" s="247"/>
      <c r="I86" s="247"/>
      <c r="J86" s="247"/>
      <c r="K86" s="247"/>
      <c r="L86" s="247"/>
      <c r="M86" s="247" t="s">
        <v>28</v>
      </c>
      <c r="N86" s="247"/>
      <c r="O86" s="247"/>
      <c r="P86" s="247"/>
      <c r="Q86" s="247"/>
      <c r="R86" s="247"/>
      <c r="S86" s="247"/>
      <c r="T86" s="247"/>
      <c r="U86" s="262"/>
      <c r="V86" s="262"/>
      <c r="W86" s="530" t="s">
        <v>28</v>
      </c>
      <c r="X86" s="530" t="s">
        <v>28</v>
      </c>
      <c r="Y86" s="530" t="s">
        <v>28</v>
      </c>
      <c r="Z86" s="530" t="s">
        <v>28</v>
      </c>
      <c r="AA86" s="530"/>
      <c r="AB86" s="533"/>
      <c r="AC86" s="533"/>
      <c r="AD86" s="530" t="s">
        <v>28</v>
      </c>
      <c r="AE86" s="530" t="s">
        <v>28</v>
      </c>
      <c r="AF86" s="530" t="s">
        <v>28</v>
      </c>
      <c r="AG86" s="530"/>
      <c r="AH86" s="530"/>
      <c r="AI86" s="530"/>
      <c r="AJ86" s="378"/>
      <c r="AK86" s="171"/>
      <c r="AL86" s="171"/>
      <c r="AM86" s="171"/>
      <c r="AN86" s="171"/>
      <c r="AO86" s="171"/>
      <c r="AP86" s="171"/>
      <c r="AQ86" s="171"/>
      <c r="AR86" s="171"/>
      <c r="AS86" s="171"/>
      <c r="AT86" s="171"/>
      <c r="AU86" s="171"/>
    </row>
    <row r="87" spans="1:47" s="170" customFormat="1" x14ac:dyDescent="0.2">
      <c r="A87" s="171"/>
      <c r="B87" s="625" t="s">
        <v>1422</v>
      </c>
      <c r="C87" s="573" t="s">
        <v>82</v>
      </c>
      <c r="D87" s="553" t="s">
        <v>1686</v>
      </c>
      <c r="E87" s="566" t="s">
        <v>17</v>
      </c>
      <c r="F87" s="565" t="s">
        <v>17</v>
      </c>
      <c r="G87" s="662" t="s">
        <v>5</v>
      </c>
      <c r="H87" s="247"/>
      <c r="I87" s="247"/>
      <c r="J87" s="247"/>
      <c r="K87" s="247"/>
      <c r="L87" s="247"/>
      <c r="M87" s="247" t="s">
        <v>28</v>
      </c>
      <c r="N87" s="247"/>
      <c r="O87" s="247"/>
      <c r="P87" s="247"/>
      <c r="Q87" s="247"/>
      <c r="R87" s="247"/>
      <c r="S87" s="247"/>
      <c r="T87" s="247"/>
      <c r="U87" s="262"/>
      <c r="V87" s="262"/>
      <c r="W87" s="530"/>
      <c r="X87" s="530"/>
      <c r="Y87" s="530"/>
      <c r="Z87" s="530"/>
      <c r="AA87" s="530"/>
      <c r="AB87" s="533"/>
      <c r="AC87" s="533"/>
      <c r="AD87" s="530"/>
      <c r="AE87" s="530"/>
      <c r="AF87" s="530"/>
      <c r="AG87" s="530"/>
      <c r="AH87" s="530"/>
      <c r="AI87" s="530"/>
      <c r="AJ87" s="378"/>
      <c r="AK87" s="171"/>
      <c r="AL87" s="171"/>
      <c r="AM87" s="171"/>
      <c r="AN87" s="171"/>
      <c r="AO87" s="171"/>
      <c r="AP87" s="171"/>
      <c r="AQ87" s="171"/>
      <c r="AR87" s="171"/>
      <c r="AS87" s="171"/>
      <c r="AT87" s="171"/>
      <c r="AU87" s="171"/>
    </row>
    <row r="88" spans="1:47" s="170" customFormat="1" x14ac:dyDescent="0.2">
      <c r="A88" s="171"/>
      <c r="B88" s="241" t="s">
        <v>143</v>
      </c>
      <c r="C88" s="441" t="s">
        <v>82</v>
      </c>
      <c r="D88" s="335" t="s">
        <v>1687</v>
      </c>
      <c r="E88" s="246" t="s">
        <v>17</v>
      </c>
      <c r="F88" s="251" t="s">
        <v>17</v>
      </c>
      <c r="G88" s="660" t="s">
        <v>5</v>
      </c>
      <c r="H88" s="247"/>
      <c r="I88" s="247"/>
      <c r="J88" s="247"/>
      <c r="K88" s="247"/>
      <c r="L88" s="247"/>
      <c r="M88" s="247" t="s">
        <v>28</v>
      </c>
      <c r="N88" s="247"/>
      <c r="O88" s="247"/>
      <c r="P88" s="247"/>
      <c r="Q88" s="247"/>
      <c r="R88" s="247"/>
      <c r="S88" s="247"/>
      <c r="T88" s="247"/>
      <c r="U88" s="262"/>
      <c r="V88" s="262"/>
      <c r="W88" s="530" t="s">
        <v>28</v>
      </c>
      <c r="X88" s="530" t="s">
        <v>28</v>
      </c>
      <c r="Y88" s="530" t="s">
        <v>28</v>
      </c>
      <c r="Z88" s="530" t="s">
        <v>28</v>
      </c>
      <c r="AA88" s="530"/>
      <c r="AB88" s="533"/>
      <c r="AC88" s="533"/>
      <c r="AD88" s="530" t="s">
        <v>28</v>
      </c>
      <c r="AE88" s="530" t="s">
        <v>28</v>
      </c>
      <c r="AF88" s="530" t="s">
        <v>28</v>
      </c>
      <c r="AG88" s="530"/>
      <c r="AH88" s="530"/>
      <c r="AI88" s="530"/>
      <c r="AJ88" s="378"/>
      <c r="AK88" s="171"/>
      <c r="AL88" s="171"/>
      <c r="AM88" s="171"/>
      <c r="AN88" s="171"/>
      <c r="AO88" s="171"/>
      <c r="AP88" s="171"/>
      <c r="AQ88" s="171"/>
      <c r="AR88" s="171"/>
      <c r="AS88" s="171"/>
      <c r="AT88" s="171"/>
      <c r="AU88" s="171"/>
    </row>
    <row r="89" spans="1:47" s="170" customFormat="1" x14ac:dyDescent="0.2">
      <c r="A89" s="171"/>
      <c r="B89" s="625" t="s">
        <v>1423</v>
      </c>
      <c r="C89" s="573" t="s">
        <v>82</v>
      </c>
      <c r="D89" s="553" t="s">
        <v>1688</v>
      </c>
      <c r="E89" s="566" t="s">
        <v>17</v>
      </c>
      <c r="F89" s="565" t="s">
        <v>17</v>
      </c>
      <c r="G89" s="662" t="s">
        <v>5</v>
      </c>
      <c r="H89" s="247"/>
      <c r="I89" s="247"/>
      <c r="J89" s="247"/>
      <c r="K89" s="247"/>
      <c r="L89" s="247"/>
      <c r="M89" s="247" t="s">
        <v>28</v>
      </c>
      <c r="N89" s="247"/>
      <c r="O89" s="247"/>
      <c r="P89" s="247"/>
      <c r="Q89" s="247"/>
      <c r="R89" s="247"/>
      <c r="S89" s="247"/>
      <c r="T89" s="247"/>
      <c r="U89" s="262"/>
      <c r="V89" s="262"/>
      <c r="W89" s="530"/>
      <c r="X89" s="530"/>
      <c r="Y89" s="530"/>
      <c r="Z89" s="530"/>
      <c r="AA89" s="530"/>
      <c r="AB89" s="533"/>
      <c r="AC89" s="533"/>
      <c r="AD89" s="530"/>
      <c r="AE89" s="530"/>
      <c r="AF89" s="530"/>
      <c r="AG89" s="530"/>
      <c r="AH89" s="530"/>
      <c r="AI89" s="530"/>
      <c r="AJ89" s="378"/>
      <c r="AK89" s="171"/>
      <c r="AL89" s="171"/>
      <c r="AM89" s="171"/>
      <c r="AN89" s="171"/>
      <c r="AO89" s="171"/>
      <c r="AP89" s="171"/>
      <c r="AQ89" s="171"/>
      <c r="AR89" s="171"/>
      <c r="AS89" s="171"/>
      <c r="AT89" s="171"/>
      <c r="AU89" s="171"/>
    </row>
    <row r="90" spans="1:47" s="170" customFormat="1" x14ac:dyDescent="0.2">
      <c r="A90" s="171"/>
      <c r="B90" s="241" t="s">
        <v>144</v>
      </c>
      <c r="C90" s="441" t="s">
        <v>82</v>
      </c>
      <c r="D90" s="335" t="s">
        <v>1562</v>
      </c>
      <c r="E90" s="246" t="s">
        <v>17</v>
      </c>
      <c r="F90" s="251" t="s">
        <v>17</v>
      </c>
      <c r="G90" s="660" t="s">
        <v>5</v>
      </c>
      <c r="H90" s="247"/>
      <c r="I90" s="247"/>
      <c r="J90" s="247"/>
      <c r="K90" s="247"/>
      <c r="L90" s="247"/>
      <c r="M90" s="247" t="s">
        <v>28</v>
      </c>
      <c r="N90" s="247"/>
      <c r="O90" s="247"/>
      <c r="P90" s="247"/>
      <c r="Q90" s="247"/>
      <c r="R90" s="247"/>
      <c r="S90" s="247"/>
      <c r="T90" s="247"/>
      <c r="U90" s="262"/>
      <c r="V90" s="262"/>
      <c r="W90" s="530" t="s">
        <v>28</v>
      </c>
      <c r="X90" s="530" t="s">
        <v>28</v>
      </c>
      <c r="Y90" s="530" t="s">
        <v>28</v>
      </c>
      <c r="Z90" s="530" t="s">
        <v>28</v>
      </c>
      <c r="AA90" s="530"/>
      <c r="AB90" s="533"/>
      <c r="AC90" s="533"/>
      <c r="AD90" s="530" t="s">
        <v>28</v>
      </c>
      <c r="AE90" s="530" t="s">
        <v>28</v>
      </c>
      <c r="AF90" s="530" t="s">
        <v>28</v>
      </c>
      <c r="AG90" s="530"/>
      <c r="AH90" s="530"/>
      <c r="AI90" s="530"/>
      <c r="AJ90" s="378"/>
      <c r="AK90" s="171"/>
      <c r="AL90" s="171"/>
      <c r="AM90" s="171"/>
      <c r="AN90" s="171"/>
      <c r="AO90" s="171"/>
      <c r="AP90" s="171"/>
      <c r="AQ90" s="171"/>
      <c r="AR90" s="171"/>
      <c r="AS90" s="171"/>
      <c r="AT90" s="171"/>
      <c r="AU90" s="171"/>
    </row>
    <row r="91" spans="1:47" s="170" customFormat="1" x14ac:dyDescent="0.2">
      <c r="A91" s="171"/>
      <c r="B91" s="625" t="s">
        <v>1424</v>
      </c>
      <c r="C91" s="573" t="s">
        <v>82</v>
      </c>
      <c r="D91" s="553" t="s">
        <v>1689</v>
      </c>
      <c r="E91" s="566" t="s">
        <v>17</v>
      </c>
      <c r="F91" s="565" t="s">
        <v>17</v>
      </c>
      <c r="G91" s="662" t="s">
        <v>5</v>
      </c>
      <c r="H91" s="247"/>
      <c r="I91" s="247"/>
      <c r="J91" s="247"/>
      <c r="K91" s="247"/>
      <c r="L91" s="247"/>
      <c r="M91" s="247" t="s">
        <v>28</v>
      </c>
      <c r="N91" s="247"/>
      <c r="O91" s="247"/>
      <c r="P91" s="247"/>
      <c r="Q91" s="247"/>
      <c r="R91" s="247"/>
      <c r="S91" s="247"/>
      <c r="T91" s="247"/>
      <c r="U91" s="262"/>
      <c r="V91" s="262"/>
      <c r="W91" s="530"/>
      <c r="X91" s="530"/>
      <c r="Y91" s="530"/>
      <c r="Z91" s="530"/>
      <c r="AA91" s="530"/>
      <c r="AB91" s="533"/>
      <c r="AC91" s="533"/>
      <c r="AD91" s="530"/>
      <c r="AE91" s="530"/>
      <c r="AF91" s="530"/>
      <c r="AG91" s="530"/>
      <c r="AH91" s="530"/>
      <c r="AI91" s="530"/>
      <c r="AJ91" s="378"/>
      <c r="AK91" s="171"/>
      <c r="AL91" s="171"/>
      <c r="AM91" s="171"/>
      <c r="AN91" s="171"/>
      <c r="AO91" s="171"/>
      <c r="AP91" s="171"/>
      <c r="AQ91" s="171"/>
      <c r="AR91" s="171"/>
      <c r="AS91" s="171"/>
      <c r="AT91" s="171"/>
      <c r="AU91" s="171"/>
    </row>
    <row r="92" spans="1:47" s="170" customFormat="1" x14ac:dyDescent="0.2">
      <c r="A92" s="171"/>
      <c r="B92" s="241" t="s">
        <v>395</v>
      </c>
      <c r="C92" s="441" t="s">
        <v>82</v>
      </c>
      <c r="D92" s="335" t="s">
        <v>1563</v>
      </c>
      <c r="E92" s="246" t="s">
        <v>17</v>
      </c>
      <c r="F92" s="251" t="s">
        <v>17</v>
      </c>
      <c r="G92" s="660" t="s">
        <v>5</v>
      </c>
      <c r="H92" s="247"/>
      <c r="I92" s="247"/>
      <c r="J92" s="247"/>
      <c r="K92" s="247"/>
      <c r="L92" s="247"/>
      <c r="M92" s="247" t="s">
        <v>28</v>
      </c>
      <c r="N92" s="247"/>
      <c r="O92" s="247"/>
      <c r="P92" s="247"/>
      <c r="Q92" s="247"/>
      <c r="R92" s="247"/>
      <c r="S92" s="247"/>
      <c r="T92" s="247"/>
      <c r="U92" s="262"/>
      <c r="V92" s="262"/>
      <c r="W92" s="530" t="s">
        <v>28</v>
      </c>
      <c r="X92" s="530" t="s">
        <v>28</v>
      </c>
      <c r="Y92" s="530" t="s">
        <v>28</v>
      </c>
      <c r="Z92" s="530" t="s">
        <v>28</v>
      </c>
      <c r="AA92" s="530"/>
      <c r="AB92" s="533"/>
      <c r="AC92" s="533"/>
      <c r="AD92" s="530" t="s">
        <v>28</v>
      </c>
      <c r="AE92" s="530" t="s">
        <v>28</v>
      </c>
      <c r="AF92" s="530" t="s">
        <v>28</v>
      </c>
      <c r="AG92" s="530"/>
      <c r="AH92" s="530"/>
      <c r="AI92" s="530"/>
      <c r="AJ92" s="378"/>
      <c r="AK92" s="171"/>
      <c r="AL92" s="171"/>
      <c r="AM92" s="171"/>
      <c r="AN92" s="171"/>
      <c r="AO92" s="171"/>
      <c r="AP92" s="171"/>
      <c r="AQ92" s="171"/>
      <c r="AR92" s="171"/>
      <c r="AS92" s="171"/>
      <c r="AT92" s="171"/>
      <c r="AU92" s="171"/>
    </row>
    <row r="93" spans="1:47" s="170" customFormat="1" x14ac:dyDescent="0.2">
      <c r="A93" s="171"/>
      <c r="B93" s="625" t="s">
        <v>1429</v>
      </c>
      <c r="C93" s="573" t="s">
        <v>82</v>
      </c>
      <c r="D93" s="553" t="s">
        <v>1690</v>
      </c>
      <c r="E93" s="566" t="s">
        <v>17</v>
      </c>
      <c r="F93" s="565" t="s">
        <v>17</v>
      </c>
      <c r="G93" s="662" t="s">
        <v>5</v>
      </c>
      <c r="H93" s="247"/>
      <c r="I93" s="247"/>
      <c r="J93" s="247"/>
      <c r="K93" s="247"/>
      <c r="L93" s="247"/>
      <c r="M93" s="247" t="s">
        <v>28</v>
      </c>
      <c r="N93" s="247"/>
      <c r="O93" s="247"/>
      <c r="P93" s="247"/>
      <c r="Q93" s="247"/>
      <c r="R93" s="247"/>
      <c r="S93" s="247"/>
      <c r="T93" s="247"/>
      <c r="U93" s="262"/>
      <c r="V93" s="262"/>
      <c r="W93" s="530"/>
      <c r="X93" s="530"/>
      <c r="Y93" s="530"/>
      <c r="Z93" s="530"/>
      <c r="AA93" s="530"/>
      <c r="AB93" s="533"/>
      <c r="AC93" s="533"/>
      <c r="AD93" s="530"/>
      <c r="AE93" s="530"/>
      <c r="AF93" s="530"/>
      <c r="AG93" s="530"/>
      <c r="AH93" s="530"/>
      <c r="AI93" s="530"/>
      <c r="AJ93" s="378"/>
      <c r="AK93" s="171"/>
      <c r="AL93" s="171"/>
      <c r="AM93" s="171"/>
      <c r="AN93" s="171"/>
      <c r="AO93" s="171"/>
      <c r="AP93" s="171"/>
      <c r="AQ93" s="171"/>
      <c r="AR93" s="171"/>
      <c r="AS93" s="171"/>
      <c r="AT93" s="171"/>
      <c r="AU93" s="171"/>
    </row>
    <row r="94" spans="1:47" s="170" customFormat="1" x14ac:dyDescent="0.2">
      <c r="A94" s="171"/>
      <c r="B94" s="241" t="s">
        <v>396</v>
      </c>
      <c r="C94" s="441" t="s">
        <v>82</v>
      </c>
      <c r="D94" s="335" t="s">
        <v>1565</v>
      </c>
      <c r="E94" s="246" t="s">
        <v>17</v>
      </c>
      <c r="F94" s="251" t="s">
        <v>17</v>
      </c>
      <c r="G94" s="660" t="s">
        <v>5</v>
      </c>
      <c r="H94" s="247"/>
      <c r="I94" s="247"/>
      <c r="J94" s="247"/>
      <c r="K94" s="247"/>
      <c r="L94" s="247"/>
      <c r="M94" s="247" t="s">
        <v>28</v>
      </c>
      <c r="N94" s="247"/>
      <c r="O94" s="247"/>
      <c r="P94" s="247"/>
      <c r="Q94" s="247"/>
      <c r="R94" s="247"/>
      <c r="S94" s="247"/>
      <c r="T94" s="247"/>
      <c r="U94" s="262"/>
      <c r="V94" s="262"/>
      <c r="W94" s="530" t="s">
        <v>28</v>
      </c>
      <c r="X94" s="530" t="s">
        <v>28</v>
      </c>
      <c r="Y94" s="530" t="s">
        <v>28</v>
      </c>
      <c r="Z94" s="530" t="s">
        <v>28</v>
      </c>
      <c r="AA94" s="530"/>
      <c r="AB94" s="533"/>
      <c r="AC94" s="533"/>
      <c r="AD94" s="530" t="s">
        <v>28</v>
      </c>
      <c r="AE94" s="530" t="s">
        <v>28</v>
      </c>
      <c r="AF94" s="530" t="s">
        <v>28</v>
      </c>
      <c r="AG94" s="530"/>
      <c r="AH94" s="530"/>
      <c r="AI94" s="530"/>
      <c r="AJ94" s="378"/>
      <c r="AK94" s="171"/>
      <c r="AL94" s="171"/>
      <c r="AM94" s="171"/>
      <c r="AN94" s="171"/>
      <c r="AO94" s="171"/>
      <c r="AP94" s="171"/>
      <c r="AQ94" s="171"/>
      <c r="AR94" s="171"/>
      <c r="AS94" s="171"/>
      <c r="AT94" s="171"/>
      <c r="AU94" s="171"/>
    </row>
    <row r="95" spans="1:47" s="170" customFormat="1" x14ac:dyDescent="0.2">
      <c r="A95" s="171"/>
      <c r="B95" s="625" t="s">
        <v>1467</v>
      </c>
      <c r="C95" s="573" t="s">
        <v>82</v>
      </c>
      <c r="D95" s="553" t="s">
        <v>1698</v>
      </c>
      <c r="E95" s="566" t="s">
        <v>17</v>
      </c>
      <c r="F95" s="565" t="s">
        <v>17</v>
      </c>
      <c r="G95" s="662" t="s">
        <v>5</v>
      </c>
      <c r="H95" s="588"/>
      <c r="I95" s="588"/>
      <c r="J95" s="588"/>
      <c r="K95" s="588"/>
      <c r="L95" s="588"/>
      <c r="M95" s="247" t="s">
        <v>28</v>
      </c>
      <c r="N95" s="247"/>
      <c r="O95" s="247"/>
      <c r="P95" s="247"/>
      <c r="Q95" s="247"/>
      <c r="R95" s="247"/>
      <c r="S95" s="247"/>
      <c r="T95" s="247"/>
      <c r="U95" s="262"/>
      <c r="V95" s="262"/>
      <c r="W95" s="530"/>
      <c r="X95" s="530"/>
      <c r="Y95" s="530"/>
      <c r="Z95" s="530"/>
      <c r="AA95" s="530"/>
      <c r="AB95" s="533"/>
      <c r="AC95" s="533"/>
      <c r="AD95" s="530"/>
      <c r="AE95" s="530"/>
      <c r="AF95" s="530"/>
      <c r="AG95" s="530"/>
      <c r="AH95" s="530"/>
      <c r="AI95" s="530"/>
      <c r="AJ95" s="378"/>
      <c r="AK95" s="171"/>
      <c r="AL95" s="171"/>
      <c r="AM95" s="171"/>
      <c r="AN95" s="171"/>
      <c r="AO95" s="171"/>
      <c r="AP95" s="171"/>
      <c r="AQ95" s="171"/>
      <c r="AR95" s="171"/>
      <c r="AS95" s="171"/>
      <c r="AT95" s="171"/>
      <c r="AU95" s="171"/>
    </row>
    <row r="96" spans="1:47" s="170" customFormat="1" x14ac:dyDescent="0.2">
      <c r="A96" s="171"/>
      <c r="B96" s="241" t="s">
        <v>529</v>
      </c>
      <c r="C96" s="263" t="s">
        <v>721</v>
      </c>
      <c r="D96" s="335" t="s">
        <v>1567</v>
      </c>
      <c r="E96" s="251" t="s">
        <v>17</v>
      </c>
      <c r="F96" s="251" t="s">
        <v>17</v>
      </c>
      <c r="G96" s="660" t="s">
        <v>5</v>
      </c>
      <c r="H96" s="262"/>
      <c r="I96" s="262"/>
      <c r="J96" s="262"/>
      <c r="K96" s="262"/>
      <c r="L96" s="262"/>
      <c r="M96" s="247" t="s">
        <v>28</v>
      </c>
      <c r="N96" s="247"/>
      <c r="O96" s="247"/>
      <c r="P96" s="247"/>
      <c r="Q96" s="247"/>
      <c r="R96" s="247"/>
      <c r="S96" s="247"/>
      <c r="T96" s="247"/>
      <c r="U96" s="262"/>
      <c r="V96" s="262"/>
      <c r="W96" s="530" t="s">
        <v>28</v>
      </c>
      <c r="X96" s="530" t="s">
        <v>28</v>
      </c>
      <c r="Y96" s="530" t="s">
        <v>28</v>
      </c>
      <c r="Z96" s="530" t="s">
        <v>28</v>
      </c>
      <c r="AA96" s="530"/>
      <c r="AB96" s="533"/>
      <c r="AC96" s="533"/>
      <c r="AD96" s="530" t="s">
        <v>28</v>
      </c>
      <c r="AE96" s="530" t="s">
        <v>28</v>
      </c>
      <c r="AF96" s="530" t="s">
        <v>28</v>
      </c>
      <c r="AG96" s="530"/>
      <c r="AH96" s="530"/>
      <c r="AI96" s="530"/>
      <c r="AJ96" s="378"/>
      <c r="AK96" s="171"/>
      <c r="AL96" s="171"/>
      <c r="AM96" s="171"/>
      <c r="AN96" s="171"/>
      <c r="AO96" s="171"/>
      <c r="AP96" s="171"/>
      <c r="AQ96" s="171"/>
      <c r="AR96" s="171"/>
      <c r="AS96" s="171"/>
      <c r="AT96" s="171"/>
      <c r="AU96" s="171"/>
    </row>
    <row r="97" spans="1:47" s="170" customFormat="1" x14ac:dyDescent="0.2">
      <c r="A97" s="171"/>
      <c r="B97" s="241" t="s">
        <v>722</v>
      </c>
      <c r="C97" s="263" t="s">
        <v>721</v>
      </c>
      <c r="D97" s="335" t="s">
        <v>1569</v>
      </c>
      <c r="E97" s="251" t="s">
        <v>17</v>
      </c>
      <c r="F97" s="251" t="s">
        <v>17</v>
      </c>
      <c r="G97" s="660" t="s">
        <v>5</v>
      </c>
      <c r="H97" s="262"/>
      <c r="I97" s="262"/>
      <c r="J97" s="262"/>
      <c r="K97" s="262"/>
      <c r="L97" s="262"/>
      <c r="M97" s="247" t="s">
        <v>28</v>
      </c>
      <c r="N97" s="247"/>
      <c r="O97" s="247"/>
      <c r="P97" s="247"/>
      <c r="Q97" s="247"/>
      <c r="R97" s="247"/>
      <c r="S97" s="247"/>
      <c r="T97" s="247"/>
      <c r="U97" s="262"/>
      <c r="V97" s="262"/>
      <c r="W97" s="530" t="s">
        <v>28</v>
      </c>
      <c r="X97" s="530" t="s">
        <v>28</v>
      </c>
      <c r="Y97" s="530" t="s">
        <v>28</v>
      </c>
      <c r="Z97" s="530" t="s">
        <v>28</v>
      </c>
      <c r="AA97" s="530"/>
      <c r="AB97" s="533"/>
      <c r="AC97" s="533"/>
      <c r="AD97" s="530" t="s">
        <v>28</v>
      </c>
      <c r="AE97" s="530" t="s">
        <v>28</v>
      </c>
      <c r="AF97" s="530" t="s">
        <v>28</v>
      </c>
      <c r="AG97" s="530"/>
      <c r="AH97" s="530"/>
      <c r="AI97" s="530"/>
      <c r="AJ97" s="378"/>
      <c r="AK97" s="171"/>
      <c r="AL97" s="171"/>
      <c r="AM97" s="171"/>
      <c r="AN97" s="171"/>
      <c r="AO97" s="171"/>
      <c r="AP97" s="171"/>
      <c r="AQ97" s="171"/>
      <c r="AR97" s="171"/>
      <c r="AS97" s="171"/>
      <c r="AT97" s="171"/>
      <c r="AU97" s="171"/>
    </row>
    <row r="98" spans="1:47" s="170" customFormat="1" x14ac:dyDescent="0.2">
      <c r="A98" s="171"/>
      <c r="B98" s="241" t="s">
        <v>724</v>
      </c>
      <c r="C98" s="263" t="s">
        <v>83</v>
      </c>
      <c r="D98" s="335" t="s">
        <v>1691</v>
      </c>
      <c r="E98" s="251" t="s">
        <v>17</v>
      </c>
      <c r="F98" s="251" t="s">
        <v>17</v>
      </c>
      <c r="G98" s="660" t="s">
        <v>5</v>
      </c>
      <c r="H98" s="262"/>
      <c r="I98" s="262"/>
      <c r="J98" s="262"/>
      <c r="K98" s="262"/>
      <c r="L98" s="262"/>
      <c r="M98" s="262" t="s">
        <v>28</v>
      </c>
      <c r="N98" s="247"/>
      <c r="O98" s="247"/>
      <c r="P98" s="247"/>
      <c r="Q98" s="247"/>
      <c r="R98" s="247"/>
      <c r="S98" s="247"/>
      <c r="T98" s="247"/>
      <c r="U98" s="262"/>
      <c r="V98" s="262"/>
      <c r="W98" s="530" t="s">
        <v>28</v>
      </c>
      <c r="X98" s="530" t="s">
        <v>28</v>
      </c>
      <c r="Y98" s="530" t="s">
        <v>28</v>
      </c>
      <c r="Z98" s="530"/>
      <c r="AA98" s="530"/>
      <c r="AB98" s="533"/>
      <c r="AC98" s="533"/>
      <c r="AD98" s="530"/>
      <c r="AE98" s="530"/>
      <c r="AF98" s="530"/>
      <c r="AG98" s="530"/>
      <c r="AH98" s="530"/>
      <c r="AI98" s="530"/>
      <c r="AJ98" s="378"/>
      <c r="AK98" s="171"/>
      <c r="AL98" s="171"/>
      <c r="AM98" s="171"/>
      <c r="AN98" s="171"/>
      <c r="AO98" s="171"/>
      <c r="AP98" s="171"/>
      <c r="AQ98" s="171"/>
      <c r="AR98" s="171"/>
      <c r="AS98" s="171"/>
      <c r="AT98" s="171"/>
      <c r="AU98" s="171"/>
    </row>
    <row r="99" spans="1:47" s="170" customFormat="1" x14ac:dyDescent="0.2">
      <c r="A99" s="171"/>
      <c r="B99" s="667" t="s">
        <v>1765</v>
      </c>
      <c r="C99" s="567" t="s">
        <v>83</v>
      </c>
      <c r="D99" s="553" t="s">
        <v>1691</v>
      </c>
      <c r="E99" s="565" t="s">
        <v>17</v>
      </c>
      <c r="F99" s="565" t="s">
        <v>17</v>
      </c>
      <c r="G99" s="662" t="s">
        <v>5</v>
      </c>
      <c r="H99" s="655"/>
      <c r="I99" s="655"/>
      <c r="J99" s="655"/>
      <c r="K99" s="655"/>
      <c r="L99" s="655"/>
      <c r="M99" s="655" t="s">
        <v>28</v>
      </c>
      <c r="N99" s="247"/>
      <c r="O99" s="247"/>
      <c r="P99" s="247"/>
      <c r="Q99" s="247"/>
      <c r="R99" s="247"/>
      <c r="S99" s="247"/>
      <c r="T99" s="247"/>
      <c r="U99" s="262"/>
      <c r="V99" s="262"/>
      <c r="W99" s="530"/>
      <c r="X99" s="530"/>
      <c r="Y99" s="530"/>
      <c r="Z99" s="530"/>
      <c r="AA99" s="530"/>
      <c r="AB99" s="533"/>
      <c r="AC99" s="533"/>
      <c r="AD99" s="530"/>
      <c r="AE99" s="530"/>
      <c r="AF99" s="530"/>
      <c r="AG99" s="530"/>
      <c r="AH99" s="530"/>
      <c r="AI99" s="530"/>
      <c r="AJ99" s="378"/>
      <c r="AK99" s="171"/>
      <c r="AL99" s="171"/>
      <c r="AM99" s="171"/>
      <c r="AN99" s="171"/>
      <c r="AO99" s="171"/>
      <c r="AP99" s="171"/>
      <c r="AQ99" s="171"/>
      <c r="AR99" s="171"/>
      <c r="AS99" s="171"/>
      <c r="AT99" s="171"/>
      <c r="AU99" s="171"/>
    </row>
    <row r="100" spans="1:47" s="170" customFormat="1" x14ac:dyDescent="0.2">
      <c r="A100" s="171"/>
      <c r="B100" s="667" t="s">
        <v>1766</v>
      </c>
      <c r="C100" s="567" t="s">
        <v>83</v>
      </c>
      <c r="D100" s="553" t="s">
        <v>1691</v>
      </c>
      <c r="E100" s="565" t="s">
        <v>17</v>
      </c>
      <c r="F100" s="565" t="s">
        <v>17</v>
      </c>
      <c r="G100" s="662" t="s">
        <v>5</v>
      </c>
      <c r="H100" s="655"/>
      <c r="I100" s="655"/>
      <c r="J100" s="655"/>
      <c r="K100" s="655"/>
      <c r="L100" s="655"/>
      <c r="M100" s="655" t="s">
        <v>28</v>
      </c>
      <c r="N100" s="247"/>
      <c r="O100" s="247"/>
      <c r="P100" s="247"/>
      <c r="Q100" s="247"/>
      <c r="R100" s="247"/>
      <c r="S100" s="247"/>
      <c r="T100" s="247"/>
      <c r="U100" s="262"/>
      <c r="V100" s="262"/>
      <c r="W100" s="530"/>
      <c r="X100" s="530"/>
      <c r="Y100" s="530"/>
      <c r="Z100" s="530"/>
      <c r="AA100" s="530"/>
      <c r="AB100" s="533"/>
      <c r="AC100" s="533"/>
      <c r="AD100" s="530"/>
      <c r="AE100" s="530"/>
      <c r="AF100" s="530"/>
      <c r="AG100" s="530"/>
      <c r="AH100" s="530"/>
      <c r="AI100" s="530"/>
      <c r="AJ100" s="378"/>
      <c r="AK100" s="171"/>
      <c r="AL100" s="171"/>
      <c r="AM100" s="171"/>
      <c r="AN100" s="171"/>
      <c r="AO100" s="171"/>
      <c r="AP100" s="171"/>
      <c r="AQ100" s="171"/>
      <c r="AR100" s="171"/>
      <c r="AS100" s="171"/>
      <c r="AT100" s="171"/>
      <c r="AU100" s="171"/>
    </row>
    <row r="101" spans="1:47" s="170" customFormat="1" x14ac:dyDescent="0.2">
      <c r="A101" s="171"/>
      <c r="B101" s="667" t="s">
        <v>1767</v>
      </c>
      <c r="C101" s="567" t="s">
        <v>83</v>
      </c>
      <c r="D101" s="553" t="s">
        <v>1691</v>
      </c>
      <c r="E101" s="565" t="s">
        <v>17</v>
      </c>
      <c r="F101" s="565" t="s">
        <v>17</v>
      </c>
      <c r="G101" s="662" t="s">
        <v>5</v>
      </c>
      <c r="H101" s="655"/>
      <c r="I101" s="655"/>
      <c r="J101" s="655"/>
      <c r="K101" s="655"/>
      <c r="L101" s="655"/>
      <c r="M101" s="655" t="s">
        <v>28</v>
      </c>
      <c r="N101" s="247"/>
      <c r="O101" s="247"/>
      <c r="P101" s="247"/>
      <c r="Q101" s="247"/>
      <c r="R101" s="247"/>
      <c r="S101" s="247"/>
      <c r="T101" s="247"/>
      <c r="U101" s="262"/>
      <c r="V101" s="262"/>
      <c r="W101" s="530"/>
      <c r="X101" s="530"/>
      <c r="Y101" s="530"/>
      <c r="Z101" s="530"/>
      <c r="AA101" s="530"/>
      <c r="AB101" s="533"/>
      <c r="AC101" s="533"/>
      <c r="AD101" s="530"/>
      <c r="AE101" s="530"/>
      <c r="AF101" s="530"/>
      <c r="AG101" s="530"/>
      <c r="AH101" s="530"/>
      <c r="AI101" s="530"/>
      <c r="AJ101" s="378"/>
      <c r="AK101" s="171"/>
      <c r="AL101" s="171"/>
      <c r="AM101" s="171"/>
      <c r="AN101" s="171"/>
      <c r="AO101" s="171"/>
      <c r="AP101" s="171"/>
      <c r="AQ101" s="171"/>
      <c r="AR101" s="171"/>
      <c r="AS101" s="171"/>
      <c r="AT101" s="171"/>
      <c r="AU101" s="171"/>
    </row>
    <row r="102" spans="1:47" s="170" customFormat="1" x14ac:dyDescent="0.2">
      <c r="A102" s="171"/>
      <c r="B102" s="667" t="s">
        <v>1768</v>
      </c>
      <c r="C102" s="567" t="s">
        <v>83</v>
      </c>
      <c r="D102" s="553" t="s">
        <v>1691</v>
      </c>
      <c r="E102" s="565" t="s">
        <v>17</v>
      </c>
      <c r="F102" s="565" t="s">
        <v>17</v>
      </c>
      <c r="G102" s="662" t="s">
        <v>5</v>
      </c>
      <c r="H102" s="655"/>
      <c r="I102" s="655"/>
      <c r="J102" s="655"/>
      <c r="K102" s="655"/>
      <c r="L102" s="655"/>
      <c r="M102" s="655" t="s">
        <v>28</v>
      </c>
      <c r="N102" s="247"/>
      <c r="O102" s="247"/>
      <c r="P102" s="247"/>
      <c r="Q102" s="247"/>
      <c r="R102" s="247"/>
      <c r="S102" s="247"/>
      <c r="T102" s="247"/>
      <c r="U102" s="262"/>
      <c r="V102" s="262"/>
      <c r="W102" s="530"/>
      <c r="X102" s="530"/>
      <c r="Y102" s="530"/>
      <c r="Z102" s="530"/>
      <c r="AA102" s="530"/>
      <c r="AB102" s="533"/>
      <c r="AC102" s="533"/>
      <c r="AD102" s="530"/>
      <c r="AE102" s="530"/>
      <c r="AF102" s="530"/>
      <c r="AG102" s="530"/>
      <c r="AH102" s="530"/>
      <c r="AI102" s="530"/>
      <c r="AJ102" s="378"/>
      <c r="AK102" s="171"/>
      <c r="AL102" s="171"/>
      <c r="AM102" s="171"/>
      <c r="AN102" s="171"/>
      <c r="AO102" s="171"/>
      <c r="AP102" s="171"/>
      <c r="AQ102" s="171"/>
      <c r="AR102" s="171"/>
      <c r="AS102" s="171"/>
      <c r="AT102" s="171"/>
      <c r="AU102" s="171"/>
    </row>
    <row r="103" spans="1:47" s="170" customFormat="1" x14ac:dyDescent="0.2">
      <c r="A103" s="171"/>
      <c r="B103" s="667" t="s">
        <v>1769</v>
      </c>
      <c r="C103" s="567" t="s">
        <v>83</v>
      </c>
      <c r="D103" s="553" t="s">
        <v>1691</v>
      </c>
      <c r="E103" s="565" t="s">
        <v>17</v>
      </c>
      <c r="F103" s="565" t="s">
        <v>17</v>
      </c>
      <c r="G103" s="662" t="s">
        <v>5</v>
      </c>
      <c r="H103" s="655"/>
      <c r="I103" s="655"/>
      <c r="J103" s="655"/>
      <c r="K103" s="655"/>
      <c r="L103" s="655"/>
      <c r="M103" s="655" t="s">
        <v>28</v>
      </c>
      <c r="N103" s="247"/>
      <c r="O103" s="247"/>
      <c r="P103" s="247"/>
      <c r="Q103" s="247"/>
      <c r="R103" s="247"/>
      <c r="S103" s="247"/>
      <c r="T103" s="247"/>
      <c r="U103" s="262"/>
      <c r="V103" s="262"/>
      <c r="W103" s="530"/>
      <c r="X103" s="530"/>
      <c r="Y103" s="530"/>
      <c r="Z103" s="530"/>
      <c r="AA103" s="530"/>
      <c r="AB103" s="533"/>
      <c r="AC103" s="533"/>
      <c r="AD103" s="530"/>
      <c r="AE103" s="530"/>
      <c r="AF103" s="530"/>
      <c r="AG103" s="530"/>
      <c r="AH103" s="530"/>
      <c r="AI103" s="530"/>
      <c r="AJ103" s="378"/>
      <c r="AK103" s="171"/>
      <c r="AL103" s="171"/>
      <c r="AM103" s="171"/>
      <c r="AN103" s="171"/>
      <c r="AO103" s="171"/>
      <c r="AP103" s="171"/>
      <c r="AQ103" s="171"/>
      <c r="AR103" s="171"/>
      <c r="AS103" s="171"/>
      <c r="AT103" s="171"/>
      <c r="AU103" s="171"/>
    </row>
    <row r="104" spans="1:47" s="170" customFormat="1" x14ac:dyDescent="0.2">
      <c r="A104" s="171"/>
      <c r="B104" s="667" t="s">
        <v>1770</v>
      </c>
      <c r="C104" s="567" t="s">
        <v>83</v>
      </c>
      <c r="D104" s="553" t="s">
        <v>1691</v>
      </c>
      <c r="E104" s="565" t="s">
        <v>17</v>
      </c>
      <c r="F104" s="565" t="s">
        <v>17</v>
      </c>
      <c r="G104" s="662" t="s">
        <v>5</v>
      </c>
      <c r="H104" s="655"/>
      <c r="I104" s="655"/>
      <c r="J104" s="655"/>
      <c r="K104" s="655"/>
      <c r="L104" s="655"/>
      <c r="M104" s="655" t="s">
        <v>28</v>
      </c>
      <c r="N104" s="247"/>
      <c r="O104" s="247"/>
      <c r="P104" s="247"/>
      <c r="Q104" s="247"/>
      <c r="R104" s="247"/>
      <c r="S104" s="247"/>
      <c r="T104" s="247"/>
      <c r="U104" s="262"/>
      <c r="V104" s="262"/>
      <c r="W104" s="530"/>
      <c r="X104" s="530"/>
      <c r="Y104" s="530"/>
      <c r="Z104" s="530"/>
      <c r="AA104" s="530"/>
      <c r="AB104" s="533"/>
      <c r="AC104" s="533"/>
      <c r="AD104" s="530"/>
      <c r="AE104" s="530"/>
      <c r="AF104" s="530"/>
      <c r="AG104" s="530"/>
      <c r="AH104" s="530"/>
      <c r="AI104" s="530"/>
      <c r="AJ104" s="378"/>
      <c r="AK104" s="171"/>
      <c r="AL104" s="171"/>
      <c r="AM104" s="171"/>
      <c r="AN104" s="171"/>
      <c r="AO104" s="171"/>
      <c r="AP104" s="171"/>
      <c r="AQ104" s="171"/>
      <c r="AR104" s="171"/>
      <c r="AS104" s="171"/>
      <c r="AT104" s="171"/>
      <c r="AU104" s="171"/>
    </row>
    <row r="105" spans="1:47" s="170" customFormat="1" x14ac:dyDescent="0.2">
      <c r="A105" s="171"/>
      <c r="B105" s="667" t="s">
        <v>1771</v>
      </c>
      <c r="C105" s="567" t="s">
        <v>83</v>
      </c>
      <c r="D105" s="553" t="s">
        <v>1691</v>
      </c>
      <c r="E105" s="565" t="s">
        <v>17</v>
      </c>
      <c r="F105" s="565" t="s">
        <v>17</v>
      </c>
      <c r="G105" s="662" t="s">
        <v>5</v>
      </c>
      <c r="H105" s="655"/>
      <c r="I105" s="655"/>
      <c r="J105" s="655"/>
      <c r="K105" s="655"/>
      <c r="L105" s="655"/>
      <c r="M105" s="655" t="s">
        <v>28</v>
      </c>
      <c r="N105" s="247"/>
      <c r="O105" s="247"/>
      <c r="P105" s="247"/>
      <c r="Q105" s="247"/>
      <c r="R105" s="247"/>
      <c r="S105" s="247"/>
      <c r="T105" s="247"/>
      <c r="U105" s="262"/>
      <c r="V105" s="262"/>
      <c r="W105" s="530"/>
      <c r="X105" s="530"/>
      <c r="Y105" s="530"/>
      <c r="Z105" s="530"/>
      <c r="AA105" s="530"/>
      <c r="AB105" s="533"/>
      <c r="AC105" s="533"/>
      <c r="AD105" s="530"/>
      <c r="AE105" s="530"/>
      <c r="AF105" s="530"/>
      <c r="AG105" s="530"/>
      <c r="AH105" s="530"/>
      <c r="AI105" s="530"/>
      <c r="AJ105" s="378"/>
      <c r="AK105" s="171"/>
      <c r="AL105" s="171"/>
      <c r="AM105" s="171"/>
      <c r="AN105" s="171"/>
      <c r="AO105" s="171"/>
      <c r="AP105" s="171"/>
      <c r="AQ105" s="171"/>
      <c r="AR105" s="171"/>
      <c r="AS105" s="171"/>
      <c r="AT105" s="171"/>
      <c r="AU105" s="171"/>
    </row>
    <row r="106" spans="1:47" s="170" customFormat="1" x14ac:dyDescent="0.2">
      <c r="A106" s="171"/>
      <c r="B106" s="667" t="s">
        <v>1772</v>
      </c>
      <c r="C106" s="567" t="s">
        <v>83</v>
      </c>
      <c r="D106" s="553" t="s">
        <v>1691</v>
      </c>
      <c r="E106" s="565" t="s">
        <v>17</v>
      </c>
      <c r="F106" s="565" t="s">
        <v>17</v>
      </c>
      <c r="G106" s="662" t="s">
        <v>5</v>
      </c>
      <c r="H106" s="655"/>
      <c r="I106" s="655"/>
      <c r="J106" s="655"/>
      <c r="K106" s="655"/>
      <c r="L106" s="655"/>
      <c r="M106" s="655" t="s">
        <v>28</v>
      </c>
      <c r="N106" s="247"/>
      <c r="O106" s="247"/>
      <c r="P106" s="247"/>
      <c r="Q106" s="247"/>
      <c r="R106" s="247"/>
      <c r="S106" s="247"/>
      <c r="T106" s="247"/>
      <c r="U106" s="262"/>
      <c r="V106" s="262"/>
      <c r="W106" s="530"/>
      <c r="X106" s="530"/>
      <c r="Y106" s="530"/>
      <c r="Z106" s="530"/>
      <c r="AA106" s="530"/>
      <c r="AB106" s="533"/>
      <c r="AC106" s="533"/>
      <c r="AD106" s="530"/>
      <c r="AE106" s="530"/>
      <c r="AF106" s="530"/>
      <c r="AG106" s="530"/>
      <c r="AH106" s="530"/>
      <c r="AI106" s="530"/>
      <c r="AJ106" s="378"/>
      <c r="AK106" s="171"/>
      <c r="AL106" s="171"/>
      <c r="AM106" s="171"/>
      <c r="AN106" s="171"/>
      <c r="AO106" s="171"/>
      <c r="AP106" s="171"/>
      <c r="AQ106" s="171"/>
      <c r="AR106" s="171"/>
      <c r="AS106" s="171"/>
      <c r="AT106" s="171"/>
      <c r="AU106" s="171"/>
    </row>
    <row r="107" spans="1:47" s="170" customFormat="1" x14ac:dyDescent="0.2">
      <c r="A107" s="171"/>
      <c r="B107" s="667" t="s">
        <v>1773</v>
      </c>
      <c r="C107" s="567" t="s">
        <v>83</v>
      </c>
      <c r="D107" s="553" t="s">
        <v>1691</v>
      </c>
      <c r="E107" s="565" t="s">
        <v>17</v>
      </c>
      <c r="F107" s="565" t="s">
        <v>17</v>
      </c>
      <c r="G107" s="662" t="s">
        <v>5</v>
      </c>
      <c r="H107" s="655"/>
      <c r="I107" s="655"/>
      <c r="J107" s="655"/>
      <c r="K107" s="655"/>
      <c r="L107" s="655"/>
      <c r="M107" s="655" t="s">
        <v>28</v>
      </c>
      <c r="N107" s="247"/>
      <c r="O107" s="247"/>
      <c r="P107" s="247"/>
      <c r="Q107" s="247"/>
      <c r="R107" s="247"/>
      <c r="S107" s="247"/>
      <c r="T107" s="247"/>
      <c r="U107" s="262"/>
      <c r="V107" s="262"/>
      <c r="W107" s="530"/>
      <c r="X107" s="530"/>
      <c r="Y107" s="530"/>
      <c r="Z107" s="530"/>
      <c r="AA107" s="530"/>
      <c r="AB107" s="533"/>
      <c r="AC107" s="533"/>
      <c r="AD107" s="530"/>
      <c r="AE107" s="530"/>
      <c r="AF107" s="530"/>
      <c r="AG107" s="530"/>
      <c r="AH107" s="530"/>
      <c r="AI107" s="530"/>
      <c r="AJ107" s="378"/>
      <c r="AK107" s="171"/>
      <c r="AL107" s="171"/>
      <c r="AM107" s="171"/>
      <c r="AN107" s="171"/>
      <c r="AO107" s="171"/>
      <c r="AP107" s="171"/>
      <c r="AQ107" s="171"/>
      <c r="AR107" s="171"/>
      <c r="AS107" s="171"/>
      <c r="AT107" s="171"/>
      <c r="AU107" s="171"/>
    </row>
    <row r="108" spans="1:47" s="170" customFormat="1" x14ac:dyDescent="0.2">
      <c r="A108" s="171"/>
      <c r="B108" s="667" t="s">
        <v>1774</v>
      </c>
      <c r="C108" s="567" t="s">
        <v>83</v>
      </c>
      <c r="D108" s="553" t="s">
        <v>1691</v>
      </c>
      <c r="E108" s="565" t="s">
        <v>17</v>
      </c>
      <c r="F108" s="565" t="s">
        <v>17</v>
      </c>
      <c r="G108" s="662" t="s">
        <v>5</v>
      </c>
      <c r="H108" s="655"/>
      <c r="I108" s="655"/>
      <c r="J108" s="655"/>
      <c r="K108" s="655"/>
      <c r="L108" s="655"/>
      <c r="M108" s="655" t="s">
        <v>28</v>
      </c>
      <c r="N108" s="247"/>
      <c r="O108" s="247"/>
      <c r="P108" s="247"/>
      <c r="Q108" s="247"/>
      <c r="R108" s="247"/>
      <c r="S108" s="247"/>
      <c r="T108" s="247"/>
      <c r="U108" s="262"/>
      <c r="V108" s="262"/>
      <c r="W108" s="530"/>
      <c r="X108" s="530"/>
      <c r="Y108" s="530"/>
      <c r="Z108" s="530"/>
      <c r="AA108" s="530"/>
      <c r="AB108" s="533"/>
      <c r="AC108" s="533"/>
      <c r="AD108" s="530"/>
      <c r="AE108" s="530"/>
      <c r="AF108" s="530"/>
      <c r="AG108" s="530"/>
      <c r="AH108" s="530"/>
      <c r="AI108" s="530"/>
      <c r="AJ108" s="378"/>
      <c r="AK108" s="171"/>
      <c r="AL108" s="171"/>
      <c r="AM108" s="171"/>
      <c r="AN108" s="171"/>
      <c r="AO108" s="171"/>
      <c r="AP108" s="171"/>
      <c r="AQ108" s="171"/>
      <c r="AR108" s="171"/>
      <c r="AS108" s="171"/>
      <c r="AT108" s="171"/>
      <c r="AU108" s="171"/>
    </row>
    <row r="109" spans="1:47" s="170" customFormat="1" x14ac:dyDescent="0.2">
      <c r="A109" s="171"/>
      <c r="B109" s="667" t="s">
        <v>1775</v>
      </c>
      <c r="C109" s="567" t="s">
        <v>83</v>
      </c>
      <c r="D109" s="553" t="s">
        <v>1691</v>
      </c>
      <c r="E109" s="565" t="s">
        <v>17</v>
      </c>
      <c r="F109" s="565" t="s">
        <v>17</v>
      </c>
      <c r="G109" s="662" t="s">
        <v>5</v>
      </c>
      <c r="H109" s="655"/>
      <c r="I109" s="655"/>
      <c r="J109" s="655"/>
      <c r="K109" s="655"/>
      <c r="L109" s="655"/>
      <c r="M109" s="655" t="s">
        <v>28</v>
      </c>
      <c r="N109" s="247"/>
      <c r="O109" s="247"/>
      <c r="P109" s="247"/>
      <c r="Q109" s="247"/>
      <c r="R109" s="247"/>
      <c r="S109" s="247"/>
      <c r="T109" s="247"/>
      <c r="U109" s="262"/>
      <c r="V109" s="262"/>
      <c r="W109" s="530"/>
      <c r="X109" s="530"/>
      <c r="Y109" s="530"/>
      <c r="Z109" s="530"/>
      <c r="AA109" s="530"/>
      <c r="AB109" s="533"/>
      <c r="AC109" s="533"/>
      <c r="AD109" s="530"/>
      <c r="AE109" s="530"/>
      <c r="AF109" s="530"/>
      <c r="AG109" s="530"/>
      <c r="AH109" s="530"/>
      <c r="AI109" s="530"/>
      <c r="AJ109" s="378"/>
      <c r="AK109" s="171"/>
      <c r="AL109" s="171"/>
      <c r="AM109" s="171"/>
      <c r="AN109" s="171"/>
      <c r="AO109" s="171"/>
      <c r="AP109" s="171"/>
      <c r="AQ109" s="171"/>
      <c r="AR109" s="171"/>
      <c r="AS109" s="171"/>
      <c r="AT109" s="171"/>
      <c r="AU109" s="171"/>
    </row>
    <row r="110" spans="1:47" s="170" customFormat="1" x14ac:dyDescent="0.2">
      <c r="A110" s="171"/>
      <c r="B110" s="667" t="s">
        <v>1776</v>
      </c>
      <c r="C110" s="567" t="s">
        <v>83</v>
      </c>
      <c r="D110" s="553" t="s">
        <v>1691</v>
      </c>
      <c r="E110" s="565" t="s">
        <v>17</v>
      </c>
      <c r="F110" s="565" t="s">
        <v>17</v>
      </c>
      <c r="G110" s="662" t="s">
        <v>5</v>
      </c>
      <c r="H110" s="655"/>
      <c r="I110" s="655"/>
      <c r="J110" s="655"/>
      <c r="K110" s="655"/>
      <c r="L110" s="655"/>
      <c r="M110" s="655" t="s">
        <v>28</v>
      </c>
      <c r="N110" s="247"/>
      <c r="O110" s="247"/>
      <c r="P110" s="247"/>
      <c r="Q110" s="247"/>
      <c r="R110" s="247"/>
      <c r="S110" s="247"/>
      <c r="T110" s="247"/>
      <c r="U110" s="262"/>
      <c r="V110" s="262"/>
      <c r="W110" s="530"/>
      <c r="X110" s="530"/>
      <c r="Y110" s="530"/>
      <c r="Z110" s="530"/>
      <c r="AA110" s="530"/>
      <c r="AB110" s="533"/>
      <c r="AC110" s="533"/>
      <c r="AD110" s="530"/>
      <c r="AE110" s="530"/>
      <c r="AF110" s="530"/>
      <c r="AG110" s="530"/>
      <c r="AH110" s="530"/>
      <c r="AI110" s="530"/>
      <c r="AJ110" s="378"/>
      <c r="AK110" s="171"/>
      <c r="AL110" s="171"/>
      <c r="AM110" s="171"/>
      <c r="AN110" s="171"/>
      <c r="AO110" s="171"/>
      <c r="AP110" s="171"/>
      <c r="AQ110" s="171"/>
      <c r="AR110" s="171"/>
      <c r="AS110" s="171"/>
      <c r="AT110" s="171"/>
      <c r="AU110" s="171"/>
    </row>
    <row r="111" spans="1:47" s="170" customFormat="1" x14ac:dyDescent="0.2">
      <c r="A111" s="171"/>
      <c r="B111" s="667" t="s">
        <v>1777</v>
      </c>
      <c r="C111" s="567" t="s">
        <v>83</v>
      </c>
      <c r="D111" s="553" t="s">
        <v>1691</v>
      </c>
      <c r="E111" s="565" t="s">
        <v>17</v>
      </c>
      <c r="F111" s="565" t="s">
        <v>17</v>
      </c>
      <c r="G111" s="662" t="s">
        <v>5</v>
      </c>
      <c r="H111" s="655"/>
      <c r="I111" s="655"/>
      <c r="J111" s="655"/>
      <c r="K111" s="655"/>
      <c r="L111" s="655"/>
      <c r="M111" s="655" t="s">
        <v>28</v>
      </c>
      <c r="N111" s="247"/>
      <c r="O111" s="247"/>
      <c r="P111" s="247"/>
      <c r="Q111" s="247"/>
      <c r="R111" s="247"/>
      <c r="S111" s="247"/>
      <c r="T111" s="247"/>
      <c r="U111" s="262"/>
      <c r="V111" s="262"/>
      <c r="W111" s="530"/>
      <c r="X111" s="530"/>
      <c r="Y111" s="530"/>
      <c r="Z111" s="530"/>
      <c r="AA111" s="530"/>
      <c r="AB111" s="533"/>
      <c r="AC111" s="533"/>
      <c r="AD111" s="530"/>
      <c r="AE111" s="530"/>
      <c r="AF111" s="530"/>
      <c r="AG111" s="530"/>
      <c r="AH111" s="530"/>
      <c r="AI111" s="530"/>
      <c r="AJ111" s="378"/>
      <c r="AK111" s="171"/>
      <c r="AL111" s="171"/>
      <c r="AM111" s="171"/>
      <c r="AN111" s="171"/>
      <c r="AO111" s="171"/>
      <c r="AP111" s="171"/>
      <c r="AQ111" s="171"/>
      <c r="AR111" s="171"/>
      <c r="AS111" s="171"/>
      <c r="AT111" s="171"/>
      <c r="AU111" s="171"/>
    </row>
    <row r="112" spans="1:47" s="170" customFormat="1" x14ac:dyDescent="0.2">
      <c r="A112" s="171"/>
      <c r="B112" s="667" t="s">
        <v>1778</v>
      </c>
      <c r="C112" s="567" t="s">
        <v>83</v>
      </c>
      <c r="D112" s="553" t="s">
        <v>1691</v>
      </c>
      <c r="E112" s="565" t="s">
        <v>17</v>
      </c>
      <c r="F112" s="565" t="s">
        <v>17</v>
      </c>
      <c r="G112" s="662" t="s">
        <v>5</v>
      </c>
      <c r="H112" s="655"/>
      <c r="I112" s="655"/>
      <c r="J112" s="655"/>
      <c r="K112" s="655"/>
      <c r="L112" s="655"/>
      <c r="M112" s="655" t="s">
        <v>28</v>
      </c>
      <c r="N112" s="247"/>
      <c r="O112" s="247"/>
      <c r="P112" s="247"/>
      <c r="Q112" s="247"/>
      <c r="R112" s="247"/>
      <c r="S112" s="247"/>
      <c r="T112" s="247"/>
      <c r="U112" s="262"/>
      <c r="V112" s="262"/>
      <c r="W112" s="530"/>
      <c r="X112" s="530"/>
      <c r="Y112" s="530"/>
      <c r="Z112" s="530"/>
      <c r="AA112" s="530"/>
      <c r="AB112" s="533"/>
      <c r="AC112" s="533"/>
      <c r="AD112" s="530"/>
      <c r="AE112" s="530"/>
      <c r="AF112" s="530"/>
      <c r="AG112" s="530"/>
      <c r="AH112" s="530"/>
      <c r="AI112" s="530"/>
      <c r="AJ112" s="378"/>
      <c r="AK112" s="171"/>
      <c r="AL112" s="171"/>
      <c r="AM112" s="171"/>
      <c r="AN112" s="171"/>
      <c r="AO112" s="171"/>
      <c r="AP112" s="171"/>
      <c r="AQ112" s="171"/>
      <c r="AR112" s="171"/>
      <c r="AS112" s="171"/>
      <c r="AT112" s="171"/>
      <c r="AU112" s="171"/>
    </row>
    <row r="113" spans="1:47" s="170" customFormat="1" x14ac:dyDescent="0.2">
      <c r="A113" s="171"/>
      <c r="B113" s="667" t="s">
        <v>1779</v>
      </c>
      <c r="C113" s="567" t="s">
        <v>83</v>
      </c>
      <c r="D113" s="553" t="s">
        <v>1691</v>
      </c>
      <c r="E113" s="565" t="s">
        <v>17</v>
      </c>
      <c r="F113" s="565" t="s">
        <v>17</v>
      </c>
      <c r="G113" s="662" t="s">
        <v>5</v>
      </c>
      <c r="H113" s="655"/>
      <c r="I113" s="655"/>
      <c r="J113" s="655"/>
      <c r="K113" s="655"/>
      <c r="L113" s="655"/>
      <c r="M113" s="655" t="s">
        <v>28</v>
      </c>
      <c r="N113" s="247"/>
      <c r="O113" s="247"/>
      <c r="P113" s="247"/>
      <c r="Q113" s="247"/>
      <c r="R113" s="247"/>
      <c r="S113" s="247"/>
      <c r="T113" s="247"/>
      <c r="U113" s="262"/>
      <c r="V113" s="262"/>
      <c r="W113" s="530"/>
      <c r="X113" s="530"/>
      <c r="Y113" s="530"/>
      <c r="Z113" s="530"/>
      <c r="AA113" s="530"/>
      <c r="AB113" s="533"/>
      <c r="AC113" s="533"/>
      <c r="AD113" s="530"/>
      <c r="AE113" s="530"/>
      <c r="AF113" s="530"/>
      <c r="AG113" s="530"/>
      <c r="AH113" s="530"/>
      <c r="AI113" s="530"/>
      <c r="AJ113" s="378"/>
      <c r="AK113" s="171"/>
      <c r="AL113" s="171"/>
      <c r="AM113" s="171"/>
      <c r="AN113" s="171"/>
      <c r="AO113" s="171"/>
      <c r="AP113" s="171"/>
      <c r="AQ113" s="171"/>
      <c r="AR113" s="171"/>
      <c r="AS113" s="171"/>
      <c r="AT113" s="171"/>
      <c r="AU113" s="171"/>
    </row>
    <row r="114" spans="1:47" s="170" customFormat="1" x14ac:dyDescent="0.2">
      <c r="A114" s="171"/>
      <c r="B114" s="667" t="s">
        <v>1780</v>
      </c>
      <c r="C114" s="567" t="s">
        <v>83</v>
      </c>
      <c r="D114" s="553" t="s">
        <v>1691</v>
      </c>
      <c r="E114" s="565" t="s">
        <v>17</v>
      </c>
      <c r="F114" s="565" t="s">
        <v>17</v>
      </c>
      <c r="G114" s="662" t="s">
        <v>5</v>
      </c>
      <c r="H114" s="655"/>
      <c r="I114" s="655"/>
      <c r="J114" s="655"/>
      <c r="K114" s="655"/>
      <c r="L114" s="655"/>
      <c r="M114" s="655" t="s">
        <v>28</v>
      </c>
      <c r="N114" s="247"/>
      <c r="O114" s="247"/>
      <c r="P114" s="247"/>
      <c r="Q114" s="247"/>
      <c r="R114" s="247"/>
      <c r="S114" s="247"/>
      <c r="T114" s="247"/>
      <c r="U114" s="262"/>
      <c r="V114" s="262"/>
      <c r="W114" s="530"/>
      <c r="X114" s="530"/>
      <c r="Y114" s="530"/>
      <c r="Z114" s="530"/>
      <c r="AA114" s="530"/>
      <c r="AB114" s="533"/>
      <c r="AC114" s="533"/>
      <c r="AD114" s="530"/>
      <c r="AE114" s="530"/>
      <c r="AF114" s="530"/>
      <c r="AG114" s="530"/>
      <c r="AH114" s="530"/>
      <c r="AI114" s="530"/>
      <c r="AJ114" s="378"/>
      <c r="AK114" s="171"/>
      <c r="AL114" s="171"/>
      <c r="AM114" s="171"/>
      <c r="AN114" s="171"/>
      <c r="AO114" s="171"/>
      <c r="AP114" s="171"/>
      <c r="AQ114" s="171"/>
      <c r="AR114" s="171"/>
      <c r="AS114" s="171"/>
      <c r="AT114" s="171"/>
      <c r="AU114" s="171"/>
    </row>
    <row r="115" spans="1:47" s="170" customFormat="1" x14ac:dyDescent="0.2">
      <c r="A115" s="171"/>
      <c r="B115" s="667" t="s">
        <v>1781</v>
      </c>
      <c r="C115" s="567" t="s">
        <v>83</v>
      </c>
      <c r="D115" s="553" t="s">
        <v>1691</v>
      </c>
      <c r="E115" s="565" t="s">
        <v>17</v>
      </c>
      <c r="F115" s="565" t="s">
        <v>17</v>
      </c>
      <c r="G115" s="662" t="s">
        <v>5</v>
      </c>
      <c r="H115" s="655"/>
      <c r="I115" s="655"/>
      <c r="J115" s="655"/>
      <c r="K115" s="655"/>
      <c r="L115" s="655"/>
      <c r="M115" s="655" t="s">
        <v>28</v>
      </c>
      <c r="N115" s="247"/>
      <c r="O115" s="247"/>
      <c r="P115" s="247"/>
      <c r="Q115" s="247"/>
      <c r="R115" s="247"/>
      <c r="S115" s="247"/>
      <c r="T115" s="247"/>
      <c r="U115" s="262"/>
      <c r="V115" s="262"/>
      <c r="W115" s="530"/>
      <c r="X115" s="530"/>
      <c r="Y115" s="530"/>
      <c r="Z115" s="530"/>
      <c r="AA115" s="530"/>
      <c r="AB115" s="533"/>
      <c r="AC115" s="533"/>
      <c r="AD115" s="530"/>
      <c r="AE115" s="530"/>
      <c r="AF115" s="530"/>
      <c r="AG115" s="530"/>
      <c r="AH115" s="530"/>
      <c r="AI115" s="530"/>
      <c r="AJ115" s="378"/>
      <c r="AK115" s="171"/>
      <c r="AL115" s="171"/>
      <c r="AM115" s="171"/>
      <c r="AN115" s="171"/>
      <c r="AO115" s="171"/>
      <c r="AP115" s="171"/>
      <c r="AQ115" s="171"/>
      <c r="AR115" s="171"/>
      <c r="AS115" s="171"/>
      <c r="AT115" s="171"/>
      <c r="AU115" s="171"/>
    </row>
    <row r="116" spans="1:47" s="170" customFormat="1" x14ac:dyDescent="0.2">
      <c r="A116" s="171"/>
      <c r="B116" s="667" t="s">
        <v>1782</v>
      </c>
      <c r="C116" s="567" t="s">
        <v>83</v>
      </c>
      <c r="D116" s="553" t="s">
        <v>1691</v>
      </c>
      <c r="E116" s="565" t="s">
        <v>17</v>
      </c>
      <c r="F116" s="565" t="s">
        <v>17</v>
      </c>
      <c r="G116" s="662" t="s">
        <v>5</v>
      </c>
      <c r="H116" s="655"/>
      <c r="I116" s="655"/>
      <c r="J116" s="655"/>
      <c r="K116" s="655"/>
      <c r="L116" s="655"/>
      <c r="M116" s="655" t="s">
        <v>28</v>
      </c>
      <c r="N116" s="247"/>
      <c r="O116" s="247"/>
      <c r="P116" s="247"/>
      <c r="Q116" s="247"/>
      <c r="R116" s="247"/>
      <c r="S116" s="247"/>
      <c r="T116" s="247"/>
      <c r="U116" s="262"/>
      <c r="V116" s="262"/>
      <c r="W116" s="530"/>
      <c r="X116" s="530"/>
      <c r="Y116" s="530"/>
      <c r="Z116" s="530"/>
      <c r="AA116" s="530"/>
      <c r="AB116" s="533"/>
      <c r="AC116" s="533"/>
      <c r="AD116" s="530"/>
      <c r="AE116" s="530"/>
      <c r="AF116" s="530"/>
      <c r="AG116" s="530"/>
      <c r="AH116" s="530"/>
      <c r="AI116" s="530"/>
      <c r="AJ116" s="378"/>
      <c r="AK116" s="171"/>
      <c r="AL116" s="171"/>
      <c r="AM116" s="171"/>
      <c r="AN116" s="171"/>
      <c r="AO116" s="171"/>
      <c r="AP116" s="171"/>
      <c r="AQ116" s="171"/>
      <c r="AR116" s="171"/>
      <c r="AS116" s="171"/>
      <c r="AT116" s="171"/>
      <c r="AU116" s="171"/>
    </row>
    <row r="117" spans="1:47" s="170" customFormat="1" x14ac:dyDescent="0.2">
      <c r="A117" s="171"/>
      <c r="B117" s="667" t="s">
        <v>1783</v>
      </c>
      <c r="C117" s="567" t="s">
        <v>83</v>
      </c>
      <c r="D117" s="553" t="s">
        <v>1691</v>
      </c>
      <c r="E117" s="565" t="s">
        <v>17</v>
      </c>
      <c r="F117" s="565" t="s">
        <v>17</v>
      </c>
      <c r="G117" s="662" t="s">
        <v>5</v>
      </c>
      <c r="H117" s="655"/>
      <c r="I117" s="655"/>
      <c r="J117" s="655"/>
      <c r="K117" s="655"/>
      <c r="L117" s="655"/>
      <c r="M117" s="655" t="s">
        <v>28</v>
      </c>
      <c r="N117" s="247"/>
      <c r="O117" s="247"/>
      <c r="P117" s="247"/>
      <c r="Q117" s="247"/>
      <c r="R117" s="247"/>
      <c r="S117" s="247"/>
      <c r="T117" s="247"/>
      <c r="U117" s="262"/>
      <c r="V117" s="262"/>
      <c r="W117" s="530"/>
      <c r="X117" s="530"/>
      <c r="Y117" s="530"/>
      <c r="Z117" s="530"/>
      <c r="AA117" s="530"/>
      <c r="AB117" s="533"/>
      <c r="AC117" s="533"/>
      <c r="AD117" s="530"/>
      <c r="AE117" s="530"/>
      <c r="AF117" s="530"/>
      <c r="AG117" s="530"/>
      <c r="AH117" s="530"/>
      <c r="AI117" s="530"/>
      <c r="AJ117" s="378"/>
      <c r="AK117" s="171"/>
      <c r="AL117" s="171"/>
      <c r="AM117" s="171"/>
      <c r="AN117" s="171"/>
      <c r="AO117" s="171"/>
      <c r="AP117" s="171"/>
      <c r="AQ117" s="171"/>
      <c r="AR117" s="171"/>
      <c r="AS117" s="171"/>
      <c r="AT117" s="171"/>
      <c r="AU117" s="171"/>
    </row>
    <row r="118" spans="1:47" s="170" customFormat="1" x14ac:dyDescent="0.2">
      <c r="A118" s="171"/>
      <c r="B118" s="667" t="s">
        <v>1784</v>
      </c>
      <c r="C118" s="567" t="s">
        <v>83</v>
      </c>
      <c r="D118" s="553" t="s">
        <v>1691</v>
      </c>
      <c r="E118" s="565" t="s">
        <v>17</v>
      </c>
      <c r="F118" s="565" t="s">
        <v>17</v>
      </c>
      <c r="G118" s="662" t="s">
        <v>5</v>
      </c>
      <c r="H118" s="655"/>
      <c r="I118" s="655"/>
      <c r="J118" s="655"/>
      <c r="K118" s="655"/>
      <c r="L118" s="655"/>
      <c r="M118" s="655" t="s">
        <v>28</v>
      </c>
      <c r="N118" s="247"/>
      <c r="O118" s="247"/>
      <c r="P118" s="247"/>
      <c r="Q118" s="247"/>
      <c r="R118" s="247"/>
      <c r="S118" s="247"/>
      <c r="T118" s="247"/>
      <c r="U118" s="262"/>
      <c r="V118" s="262"/>
      <c r="W118" s="530"/>
      <c r="X118" s="530"/>
      <c r="Y118" s="530"/>
      <c r="Z118" s="530"/>
      <c r="AA118" s="530"/>
      <c r="AB118" s="533"/>
      <c r="AC118" s="533"/>
      <c r="AD118" s="530"/>
      <c r="AE118" s="530"/>
      <c r="AF118" s="530"/>
      <c r="AG118" s="530"/>
      <c r="AH118" s="530"/>
      <c r="AI118" s="530"/>
      <c r="AJ118" s="378"/>
      <c r="AK118" s="171"/>
      <c r="AL118" s="171"/>
      <c r="AM118" s="171"/>
      <c r="AN118" s="171"/>
      <c r="AO118" s="171"/>
      <c r="AP118" s="171"/>
      <c r="AQ118" s="171"/>
      <c r="AR118" s="171"/>
      <c r="AS118" s="171"/>
      <c r="AT118" s="171"/>
      <c r="AU118" s="171"/>
    </row>
    <row r="119" spans="1:47" s="170" customFormat="1" x14ac:dyDescent="0.2">
      <c r="A119" s="171"/>
      <c r="B119" s="667" t="s">
        <v>1785</v>
      </c>
      <c r="C119" s="567" t="s">
        <v>83</v>
      </c>
      <c r="D119" s="553" t="s">
        <v>1691</v>
      </c>
      <c r="E119" s="565" t="s">
        <v>17</v>
      </c>
      <c r="F119" s="565" t="s">
        <v>17</v>
      </c>
      <c r="G119" s="662" t="s">
        <v>5</v>
      </c>
      <c r="H119" s="655"/>
      <c r="I119" s="655"/>
      <c r="J119" s="655"/>
      <c r="K119" s="655"/>
      <c r="L119" s="655"/>
      <c r="M119" s="655" t="s">
        <v>28</v>
      </c>
      <c r="N119" s="247"/>
      <c r="O119" s="247"/>
      <c r="P119" s="247"/>
      <c r="Q119" s="247"/>
      <c r="R119" s="247"/>
      <c r="S119" s="247"/>
      <c r="T119" s="247"/>
      <c r="U119" s="262"/>
      <c r="V119" s="262"/>
      <c r="W119" s="530"/>
      <c r="X119" s="530"/>
      <c r="Y119" s="530"/>
      <c r="Z119" s="530"/>
      <c r="AA119" s="530"/>
      <c r="AB119" s="533"/>
      <c r="AC119" s="533"/>
      <c r="AD119" s="530"/>
      <c r="AE119" s="530"/>
      <c r="AF119" s="530"/>
      <c r="AG119" s="530"/>
      <c r="AH119" s="530"/>
      <c r="AI119" s="530"/>
      <c r="AJ119" s="378"/>
      <c r="AK119" s="171"/>
      <c r="AL119" s="171"/>
      <c r="AM119" s="171"/>
      <c r="AN119" s="171"/>
      <c r="AO119" s="171"/>
      <c r="AP119" s="171"/>
      <c r="AQ119" s="171"/>
      <c r="AR119" s="171"/>
      <c r="AS119" s="171"/>
      <c r="AT119" s="171"/>
      <c r="AU119" s="171"/>
    </row>
    <row r="120" spans="1:47" s="170" customFormat="1" x14ac:dyDescent="0.2">
      <c r="A120" s="171"/>
      <c r="B120" s="667" t="s">
        <v>1786</v>
      </c>
      <c r="C120" s="567" t="s">
        <v>83</v>
      </c>
      <c r="D120" s="553" t="s">
        <v>1691</v>
      </c>
      <c r="E120" s="565" t="s">
        <v>17</v>
      </c>
      <c r="F120" s="565" t="s">
        <v>17</v>
      </c>
      <c r="G120" s="662" t="s">
        <v>5</v>
      </c>
      <c r="H120" s="655"/>
      <c r="I120" s="655"/>
      <c r="J120" s="655"/>
      <c r="K120" s="655"/>
      <c r="L120" s="655"/>
      <c r="M120" s="655" t="s">
        <v>28</v>
      </c>
      <c r="N120" s="247"/>
      <c r="O120" s="247"/>
      <c r="P120" s="247"/>
      <c r="Q120" s="247"/>
      <c r="R120" s="247"/>
      <c r="S120" s="247"/>
      <c r="T120" s="247"/>
      <c r="U120" s="262"/>
      <c r="V120" s="262"/>
      <c r="W120" s="530"/>
      <c r="X120" s="530"/>
      <c r="Y120" s="530"/>
      <c r="Z120" s="530"/>
      <c r="AA120" s="530"/>
      <c r="AB120" s="533"/>
      <c r="AC120" s="533"/>
      <c r="AD120" s="530"/>
      <c r="AE120" s="530"/>
      <c r="AF120" s="530"/>
      <c r="AG120" s="530"/>
      <c r="AH120" s="530"/>
      <c r="AI120" s="530"/>
      <c r="AJ120" s="378"/>
      <c r="AK120" s="171"/>
      <c r="AL120" s="171"/>
      <c r="AM120" s="171"/>
      <c r="AN120" s="171"/>
      <c r="AO120" s="171"/>
      <c r="AP120" s="171"/>
      <c r="AQ120" s="171"/>
      <c r="AR120" s="171"/>
      <c r="AS120" s="171"/>
      <c r="AT120" s="171"/>
      <c r="AU120" s="171"/>
    </row>
    <row r="121" spans="1:47" s="170" customFormat="1" x14ac:dyDescent="0.2">
      <c r="A121" s="171"/>
      <c r="B121" s="667" t="s">
        <v>1787</v>
      </c>
      <c r="C121" s="567" t="s">
        <v>83</v>
      </c>
      <c r="D121" s="553" t="s">
        <v>1691</v>
      </c>
      <c r="E121" s="565" t="s">
        <v>17</v>
      </c>
      <c r="F121" s="565" t="s">
        <v>17</v>
      </c>
      <c r="G121" s="662" t="s">
        <v>5</v>
      </c>
      <c r="H121" s="655"/>
      <c r="I121" s="655"/>
      <c r="J121" s="655"/>
      <c r="K121" s="655"/>
      <c r="L121" s="655"/>
      <c r="M121" s="655" t="s">
        <v>28</v>
      </c>
      <c r="N121" s="247"/>
      <c r="O121" s="247"/>
      <c r="P121" s="247"/>
      <c r="Q121" s="247"/>
      <c r="R121" s="247"/>
      <c r="S121" s="247"/>
      <c r="T121" s="247"/>
      <c r="U121" s="262"/>
      <c r="V121" s="262"/>
      <c r="W121" s="530"/>
      <c r="X121" s="530"/>
      <c r="Y121" s="530"/>
      <c r="Z121" s="530"/>
      <c r="AA121" s="530"/>
      <c r="AB121" s="533"/>
      <c r="AC121" s="533"/>
      <c r="AD121" s="530"/>
      <c r="AE121" s="530"/>
      <c r="AF121" s="530"/>
      <c r="AG121" s="530"/>
      <c r="AH121" s="530"/>
      <c r="AI121" s="530"/>
      <c r="AJ121" s="378"/>
      <c r="AK121" s="171"/>
      <c r="AL121" s="171"/>
      <c r="AM121" s="171"/>
      <c r="AN121" s="171"/>
      <c r="AO121" s="171"/>
      <c r="AP121" s="171"/>
      <c r="AQ121" s="171"/>
      <c r="AR121" s="171"/>
      <c r="AS121" s="171"/>
      <c r="AT121" s="171"/>
      <c r="AU121" s="171"/>
    </row>
    <row r="122" spans="1:47" s="170" customFormat="1" x14ac:dyDescent="0.2">
      <c r="A122" s="171"/>
      <c r="B122" s="667" t="s">
        <v>1788</v>
      </c>
      <c r="C122" s="567" t="s">
        <v>83</v>
      </c>
      <c r="D122" s="553" t="s">
        <v>1691</v>
      </c>
      <c r="E122" s="565" t="s">
        <v>17</v>
      </c>
      <c r="F122" s="565" t="s">
        <v>17</v>
      </c>
      <c r="G122" s="662" t="s">
        <v>5</v>
      </c>
      <c r="H122" s="655"/>
      <c r="I122" s="655"/>
      <c r="J122" s="655"/>
      <c r="K122" s="655"/>
      <c r="L122" s="655"/>
      <c r="M122" s="655" t="s">
        <v>28</v>
      </c>
      <c r="N122" s="247"/>
      <c r="O122" s="247"/>
      <c r="P122" s="247"/>
      <c r="Q122" s="247"/>
      <c r="R122" s="247"/>
      <c r="S122" s="247"/>
      <c r="T122" s="247"/>
      <c r="U122" s="262"/>
      <c r="V122" s="262"/>
      <c r="W122" s="530"/>
      <c r="X122" s="530"/>
      <c r="Y122" s="530"/>
      <c r="Z122" s="530"/>
      <c r="AA122" s="530"/>
      <c r="AB122" s="533"/>
      <c r="AC122" s="533"/>
      <c r="AD122" s="530"/>
      <c r="AE122" s="530"/>
      <c r="AF122" s="530"/>
      <c r="AG122" s="530"/>
      <c r="AH122" s="530"/>
      <c r="AI122" s="530"/>
      <c r="AJ122" s="378"/>
      <c r="AK122" s="171"/>
      <c r="AL122" s="171"/>
      <c r="AM122" s="171"/>
      <c r="AN122" s="171"/>
      <c r="AO122" s="171"/>
      <c r="AP122" s="171"/>
      <c r="AQ122" s="171"/>
      <c r="AR122" s="171"/>
      <c r="AS122" s="171"/>
      <c r="AT122" s="171"/>
      <c r="AU122" s="171"/>
    </row>
    <row r="123" spans="1:47" s="170" customFormat="1" x14ac:dyDescent="0.2">
      <c r="A123" s="171"/>
      <c r="B123" s="241" t="s">
        <v>1305</v>
      </c>
      <c r="C123" s="263" t="s">
        <v>84</v>
      </c>
      <c r="D123" s="335" t="s">
        <v>1573</v>
      </c>
      <c r="E123" s="251" t="s">
        <v>17</v>
      </c>
      <c r="F123" s="251" t="s">
        <v>17</v>
      </c>
      <c r="G123" s="660" t="s">
        <v>5</v>
      </c>
      <c r="H123" s="262"/>
      <c r="I123" s="262"/>
      <c r="J123" s="262"/>
      <c r="K123" s="262"/>
      <c r="L123" s="262"/>
      <c r="M123" s="262" t="s">
        <v>28</v>
      </c>
      <c r="N123" s="247"/>
      <c r="O123" s="247"/>
      <c r="P123" s="247"/>
      <c r="Q123" s="247"/>
      <c r="R123" s="247"/>
      <c r="S123" s="247"/>
      <c r="T123" s="247"/>
      <c r="U123" s="262"/>
      <c r="V123" s="262"/>
      <c r="W123" s="530" t="s">
        <v>28</v>
      </c>
      <c r="X123" s="530" t="s">
        <v>28</v>
      </c>
      <c r="Y123" s="530" t="s">
        <v>28</v>
      </c>
      <c r="Z123" s="530"/>
      <c r="AA123" s="530"/>
      <c r="AB123" s="533"/>
      <c r="AC123" s="533"/>
      <c r="AD123" s="530"/>
      <c r="AE123" s="530"/>
      <c r="AF123" s="530"/>
      <c r="AG123" s="530"/>
      <c r="AH123" s="530"/>
      <c r="AI123" s="530"/>
      <c r="AJ123" s="378"/>
      <c r="AK123" s="171"/>
      <c r="AL123" s="171"/>
      <c r="AM123" s="171"/>
      <c r="AN123" s="171"/>
      <c r="AO123" s="171"/>
      <c r="AP123" s="171"/>
      <c r="AQ123" s="171"/>
      <c r="AR123" s="171"/>
      <c r="AS123" s="171"/>
      <c r="AT123" s="171"/>
      <c r="AU123" s="171"/>
    </row>
    <row r="124" spans="1:47" s="170" customFormat="1" x14ac:dyDescent="0.2">
      <c r="A124" s="171"/>
      <c r="B124" s="241" t="s">
        <v>1306</v>
      </c>
      <c r="C124" s="493" t="s">
        <v>85</v>
      </c>
      <c r="D124" s="335" t="s">
        <v>1576</v>
      </c>
      <c r="E124" s="251" t="s">
        <v>17</v>
      </c>
      <c r="F124" s="251" t="s">
        <v>17</v>
      </c>
      <c r="G124" s="660" t="s">
        <v>362</v>
      </c>
      <c r="H124" s="262"/>
      <c r="I124" s="262"/>
      <c r="J124" s="262"/>
      <c r="K124" s="262"/>
      <c r="L124" s="262"/>
      <c r="M124" s="262" t="s">
        <v>28</v>
      </c>
      <c r="N124" s="247"/>
      <c r="O124" s="247"/>
      <c r="P124" s="247"/>
      <c r="Q124" s="247"/>
      <c r="R124" s="247"/>
      <c r="S124" s="247"/>
      <c r="T124" s="247"/>
      <c r="U124" s="262"/>
      <c r="V124" s="262"/>
      <c r="W124" s="530" t="s">
        <v>28</v>
      </c>
      <c r="X124" s="530" t="s">
        <v>28</v>
      </c>
      <c r="Y124" s="530" t="s">
        <v>28</v>
      </c>
      <c r="Z124" s="530"/>
      <c r="AA124" s="530"/>
      <c r="AB124" s="533"/>
      <c r="AC124" s="533"/>
      <c r="AD124" s="530"/>
      <c r="AE124" s="530"/>
      <c r="AF124" s="530"/>
      <c r="AG124" s="530"/>
      <c r="AH124" s="530"/>
      <c r="AI124" s="530"/>
      <c r="AJ124" s="378"/>
      <c r="AK124" s="171"/>
      <c r="AL124" s="171"/>
      <c r="AM124" s="171"/>
      <c r="AN124" s="171"/>
      <c r="AO124" s="171"/>
      <c r="AP124" s="171"/>
      <c r="AQ124" s="171"/>
      <c r="AR124" s="171"/>
      <c r="AS124" s="171"/>
      <c r="AT124" s="171"/>
      <c r="AU124" s="171"/>
    </row>
    <row r="125" spans="1:47" s="170" customFormat="1" x14ac:dyDescent="0.2">
      <c r="A125" s="171"/>
      <c r="B125" s="241" t="s">
        <v>1307</v>
      </c>
      <c r="C125" s="493" t="s">
        <v>85</v>
      </c>
      <c r="D125" s="335" t="s">
        <v>1578</v>
      </c>
      <c r="E125" s="251" t="s">
        <v>17</v>
      </c>
      <c r="F125" s="251" t="s">
        <v>17</v>
      </c>
      <c r="G125" s="660" t="s">
        <v>5</v>
      </c>
      <c r="H125" s="262"/>
      <c r="I125" s="262"/>
      <c r="J125" s="262"/>
      <c r="K125" s="262"/>
      <c r="L125" s="262"/>
      <c r="M125" s="262" t="s">
        <v>28</v>
      </c>
      <c r="N125" s="247"/>
      <c r="O125" s="247"/>
      <c r="P125" s="247"/>
      <c r="Q125" s="247"/>
      <c r="R125" s="247"/>
      <c r="S125" s="247"/>
      <c r="T125" s="247"/>
      <c r="U125" s="262"/>
      <c r="V125" s="262"/>
      <c r="W125" s="530" t="s">
        <v>28</v>
      </c>
      <c r="X125" s="530" t="s">
        <v>28</v>
      </c>
      <c r="Y125" s="530" t="s">
        <v>28</v>
      </c>
      <c r="Z125" s="530"/>
      <c r="AA125" s="530"/>
      <c r="AB125" s="533"/>
      <c r="AC125" s="533"/>
      <c r="AD125" s="530"/>
      <c r="AE125" s="530"/>
      <c r="AF125" s="530"/>
      <c r="AG125" s="530"/>
      <c r="AH125" s="530"/>
      <c r="AI125" s="530"/>
      <c r="AJ125" s="378"/>
      <c r="AK125" s="171"/>
      <c r="AL125" s="171"/>
      <c r="AM125" s="171"/>
      <c r="AN125" s="171"/>
      <c r="AO125" s="171"/>
      <c r="AP125" s="171"/>
      <c r="AQ125" s="171"/>
      <c r="AR125" s="171"/>
      <c r="AS125" s="171"/>
      <c r="AT125" s="171"/>
      <c r="AU125" s="171"/>
    </row>
    <row r="126" spans="1:47" s="170" customFormat="1" x14ac:dyDescent="0.2">
      <c r="A126" s="171"/>
      <c r="B126" s="241" t="s">
        <v>1308</v>
      </c>
      <c r="C126" s="263" t="s">
        <v>92</v>
      </c>
      <c r="D126" s="335" t="s">
        <v>1581</v>
      </c>
      <c r="E126" s="251" t="s">
        <v>17</v>
      </c>
      <c r="F126" s="251" t="s">
        <v>17</v>
      </c>
      <c r="G126" s="660" t="s">
        <v>5</v>
      </c>
      <c r="H126" s="262"/>
      <c r="I126" s="262"/>
      <c r="J126" s="262"/>
      <c r="K126" s="262"/>
      <c r="L126" s="262"/>
      <c r="M126" s="262" t="s">
        <v>28</v>
      </c>
      <c r="N126" s="247"/>
      <c r="O126" s="247"/>
      <c r="P126" s="247"/>
      <c r="Q126" s="247"/>
      <c r="R126" s="247"/>
      <c r="S126" s="247"/>
      <c r="T126" s="247"/>
      <c r="U126" s="262"/>
      <c r="V126" s="262"/>
      <c r="W126" s="530" t="s">
        <v>28</v>
      </c>
      <c r="X126" s="530" t="s">
        <v>28</v>
      </c>
      <c r="Y126" s="530" t="s">
        <v>28</v>
      </c>
      <c r="Z126" s="530"/>
      <c r="AA126" s="530"/>
      <c r="AB126" s="533"/>
      <c r="AC126" s="533"/>
      <c r="AD126" s="530" t="s">
        <v>28</v>
      </c>
      <c r="AE126" s="530" t="s">
        <v>28</v>
      </c>
      <c r="AF126" s="530"/>
      <c r="AG126" s="530"/>
      <c r="AH126" s="530"/>
      <c r="AI126" s="530"/>
      <c r="AJ126" s="378"/>
      <c r="AK126" s="171"/>
      <c r="AL126" s="171"/>
      <c r="AM126" s="171"/>
      <c r="AN126" s="171"/>
      <c r="AO126" s="171"/>
      <c r="AP126" s="171"/>
      <c r="AQ126" s="171"/>
      <c r="AR126" s="171"/>
      <c r="AS126" s="171"/>
      <c r="AT126" s="171"/>
      <c r="AU126" s="171"/>
    </row>
    <row r="127" spans="1:47" s="170" customFormat="1" x14ac:dyDescent="0.2">
      <c r="A127" s="171"/>
      <c r="B127" s="241" t="s">
        <v>1311</v>
      </c>
      <c r="C127" s="263" t="s">
        <v>93</v>
      </c>
      <c r="D127" s="335" t="s">
        <v>523</v>
      </c>
      <c r="E127" s="251" t="s">
        <v>17</v>
      </c>
      <c r="F127" s="251" t="s">
        <v>22</v>
      </c>
      <c r="G127" s="660" t="s">
        <v>5</v>
      </c>
      <c r="H127" s="262"/>
      <c r="I127" s="262"/>
      <c r="J127" s="262"/>
      <c r="K127" s="262"/>
      <c r="L127" s="262"/>
      <c r="M127" s="262" t="s">
        <v>28</v>
      </c>
      <c r="N127" s="247"/>
      <c r="O127" s="247"/>
      <c r="P127" s="247"/>
      <c r="Q127" s="247"/>
      <c r="R127" s="247"/>
      <c r="S127" s="247"/>
      <c r="T127" s="247"/>
      <c r="U127" s="262"/>
      <c r="V127" s="262"/>
      <c r="W127" s="530" t="s">
        <v>28</v>
      </c>
      <c r="X127" s="530" t="s">
        <v>28</v>
      </c>
      <c r="Y127" s="530"/>
      <c r="Z127" s="530"/>
      <c r="AA127" s="530"/>
      <c r="AB127" s="533"/>
      <c r="AC127" s="533"/>
      <c r="AD127" s="530"/>
      <c r="AE127" s="530"/>
      <c r="AF127" s="530"/>
      <c r="AG127" s="530"/>
      <c r="AH127" s="530"/>
      <c r="AI127" s="530"/>
      <c r="AJ127" s="378"/>
      <c r="AK127" s="171"/>
      <c r="AL127" s="171"/>
      <c r="AM127" s="171"/>
      <c r="AN127" s="171"/>
      <c r="AO127" s="171"/>
      <c r="AP127" s="171"/>
      <c r="AQ127" s="171"/>
      <c r="AR127" s="171"/>
      <c r="AS127" s="171"/>
      <c r="AT127" s="171"/>
      <c r="AU127" s="171"/>
    </row>
    <row r="128" spans="1:47" s="170" customFormat="1" x14ac:dyDescent="0.2">
      <c r="A128" s="171"/>
      <c r="B128" s="241" t="s">
        <v>146</v>
      </c>
      <c r="C128" s="661" t="s">
        <v>86</v>
      </c>
      <c r="D128" s="335" t="s">
        <v>148</v>
      </c>
      <c r="E128" s="246" t="s">
        <v>17</v>
      </c>
      <c r="F128" s="251" t="s">
        <v>22</v>
      </c>
      <c r="G128" s="660" t="s">
        <v>5</v>
      </c>
      <c r="H128" s="247"/>
      <c r="I128" s="247"/>
      <c r="J128" s="247"/>
      <c r="K128" s="247"/>
      <c r="L128" s="247"/>
      <c r="M128" s="247"/>
      <c r="N128" s="247" t="s">
        <v>28</v>
      </c>
      <c r="O128" s="247"/>
      <c r="P128" s="247"/>
      <c r="Q128" s="247"/>
      <c r="R128" s="247"/>
      <c r="S128" s="247"/>
      <c r="T128" s="247"/>
      <c r="U128" s="262"/>
      <c r="V128" s="262"/>
      <c r="W128" s="530"/>
      <c r="X128" s="530" t="s">
        <v>28</v>
      </c>
      <c r="Y128" s="530"/>
      <c r="Z128" s="530"/>
      <c r="AA128" s="530"/>
      <c r="AB128" s="533"/>
      <c r="AC128" s="533"/>
      <c r="AD128" s="530" t="s">
        <v>28</v>
      </c>
      <c r="AE128" s="530"/>
      <c r="AF128" s="530"/>
      <c r="AG128" s="530"/>
      <c r="AH128" s="530"/>
      <c r="AI128" s="530"/>
      <c r="AJ128" s="378"/>
      <c r="AK128" s="171"/>
      <c r="AL128" s="171"/>
      <c r="AM128" s="171"/>
      <c r="AN128" s="171"/>
      <c r="AO128" s="171"/>
      <c r="AP128" s="171"/>
      <c r="AQ128" s="171"/>
      <c r="AR128" s="171"/>
      <c r="AS128" s="171"/>
      <c r="AT128" s="171"/>
      <c r="AU128" s="171"/>
    </row>
    <row r="129" spans="1:47" s="170" customFormat="1" x14ac:dyDescent="0.2">
      <c r="A129" s="171"/>
      <c r="B129" s="241" t="s">
        <v>147</v>
      </c>
      <c r="C129" s="493" t="s">
        <v>763</v>
      </c>
      <c r="D129" s="335" t="s">
        <v>630</v>
      </c>
      <c r="E129" s="251" t="s">
        <v>17</v>
      </c>
      <c r="F129" s="251" t="s">
        <v>22</v>
      </c>
      <c r="G129" s="660" t="s">
        <v>5</v>
      </c>
      <c r="H129" s="262"/>
      <c r="I129" s="262"/>
      <c r="J129" s="262"/>
      <c r="K129" s="262"/>
      <c r="L129" s="247"/>
      <c r="M129" s="247"/>
      <c r="N129" s="247" t="s">
        <v>28</v>
      </c>
      <c r="O129" s="247"/>
      <c r="P129" s="247"/>
      <c r="Q129" s="247"/>
      <c r="R129" s="247"/>
      <c r="S129" s="247"/>
      <c r="T129" s="247" t="s">
        <v>7</v>
      </c>
      <c r="U129" s="262"/>
      <c r="V129" s="262"/>
      <c r="W129" s="530"/>
      <c r="X129" s="530" t="s">
        <v>28</v>
      </c>
      <c r="Y129" s="530"/>
      <c r="Z129" s="530"/>
      <c r="AA129" s="530"/>
      <c r="AB129" s="533"/>
      <c r="AC129" s="533"/>
      <c r="AD129" s="530" t="s">
        <v>28</v>
      </c>
      <c r="AE129" s="335"/>
      <c r="AF129" s="530"/>
      <c r="AG129" s="530"/>
      <c r="AH129" s="530"/>
      <c r="AI129" s="530"/>
      <c r="AJ129" s="378"/>
      <c r="AK129" s="171"/>
      <c r="AL129" s="171"/>
      <c r="AM129" s="171"/>
      <c r="AN129" s="171"/>
      <c r="AO129" s="171"/>
      <c r="AP129" s="171"/>
      <c r="AQ129" s="171"/>
      <c r="AR129" s="171"/>
      <c r="AS129" s="171"/>
      <c r="AT129" s="171"/>
      <c r="AU129" s="171"/>
    </row>
    <row r="130" spans="1:47" s="170" customFormat="1" x14ac:dyDescent="0.2">
      <c r="A130" s="171"/>
      <c r="B130" s="241" t="s">
        <v>149</v>
      </c>
      <c r="C130" s="493" t="s">
        <v>87</v>
      </c>
      <c r="D130" s="335" t="s">
        <v>631</v>
      </c>
      <c r="E130" s="251" t="s">
        <v>17</v>
      </c>
      <c r="F130" s="251" t="s">
        <v>22</v>
      </c>
      <c r="G130" s="660" t="s">
        <v>5</v>
      </c>
      <c r="H130" s="262"/>
      <c r="I130" s="262"/>
      <c r="J130" s="262"/>
      <c r="K130" s="262"/>
      <c r="L130" s="247"/>
      <c r="M130" s="247"/>
      <c r="N130" s="247" t="s">
        <v>28</v>
      </c>
      <c r="O130" s="247"/>
      <c r="P130" s="247"/>
      <c r="Q130" s="247"/>
      <c r="R130" s="247"/>
      <c r="S130" s="247"/>
      <c r="T130" s="247"/>
      <c r="U130" s="262"/>
      <c r="V130" s="262"/>
      <c r="W130" s="530"/>
      <c r="X130" s="530" t="s">
        <v>28</v>
      </c>
      <c r="Y130" s="530"/>
      <c r="Z130" s="530"/>
      <c r="AA130" s="530"/>
      <c r="AB130" s="533"/>
      <c r="AC130" s="533"/>
      <c r="AD130" s="530" t="s">
        <v>28</v>
      </c>
      <c r="AE130" s="530"/>
      <c r="AF130" s="530"/>
      <c r="AG130" s="530"/>
      <c r="AH130" s="530"/>
      <c r="AI130" s="530"/>
      <c r="AJ130" s="378"/>
      <c r="AK130" s="171"/>
      <c r="AL130" s="171"/>
      <c r="AM130" s="171"/>
      <c r="AN130" s="171"/>
      <c r="AO130" s="171"/>
      <c r="AP130" s="171"/>
      <c r="AQ130" s="171"/>
      <c r="AR130" s="171"/>
      <c r="AS130" s="171"/>
      <c r="AT130" s="171"/>
      <c r="AU130" s="171"/>
    </row>
    <row r="131" spans="1:47" s="170" customFormat="1" x14ac:dyDescent="0.2">
      <c r="A131" s="171"/>
      <c r="B131" s="241" t="s">
        <v>150</v>
      </c>
      <c r="C131" s="493" t="s">
        <v>87</v>
      </c>
      <c r="D131" s="335" t="s">
        <v>632</v>
      </c>
      <c r="E131" s="251" t="s">
        <v>17</v>
      </c>
      <c r="F131" s="251" t="s">
        <v>22</v>
      </c>
      <c r="G131" s="660" t="s">
        <v>5</v>
      </c>
      <c r="H131" s="262"/>
      <c r="I131" s="262"/>
      <c r="J131" s="262"/>
      <c r="K131" s="262"/>
      <c r="L131" s="247"/>
      <c r="M131" s="247"/>
      <c r="N131" s="247" t="s">
        <v>28</v>
      </c>
      <c r="O131" s="247"/>
      <c r="P131" s="247"/>
      <c r="Q131" s="247"/>
      <c r="R131" s="247"/>
      <c r="S131" s="247"/>
      <c r="T131" s="247"/>
      <c r="U131" s="262"/>
      <c r="V131" s="262"/>
      <c r="W131" s="530"/>
      <c r="X131" s="530" t="s">
        <v>28</v>
      </c>
      <c r="Y131" s="530"/>
      <c r="Z131" s="530"/>
      <c r="AA131" s="530"/>
      <c r="AB131" s="533"/>
      <c r="AC131" s="533"/>
      <c r="AD131" s="530" t="s">
        <v>28</v>
      </c>
      <c r="AE131" s="530"/>
      <c r="AF131" s="530"/>
      <c r="AG131" s="530"/>
      <c r="AH131" s="530"/>
      <c r="AI131" s="530"/>
      <c r="AJ131" s="378"/>
      <c r="AK131" s="171"/>
      <c r="AL131" s="171"/>
      <c r="AM131" s="171"/>
      <c r="AN131" s="171"/>
      <c r="AO131" s="171"/>
      <c r="AP131" s="171"/>
      <c r="AQ131" s="171"/>
      <c r="AR131" s="171"/>
      <c r="AS131" s="171"/>
      <c r="AT131" s="171"/>
      <c r="AU131" s="171"/>
    </row>
    <row r="132" spans="1:47" s="170" customFormat="1" x14ac:dyDescent="0.2">
      <c r="A132" s="171"/>
      <c r="B132" s="241" t="s">
        <v>152</v>
      </c>
      <c r="C132" s="493" t="s">
        <v>766</v>
      </c>
      <c r="D132" s="335" t="s">
        <v>781</v>
      </c>
      <c r="E132" s="251" t="s">
        <v>17</v>
      </c>
      <c r="F132" s="251" t="s">
        <v>22</v>
      </c>
      <c r="G132" s="660" t="s">
        <v>5</v>
      </c>
      <c r="H132" s="262"/>
      <c r="I132" s="262"/>
      <c r="J132" s="262"/>
      <c r="K132" s="262"/>
      <c r="L132" s="247"/>
      <c r="M132" s="247"/>
      <c r="N132" s="247" t="s">
        <v>28</v>
      </c>
      <c r="O132" s="247"/>
      <c r="P132" s="247"/>
      <c r="Q132" s="247"/>
      <c r="R132" s="247"/>
      <c r="S132" s="247"/>
      <c r="T132" s="247"/>
      <c r="U132" s="262"/>
      <c r="V132" s="262"/>
      <c r="W132" s="530" t="s">
        <v>28</v>
      </c>
      <c r="X132" s="530" t="s">
        <v>28</v>
      </c>
      <c r="Y132" s="530"/>
      <c r="Z132" s="530"/>
      <c r="AA132" s="530"/>
      <c r="AB132" s="533"/>
      <c r="AC132" s="533"/>
      <c r="AD132" s="530"/>
      <c r="AE132" s="530"/>
      <c r="AF132" s="530"/>
      <c r="AG132" s="530"/>
      <c r="AH132" s="530"/>
      <c r="AI132" s="530"/>
      <c r="AJ132" s="378"/>
      <c r="AK132" s="171"/>
      <c r="AL132" s="171"/>
      <c r="AM132" s="171"/>
      <c r="AN132" s="171"/>
      <c r="AO132" s="171"/>
      <c r="AP132" s="171"/>
      <c r="AQ132" s="171"/>
      <c r="AR132" s="171"/>
      <c r="AS132" s="171"/>
      <c r="AT132" s="171"/>
      <c r="AU132" s="171"/>
    </row>
    <row r="133" spans="1:47" s="170" customFormat="1" x14ac:dyDescent="0.2">
      <c r="A133" s="171"/>
      <c r="B133" s="241" t="s">
        <v>153</v>
      </c>
      <c r="C133" s="493" t="s">
        <v>766</v>
      </c>
      <c r="D133" s="335" t="s">
        <v>782</v>
      </c>
      <c r="E133" s="251" t="s">
        <v>17</v>
      </c>
      <c r="F133" s="251" t="s">
        <v>22</v>
      </c>
      <c r="G133" s="660" t="s">
        <v>5</v>
      </c>
      <c r="H133" s="262"/>
      <c r="I133" s="262"/>
      <c r="J133" s="262"/>
      <c r="K133" s="262"/>
      <c r="L133" s="247"/>
      <c r="M133" s="247"/>
      <c r="N133" s="247" t="s">
        <v>28</v>
      </c>
      <c r="O133" s="247"/>
      <c r="P133" s="247"/>
      <c r="Q133" s="247"/>
      <c r="R133" s="247"/>
      <c r="S133" s="247"/>
      <c r="T133" s="247"/>
      <c r="U133" s="262"/>
      <c r="V133" s="262"/>
      <c r="W133" s="530" t="s">
        <v>28</v>
      </c>
      <c r="X133" s="530" t="s">
        <v>28</v>
      </c>
      <c r="Y133" s="530"/>
      <c r="Z133" s="530"/>
      <c r="AA133" s="530"/>
      <c r="AB133" s="533"/>
      <c r="AC133" s="533"/>
      <c r="AD133" s="530"/>
      <c r="AE133" s="530"/>
      <c r="AF133" s="530"/>
      <c r="AG133" s="530"/>
      <c r="AH133" s="530"/>
      <c r="AI133" s="530"/>
      <c r="AJ133" s="378"/>
      <c r="AK133" s="171"/>
      <c r="AL133" s="171"/>
      <c r="AM133" s="171"/>
      <c r="AN133" s="171"/>
      <c r="AO133" s="171"/>
      <c r="AP133" s="171"/>
      <c r="AQ133" s="171"/>
      <c r="AR133" s="171"/>
      <c r="AS133" s="171"/>
      <c r="AT133" s="171"/>
      <c r="AU133" s="171"/>
    </row>
    <row r="134" spans="1:47" s="170" customFormat="1" x14ac:dyDescent="0.2">
      <c r="A134" s="171"/>
      <c r="B134" s="241" t="s">
        <v>154</v>
      </c>
      <c r="C134" s="263" t="s">
        <v>90</v>
      </c>
      <c r="D134" s="335" t="s">
        <v>759</v>
      </c>
      <c r="E134" s="251" t="s">
        <v>17</v>
      </c>
      <c r="F134" s="251" t="s">
        <v>22</v>
      </c>
      <c r="G134" s="660" t="s">
        <v>5</v>
      </c>
      <c r="H134" s="262"/>
      <c r="I134" s="262"/>
      <c r="J134" s="262"/>
      <c r="K134" s="262"/>
      <c r="L134" s="247"/>
      <c r="M134" s="247"/>
      <c r="N134" s="247" t="s">
        <v>28</v>
      </c>
      <c r="O134" s="247"/>
      <c r="P134" s="247"/>
      <c r="Q134" s="247"/>
      <c r="R134" s="247"/>
      <c r="S134" s="247"/>
      <c r="T134" s="247"/>
      <c r="U134" s="262"/>
      <c r="V134" s="262"/>
      <c r="W134" s="530" t="s">
        <v>28</v>
      </c>
      <c r="X134" s="530" t="s">
        <v>28</v>
      </c>
      <c r="Y134" s="530"/>
      <c r="Z134" s="530"/>
      <c r="AA134" s="530"/>
      <c r="AB134" s="533"/>
      <c r="AC134" s="533"/>
      <c r="AD134" s="530"/>
      <c r="AE134" s="530"/>
      <c r="AF134" s="530"/>
      <c r="AG134" s="530"/>
      <c r="AH134" s="530"/>
      <c r="AI134" s="530"/>
      <c r="AJ134" s="378"/>
      <c r="AK134" s="171"/>
      <c r="AL134" s="171"/>
      <c r="AM134" s="171"/>
      <c r="AN134" s="171"/>
      <c r="AO134" s="171"/>
      <c r="AP134" s="171"/>
      <c r="AQ134" s="171"/>
      <c r="AR134" s="171"/>
      <c r="AS134" s="171"/>
      <c r="AT134" s="171"/>
      <c r="AU134" s="171"/>
    </row>
    <row r="135" spans="1:47" s="170" customFormat="1" x14ac:dyDescent="0.2">
      <c r="A135" s="171"/>
      <c r="B135" s="241" t="s">
        <v>156</v>
      </c>
      <c r="C135" s="263" t="s">
        <v>90</v>
      </c>
      <c r="D135" s="335" t="s">
        <v>756</v>
      </c>
      <c r="E135" s="251" t="s">
        <v>17</v>
      </c>
      <c r="F135" s="251" t="s">
        <v>22</v>
      </c>
      <c r="G135" s="660" t="s">
        <v>5</v>
      </c>
      <c r="H135" s="262"/>
      <c r="I135" s="262"/>
      <c r="J135" s="262"/>
      <c r="K135" s="262"/>
      <c r="L135" s="247"/>
      <c r="M135" s="247"/>
      <c r="N135" s="247" t="s">
        <v>28</v>
      </c>
      <c r="O135" s="247"/>
      <c r="P135" s="247"/>
      <c r="Q135" s="247"/>
      <c r="R135" s="247"/>
      <c r="S135" s="247"/>
      <c r="T135" s="247"/>
      <c r="U135" s="262"/>
      <c r="V135" s="262"/>
      <c r="W135" s="530" t="s">
        <v>28</v>
      </c>
      <c r="X135" s="530" t="s">
        <v>28</v>
      </c>
      <c r="Y135" s="530"/>
      <c r="Z135" s="530"/>
      <c r="AA135" s="530"/>
      <c r="AB135" s="533"/>
      <c r="AC135" s="533"/>
      <c r="AD135" s="530"/>
      <c r="AE135" s="530"/>
      <c r="AF135" s="530"/>
      <c r="AG135" s="530"/>
      <c r="AH135" s="530"/>
      <c r="AI135" s="530"/>
      <c r="AJ135" s="378"/>
      <c r="AK135" s="171"/>
      <c r="AL135" s="171"/>
      <c r="AM135" s="171"/>
      <c r="AN135" s="171"/>
      <c r="AO135" s="171"/>
      <c r="AP135" s="171"/>
      <c r="AQ135" s="171"/>
      <c r="AR135" s="171"/>
      <c r="AS135" s="171"/>
      <c r="AT135" s="171"/>
      <c r="AU135" s="171"/>
    </row>
    <row r="136" spans="1:47" s="170" customFormat="1" x14ac:dyDescent="0.2">
      <c r="A136" s="171"/>
      <c r="B136" s="241" t="s">
        <v>716</v>
      </c>
      <c r="C136" s="263" t="s">
        <v>753</v>
      </c>
      <c r="D136" s="335" t="s">
        <v>760</v>
      </c>
      <c r="E136" s="251" t="s">
        <v>17</v>
      </c>
      <c r="F136" s="251" t="s">
        <v>22</v>
      </c>
      <c r="G136" s="660" t="s">
        <v>5</v>
      </c>
      <c r="H136" s="262"/>
      <c r="I136" s="262"/>
      <c r="J136" s="262"/>
      <c r="K136" s="262"/>
      <c r="L136" s="247"/>
      <c r="M136" s="247"/>
      <c r="N136" s="247" t="s">
        <v>28</v>
      </c>
      <c r="O136" s="247"/>
      <c r="P136" s="247"/>
      <c r="Q136" s="247"/>
      <c r="R136" s="247"/>
      <c r="S136" s="247"/>
      <c r="T136" s="247"/>
      <c r="U136" s="262"/>
      <c r="V136" s="262"/>
      <c r="W136" s="530" t="s">
        <v>28</v>
      </c>
      <c r="X136" s="530" t="s">
        <v>28</v>
      </c>
      <c r="Y136" s="530"/>
      <c r="Z136" s="530"/>
      <c r="AA136" s="530"/>
      <c r="AB136" s="533"/>
      <c r="AC136" s="533"/>
      <c r="AD136" s="530" t="s">
        <v>28</v>
      </c>
      <c r="AE136" s="530"/>
      <c r="AF136" s="530"/>
      <c r="AG136" s="530"/>
      <c r="AH136" s="530"/>
      <c r="AI136" s="530"/>
      <c r="AJ136" s="378"/>
      <c r="AK136" s="171"/>
      <c r="AL136" s="171"/>
      <c r="AM136" s="171"/>
      <c r="AN136" s="171"/>
      <c r="AO136" s="171"/>
      <c r="AP136" s="171"/>
      <c r="AQ136" s="171"/>
      <c r="AR136" s="171"/>
      <c r="AS136" s="171"/>
      <c r="AT136" s="171"/>
      <c r="AU136" s="171"/>
    </row>
    <row r="137" spans="1:47" s="170" customFormat="1" x14ac:dyDescent="0.2">
      <c r="A137" s="171"/>
      <c r="B137" s="241" t="s">
        <v>764</v>
      </c>
      <c r="C137" s="263" t="s">
        <v>91</v>
      </c>
      <c r="D137" s="335" t="s">
        <v>151</v>
      </c>
      <c r="E137" s="251" t="s">
        <v>17</v>
      </c>
      <c r="F137" s="251" t="s">
        <v>22</v>
      </c>
      <c r="G137" s="660" t="s">
        <v>5</v>
      </c>
      <c r="H137" s="262"/>
      <c r="I137" s="262"/>
      <c r="J137" s="262"/>
      <c r="K137" s="262"/>
      <c r="L137" s="247"/>
      <c r="M137" s="247"/>
      <c r="N137" s="247" t="s">
        <v>28</v>
      </c>
      <c r="O137" s="247"/>
      <c r="P137" s="247"/>
      <c r="Q137" s="247"/>
      <c r="R137" s="247"/>
      <c r="S137" s="247"/>
      <c r="T137" s="247"/>
      <c r="U137" s="262"/>
      <c r="V137" s="262"/>
      <c r="W137" s="530" t="s">
        <v>28</v>
      </c>
      <c r="X137" s="530" t="s">
        <v>28</v>
      </c>
      <c r="Y137" s="530"/>
      <c r="Z137" s="530"/>
      <c r="AA137" s="530"/>
      <c r="AB137" s="533"/>
      <c r="AC137" s="533"/>
      <c r="AD137" s="530"/>
      <c r="AE137" s="530"/>
      <c r="AF137" s="530"/>
      <c r="AG137" s="530"/>
      <c r="AH137" s="530"/>
      <c r="AI137" s="530"/>
      <c r="AJ137" s="378"/>
      <c r="AK137" s="171"/>
      <c r="AL137" s="171"/>
      <c r="AM137" s="171"/>
      <c r="AN137" s="171"/>
      <c r="AO137" s="171"/>
      <c r="AP137" s="171"/>
      <c r="AQ137" s="171"/>
      <c r="AR137" s="171"/>
      <c r="AS137" s="171"/>
      <c r="AT137" s="171"/>
      <c r="AU137" s="171"/>
    </row>
    <row r="138" spans="1:47" s="170" customFormat="1" x14ac:dyDescent="0.2">
      <c r="A138" s="171"/>
      <c r="B138" s="241" t="s">
        <v>765</v>
      </c>
      <c r="C138" s="263" t="s">
        <v>91</v>
      </c>
      <c r="D138" s="335" t="s">
        <v>717</v>
      </c>
      <c r="E138" s="251" t="s">
        <v>17</v>
      </c>
      <c r="F138" s="251" t="s">
        <v>22</v>
      </c>
      <c r="G138" s="660" t="s">
        <v>5</v>
      </c>
      <c r="H138" s="262"/>
      <c r="I138" s="262"/>
      <c r="J138" s="262"/>
      <c r="K138" s="262"/>
      <c r="L138" s="247"/>
      <c r="M138" s="247"/>
      <c r="N138" s="247" t="s">
        <v>28</v>
      </c>
      <c r="O138" s="247"/>
      <c r="P138" s="247"/>
      <c r="Q138" s="247"/>
      <c r="R138" s="247"/>
      <c r="S138" s="247"/>
      <c r="T138" s="247"/>
      <c r="U138" s="262"/>
      <c r="V138" s="262"/>
      <c r="W138" s="530"/>
      <c r="X138" s="530" t="s">
        <v>28</v>
      </c>
      <c r="Y138" s="530"/>
      <c r="Z138" s="530"/>
      <c r="AA138" s="530"/>
      <c r="AB138" s="533"/>
      <c r="AC138" s="533"/>
      <c r="AD138" s="530"/>
      <c r="AE138" s="530"/>
      <c r="AF138" s="530"/>
      <c r="AG138" s="530"/>
      <c r="AH138" s="530"/>
      <c r="AI138" s="530"/>
      <c r="AJ138" s="378"/>
      <c r="AK138" s="171"/>
      <c r="AL138" s="171"/>
      <c r="AM138" s="171"/>
      <c r="AN138" s="171"/>
      <c r="AO138" s="171"/>
      <c r="AP138" s="171"/>
      <c r="AQ138" s="171"/>
      <c r="AR138" s="171"/>
      <c r="AS138" s="171"/>
      <c r="AT138" s="171"/>
      <c r="AU138" s="171"/>
    </row>
    <row r="139" spans="1:47" s="170" customFormat="1" x14ac:dyDescent="0.2">
      <c r="A139" s="171"/>
      <c r="B139" s="241" t="s">
        <v>767</v>
      </c>
      <c r="C139" s="263" t="s">
        <v>155</v>
      </c>
      <c r="D139" s="335" t="s">
        <v>1867</v>
      </c>
      <c r="E139" s="251" t="s">
        <v>17</v>
      </c>
      <c r="F139" s="251" t="s">
        <v>17</v>
      </c>
      <c r="G139" s="660" t="s">
        <v>5</v>
      </c>
      <c r="H139" s="262"/>
      <c r="I139" s="262"/>
      <c r="J139" s="262"/>
      <c r="K139" s="262"/>
      <c r="L139" s="247"/>
      <c r="M139" s="247"/>
      <c r="N139" s="247" t="s">
        <v>28</v>
      </c>
      <c r="O139" s="247"/>
      <c r="P139" s="247"/>
      <c r="Q139" s="247"/>
      <c r="R139" s="247"/>
      <c r="S139" s="247"/>
      <c r="T139" s="247"/>
      <c r="U139" s="262"/>
      <c r="V139" s="262"/>
      <c r="W139" s="530" t="s">
        <v>28</v>
      </c>
      <c r="X139" s="530" t="s">
        <v>28</v>
      </c>
      <c r="Y139" s="530" t="s">
        <v>28</v>
      </c>
      <c r="Z139" s="530"/>
      <c r="AA139" s="530"/>
      <c r="AB139" s="533"/>
      <c r="AC139" s="533"/>
      <c r="AD139" s="530" t="s">
        <v>28</v>
      </c>
      <c r="AE139" s="530" t="s">
        <v>28</v>
      </c>
      <c r="AF139" s="530"/>
      <c r="AG139" s="530"/>
      <c r="AH139" s="530"/>
      <c r="AI139" s="530"/>
      <c r="AJ139" s="378"/>
      <c r="AK139" s="171"/>
      <c r="AL139" s="171"/>
      <c r="AM139" s="171"/>
      <c r="AN139" s="171"/>
      <c r="AO139" s="171"/>
      <c r="AP139" s="171"/>
      <c r="AQ139" s="171"/>
      <c r="AR139" s="171"/>
      <c r="AS139" s="171"/>
      <c r="AT139" s="171"/>
      <c r="AU139" s="171"/>
    </row>
    <row r="140" spans="1:47" s="170" customFormat="1" x14ac:dyDescent="0.2">
      <c r="A140" s="171"/>
      <c r="B140" s="625" t="s">
        <v>768</v>
      </c>
      <c r="C140" s="567" t="s">
        <v>155</v>
      </c>
      <c r="D140" s="553" t="s">
        <v>1867</v>
      </c>
      <c r="E140" s="565" t="s">
        <v>17</v>
      </c>
      <c r="F140" s="565" t="s">
        <v>17</v>
      </c>
      <c r="G140" s="662" t="s">
        <v>5</v>
      </c>
      <c r="H140" s="262"/>
      <c r="I140" s="262"/>
      <c r="J140" s="262"/>
      <c r="K140" s="262"/>
      <c r="L140" s="247"/>
      <c r="M140" s="247"/>
      <c r="N140" s="247" t="s">
        <v>28</v>
      </c>
      <c r="O140" s="247"/>
      <c r="P140" s="247"/>
      <c r="Q140" s="247"/>
      <c r="R140" s="247"/>
      <c r="S140" s="247"/>
      <c r="T140" s="247"/>
      <c r="U140" s="262"/>
      <c r="V140" s="262"/>
      <c r="W140" s="530"/>
      <c r="X140" s="530"/>
      <c r="Y140" s="530"/>
      <c r="Z140" s="530"/>
      <c r="AA140" s="530"/>
      <c r="AB140" s="533"/>
      <c r="AC140" s="533"/>
      <c r="AD140" s="530"/>
      <c r="AE140" s="530"/>
      <c r="AF140" s="530"/>
      <c r="AG140" s="530"/>
      <c r="AH140" s="530"/>
      <c r="AI140" s="530"/>
      <c r="AJ140" s="378"/>
      <c r="AK140" s="171"/>
      <c r="AL140" s="171"/>
      <c r="AM140" s="171"/>
      <c r="AN140" s="171"/>
      <c r="AO140" s="171"/>
      <c r="AP140" s="171"/>
      <c r="AQ140" s="171"/>
      <c r="AR140" s="171"/>
      <c r="AS140" s="171"/>
      <c r="AT140" s="171"/>
      <c r="AU140" s="171"/>
    </row>
    <row r="141" spans="1:47" s="170" customFormat="1" x14ac:dyDescent="0.2">
      <c r="A141" s="171"/>
      <c r="B141" s="241" t="s">
        <v>390</v>
      </c>
      <c r="C141" s="263" t="s">
        <v>94</v>
      </c>
      <c r="D141" s="335" t="s">
        <v>783</v>
      </c>
      <c r="E141" s="251" t="s">
        <v>17</v>
      </c>
      <c r="F141" s="251" t="s">
        <v>17</v>
      </c>
      <c r="G141" s="660" t="s">
        <v>5</v>
      </c>
      <c r="H141" s="247"/>
      <c r="I141" s="247"/>
      <c r="J141" s="247"/>
      <c r="K141" s="247"/>
      <c r="L141" s="247"/>
      <c r="M141" s="247"/>
      <c r="N141" s="247"/>
      <c r="O141" s="247" t="s">
        <v>28</v>
      </c>
      <c r="P141" s="247"/>
      <c r="Q141" s="247"/>
      <c r="R141" s="247"/>
      <c r="S141" s="247"/>
      <c r="T141" s="247"/>
      <c r="U141" s="262"/>
      <c r="V141" s="262"/>
      <c r="W141" s="530"/>
      <c r="X141" s="530" t="s">
        <v>28</v>
      </c>
      <c r="Y141" s="530"/>
      <c r="Z141" s="530"/>
      <c r="AA141" s="530"/>
      <c r="AB141" s="533"/>
      <c r="AC141" s="533"/>
      <c r="AD141" s="530"/>
      <c r="AE141" s="530"/>
      <c r="AF141" s="530"/>
      <c r="AG141" s="530"/>
      <c r="AH141" s="530"/>
      <c r="AI141" s="530"/>
      <c r="AJ141" s="378"/>
      <c r="AK141" s="171"/>
      <c r="AL141" s="171"/>
      <c r="AM141" s="171"/>
      <c r="AN141" s="171"/>
      <c r="AO141" s="171"/>
      <c r="AP141" s="171"/>
      <c r="AQ141" s="171"/>
      <c r="AR141" s="171"/>
      <c r="AS141" s="171"/>
      <c r="AT141" s="171"/>
      <c r="AU141" s="171"/>
    </row>
    <row r="142" spans="1:47" s="170" customFormat="1" x14ac:dyDescent="0.2">
      <c r="A142" s="171"/>
      <c r="B142" s="241" t="s">
        <v>771</v>
      </c>
      <c r="C142" s="263" t="s">
        <v>94</v>
      </c>
      <c r="D142" s="335" t="s">
        <v>784</v>
      </c>
      <c r="E142" s="251" t="s">
        <v>17</v>
      </c>
      <c r="F142" s="251" t="s">
        <v>17</v>
      </c>
      <c r="G142" s="660" t="s">
        <v>5</v>
      </c>
      <c r="H142" s="247"/>
      <c r="I142" s="247"/>
      <c r="J142" s="247"/>
      <c r="K142" s="247"/>
      <c r="L142" s="247"/>
      <c r="M142" s="247"/>
      <c r="N142" s="247"/>
      <c r="O142" s="247" t="s">
        <v>28</v>
      </c>
      <c r="P142" s="247"/>
      <c r="Q142" s="247"/>
      <c r="R142" s="247"/>
      <c r="S142" s="247"/>
      <c r="T142" s="247"/>
      <c r="U142" s="262"/>
      <c r="V142" s="262"/>
      <c r="W142" s="530"/>
      <c r="X142" s="530" t="s">
        <v>28</v>
      </c>
      <c r="Y142" s="530"/>
      <c r="Z142" s="530"/>
      <c r="AA142" s="530"/>
      <c r="AB142" s="533"/>
      <c r="AC142" s="533"/>
      <c r="AD142" s="530"/>
      <c r="AE142" s="530"/>
      <c r="AF142" s="530"/>
      <c r="AG142" s="530"/>
      <c r="AH142" s="530"/>
      <c r="AI142" s="530"/>
      <c r="AJ142" s="378"/>
      <c r="AK142" s="171"/>
      <c r="AL142" s="171"/>
      <c r="AM142" s="171"/>
      <c r="AN142" s="171"/>
      <c r="AO142" s="171"/>
      <c r="AP142" s="171"/>
      <c r="AQ142" s="171"/>
      <c r="AR142" s="171"/>
      <c r="AS142" s="171"/>
      <c r="AT142" s="171"/>
      <c r="AU142" s="171"/>
    </row>
    <row r="143" spans="1:47" s="170" customFormat="1" x14ac:dyDescent="0.2">
      <c r="A143" s="171"/>
      <c r="B143" s="625" t="s">
        <v>1430</v>
      </c>
      <c r="C143" s="567" t="s">
        <v>94</v>
      </c>
      <c r="D143" s="553" t="s">
        <v>1474</v>
      </c>
      <c r="E143" s="565" t="s">
        <v>17</v>
      </c>
      <c r="F143" s="565" t="s">
        <v>17</v>
      </c>
      <c r="G143" s="662" t="s">
        <v>5</v>
      </c>
      <c r="H143" s="247"/>
      <c r="I143" s="247"/>
      <c r="J143" s="247"/>
      <c r="K143" s="247"/>
      <c r="L143" s="247"/>
      <c r="M143" s="247"/>
      <c r="N143" s="247"/>
      <c r="O143" s="247" t="s">
        <v>28</v>
      </c>
      <c r="P143" s="247"/>
      <c r="Q143" s="247"/>
      <c r="R143" s="247"/>
      <c r="S143" s="247"/>
      <c r="T143" s="247"/>
      <c r="U143" s="262"/>
      <c r="V143" s="262"/>
      <c r="W143" s="530"/>
      <c r="X143" s="530"/>
      <c r="Y143" s="530"/>
      <c r="Z143" s="530"/>
      <c r="AA143" s="530"/>
      <c r="AB143" s="533"/>
      <c r="AC143" s="533"/>
      <c r="AD143" s="530"/>
      <c r="AE143" s="530"/>
      <c r="AF143" s="530"/>
      <c r="AG143" s="530"/>
      <c r="AH143" s="530"/>
      <c r="AI143" s="530"/>
      <c r="AJ143" s="378"/>
      <c r="AK143" s="171"/>
      <c r="AL143" s="171"/>
      <c r="AM143" s="171"/>
      <c r="AN143" s="171"/>
      <c r="AO143" s="171"/>
      <c r="AP143" s="171"/>
      <c r="AQ143" s="171"/>
      <c r="AR143" s="171"/>
      <c r="AS143" s="171"/>
      <c r="AT143" s="171"/>
      <c r="AU143" s="171"/>
    </row>
    <row r="144" spans="1:47" s="170" customFormat="1" x14ac:dyDescent="0.2">
      <c r="A144" s="171"/>
      <c r="B144" s="241" t="s">
        <v>1172</v>
      </c>
      <c r="C144" s="263" t="s">
        <v>1144</v>
      </c>
      <c r="D144" s="335" t="s">
        <v>1591</v>
      </c>
      <c r="E144" s="251" t="s">
        <v>17</v>
      </c>
      <c r="F144" s="251" t="s">
        <v>22</v>
      </c>
      <c r="G144" s="660" t="s">
        <v>5</v>
      </c>
      <c r="H144" s="262"/>
      <c r="I144" s="262"/>
      <c r="J144" s="262"/>
      <c r="K144" s="262"/>
      <c r="L144" s="262"/>
      <c r="M144" s="262"/>
      <c r="N144" s="262"/>
      <c r="O144" s="262" t="s">
        <v>28</v>
      </c>
      <c r="P144" s="262"/>
      <c r="Q144" s="262"/>
      <c r="R144" s="262"/>
      <c r="S144" s="262"/>
      <c r="T144" s="262"/>
      <c r="U144" s="262"/>
      <c r="V144" s="262"/>
      <c r="W144" s="530"/>
      <c r="X144" s="530" t="s">
        <v>28</v>
      </c>
      <c r="Y144" s="530"/>
      <c r="Z144" s="530"/>
      <c r="AA144" s="530"/>
      <c r="AB144" s="533"/>
      <c r="AC144" s="533"/>
      <c r="AD144" s="530"/>
      <c r="AE144" s="530"/>
      <c r="AF144" s="530"/>
      <c r="AG144" s="530"/>
      <c r="AH144" s="530"/>
      <c r="AI144" s="530"/>
      <c r="AJ144" s="378"/>
      <c r="AK144" s="171"/>
      <c r="AL144" s="171"/>
      <c r="AM144" s="171"/>
      <c r="AN144" s="171"/>
      <c r="AO144" s="171"/>
      <c r="AP144" s="171"/>
      <c r="AQ144" s="171"/>
      <c r="AR144" s="171"/>
      <c r="AS144" s="171"/>
      <c r="AT144" s="171"/>
      <c r="AU144" s="171"/>
    </row>
    <row r="145" spans="1:47" s="170" customFormat="1" x14ac:dyDescent="0.2">
      <c r="A145" s="171"/>
      <c r="B145" s="241" t="s">
        <v>1173</v>
      </c>
      <c r="C145" s="263" t="s">
        <v>1144</v>
      </c>
      <c r="D145" s="335" t="s">
        <v>1593</v>
      </c>
      <c r="E145" s="251" t="s">
        <v>17</v>
      </c>
      <c r="F145" s="251" t="s">
        <v>22</v>
      </c>
      <c r="G145" s="660" t="s">
        <v>5</v>
      </c>
      <c r="H145" s="262"/>
      <c r="I145" s="262"/>
      <c r="J145" s="262"/>
      <c r="K145" s="262"/>
      <c r="L145" s="262"/>
      <c r="M145" s="262"/>
      <c r="N145" s="262"/>
      <c r="O145" s="262" t="s">
        <v>28</v>
      </c>
      <c r="P145" s="262"/>
      <c r="Q145" s="262"/>
      <c r="R145" s="262"/>
      <c r="S145" s="262"/>
      <c r="T145" s="262"/>
      <c r="U145" s="262"/>
      <c r="V145" s="262"/>
      <c r="W145" s="530"/>
      <c r="X145" s="530" t="s">
        <v>28</v>
      </c>
      <c r="Y145" s="530"/>
      <c r="Z145" s="530"/>
      <c r="AA145" s="530"/>
      <c r="AB145" s="533"/>
      <c r="AC145" s="533"/>
      <c r="AD145" s="530"/>
      <c r="AE145" s="530"/>
      <c r="AF145" s="530"/>
      <c r="AG145" s="530"/>
      <c r="AH145" s="530"/>
      <c r="AI145" s="530"/>
      <c r="AJ145" s="378"/>
      <c r="AK145" s="171"/>
      <c r="AL145" s="171"/>
      <c r="AM145" s="171"/>
      <c r="AN145" s="171"/>
      <c r="AO145" s="171"/>
      <c r="AP145" s="171"/>
      <c r="AQ145" s="171"/>
      <c r="AR145" s="171"/>
      <c r="AS145" s="171"/>
      <c r="AT145" s="171"/>
      <c r="AU145" s="171"/>
    </row>
    <row r="146" spans="1:47" s="170" customFormat="1" x14ac:dyDescent="0.2">
      <c r="A146" s="171"/>
      <c r="B146" s="625" t="s">
        <v>1431</v>
      </c>
      <c r="C146" s="567" t="s">
        <v>1144</v>
      </c>
      <c r="D146" s="553" t="s">
        <v>1692</v>
      </c>
      <c r="E146" s="565" t="s">
        <v>17</v>
      </c>
      <c r="F146" s="565" t="s">
        <v>22</v>
      </c>
      <c r="G146" s="662" t="s">
        <v>5</v>
      </c>
      <c r="H146" s="262"/>
      <c r="I146" s="262"/>
      <c r="J146" s="262"/>
      <c r="K146" s="262"/>
      <c r="L146" s="262"/>
      <c r="M146" s="262"/>
      <c r="N146" s="262"/>
      <c r="O146" s="247" t="s">
        <v>28</v>
      </c>
      <c r="P146" s="262"/>
      <c r="Q146" s="262"/>
      <c r="R146" s="262"/>
      <c r="S146" s="262"/>
      <c r="T146" s="262"/>
      <c r="U146" s="262"/>
      <c r="V146" s="262"/>
      <c r="W146" s="530"/>
      <c r="X146" s="530"/>
      <c r="Y146" s="530"/>
      <c r="Z146" s="530"/>
      <c r="AA146" s="530"/>
      <c r="AB146" s="533"/>
      <c r="AC146" s="533"/>
      <c r="AD146" s="530"/>
      <c r="AE146" s="530"/>
      <c r="AF146" s="530"/>
      <c r="AG146" s="530"/>
      <c r="AH146" s="530"/>
      <c r="AI146" s="530"/>
      <c r="AJ146" s="378"/>
      <c r="AK146" s="171"/>
      <c r="AL146" s="171"/>
      <c r="AM146" s="171"/>
      <c r="AN146" s="171"/>
      <c r="AO146" s="171"/>
      <c r="AP146" s="171"/>
      <c r="AQ146" s="171"/>
      <c r="AR146" s="171"/>
      <c r="AS146" s="171"/>
      <c r="AT146" s="171"/>
      <c r="AU146" s="171"/>
    </row>
    <row r="147" spans="1:47" s="170" customFormat="1" x14ac:dyDescent="0.2">
      <c r="A147" s="171"/>
      <c r="B147" s="241" t="s">
        <v>1174</v>
      </c>
      <c r="C147" s="263" t="s">
        <v>1145</v>
      </c>
      <c r="D147" s="335" t="s">
        <v>1596</v>
      </c>
      <c r="E147" s="251" t="s">
        <v>17</v>
      </c>
      <c r="F147" s="251" t="s">
        <v>22</v>
      </c>
      <c r="G147" s="660" t="s">
        <v>5</v>
      </c>
      <c r="H147" s="262"/>
      <c r="I147" s="262"/>
      <c r="J147" s="262"/>
      <c r="K147" s="262"/>
      <c r="L147" s="262"/>
      <c r="M147" s="262"/>
      <c r="N147" s="262"/>
      <c r="O147" s="262" t="s">
        <v>28</v>
      </c>
      <c r="P147" s="262"/>
      <c r="Q147" s="262"/>
      <c r="R147" s="262"/>
      <c r="S147" s="262"/>
      <c r="T147" s="262"/>
      <c r="U147" s="262"/>
      <c r="V147" s="262"/>
      <c r="W147" s="530"/>
      <c r="X147" s="530" t="s">
        <v>28</v>
      </c>
      <c r="Y147" s="530"/>
      <c r="Z147" s="530"/>
      <c r="AA147" s="530"/>
      <c r="AB147" s="533"/>
      <c r="AC147" s="533"/>
      <c r="AD147" s="530"/>
      <c r="AE147" s="530"/>
      <c r="AF147" s="530"/>
      <c r="AG147" s="530"/>
      <c r="AH147" s="530"/>
      <c r="AI147" s="530"/>
      <c r="AJ147" s="378"/>
      <c r="AK147" s="171"/>
      <c r="AL147" s="171"/>
      <c r="AM147" s="171"/>
      <c r="AN147" s="171"/>
      <c r="AO147" s="171"/>
      <c r="AP147" s="171"/>
      <c r="AQ147" s="171"/>
      <c r="AR147" s="171"/>
      <c r="AS147" s="171"/>
      <c r="AT147" s="171"/>
      <c r="AU147" s="171"/>
    </row>
    <row r="148" spans="1:47" s="170" customFormat="1" x14ac:dyDescent="0.2">
      <c r="A148" s="171"/>
      <c r="B148" s="625" t="s">
        <v>1442</v>
      </c>
      <c r="C148" s="567" t="s">
        <v>1145</v>
      </c>
      <c r="D148" s="553" t="s">
        <v>1693</v>
      </c>
      <c r="E148" s="565" t="s">
        <v>17</v>
      </c>
      <c r="F148" s="565" t="s">
        <v>22</v>
      </c>
      <c r="G148" s="662" t="s">
        <v>5</v>
      </c>
      <c r="H148" s="262"/>
      <c r="I148" s="262"/>
      <c r="J148" s="262"/>
      <c r="K148" s="262"/>
      <c r="L148" s="262"/>
      <c r="M148" s="262"/>
      <c r="N148" s="262"/>
      <c r="O148" s="262" t="s">
        <v>28</v>
      </c>
      <c r="P148" s="262"/>
      <c r="Q148" s="262"/>
      <c r="R148" s="262"/>
      <c r="S148" s="262"/>
      <c r="T148" s="262"/>
      <c r="U148" s="262"/>
      <c r="V148" s="262"/>
      <c r="W148" s="530"/>
      <c r="X148" s="530"/>
      <c r="Y148" s="530"/>
      <c r="Z148" s="530"/>
      <c r="AA148" s="530"/>
      <c r="AB148" s="533"/>
      <c r="AC148" s="533"/>
      <c r="AD148" s="530"/>
      <c r="AE148" s="530"/>
      <c r="AF148" s="530"/>
      <c r="AG148" s="530"/>
      <c r="AH148" s="530"/>
      <c r="AI148" s="530"/>
      <c r="AJ148" s="378"/>
      <c r="AK148" s="171"/>
      <c r="AL148" s="171"/>
      <c r="AM148" s="171"/>
      <c r="AN148" s="171"/>
      <c r="AO148" s="171"/>
      <c r="AP148" s="171"/>
      <c r="AQ148" s="171"/>
      <c r="AR148" s="171"/>
      <c r="AS148" s="171"/>
      <c r="AT148" s="171"/>
      <c r="AU148" s="171"/>
    </row>
    <row r="149" spans="1:47" s="170" customFormat="1" x14ac:dyDescent="0.2">
      <c r="A149" s="171"/>
      <c r="B149" s="241" t="s">
        <v>1175</v>
      </c>
      <c r="C149" s="263" t="s">
        <v>1200</v>
      </c>
      <c r="D149" s="335" t="s">
        <v>1212</v>
      </c>
      <c r="E149" s="251" t="s">
        <v>17</v>
      </c>
      <c r="F149" s="251" t="s">
        <v>22</v>
      </c>
      <c r="G149" s="660" t="s">
        <v>5</v>
      </c>
      <c r="H149" s="262"/>
      <c r="I149" s="262"/>
      <c r="J149" s="262"/>
      <c r="K149" s="262"/>
      <c r="L149" s="262"/>
      <c r="M149" s="262"/>
      <c r="N149" s="262"/>
      <c r="O149" s="262" t="s">
        <v>28</v>
      </c>
      <c r="P149" s="262"/>
      <c r="Q149" s="262"/>
      <c r="R149" s="262"/>
      <c r="S149" s="262"/>
      <c r="T149" s="262"/>
      <c r="U149" s="262"/>
      <c r="V149" s="262"/>
      <c r="W149" s="530"/>
      <c r="X149" s="530" t="s">
        <v>28</v>
      </c>
      <c r="Y149" s="530"/>
      <c r="Z149" s="530"/>
      <c r="AA149" s="530"/>
      <c r="AB149" s="533"/>
      <c r="AC149" s="533"/>
      <c r="AD149" s="530"/>
      <c r="AE149" s="530"/>
      <c r="AF149" s="530"/>
      <c r="AG149" s="530"/>
      <c r="AH149" s="530"/>
      <c r="AI149" s="530"/>
      <c r="AJ149" s="378"/>
      <c r="AK149" s="171"/>
      <c r="AL149" s="171"/>
      <c r="AM149" s="171"/>
      <c r="AN149" s="171"/>
      <c r="AO149" s="171"/>
      <c r="AP149" s="171"/>
      <c r="AQ149" s="171"/>
      <c r="AR149" s="171"/>
      <c r="AS149" s="171"/>
      <c r="AT149" s="171"/>
      <c r="AU149" s="171"/>
    </row>
    <row r="150" spans="1:47" s="170" customFormat="1" x14ac:dyDescent="0.2">
      <c r="A150" s="171"/>
      <c r="B150" s="241" t="s">
        <v>1210</v>
      </c>
      <c r="C150" s="263" t="s">
        <v>1200</v>
      </c>
      <c r="D150" s="335" t="s">
        <v>1602</v>
      </c>
      <c r="E150" s="251" t="s">
        <v>17</v>
      </c>
      <c r="F150" s="251" t="s">
        <v>22</v>
      </c>
      <c r="G150" s="660" t="s">
        <v>5</v>
      </c>
      <c r="H150" s="262"/>
      <c r="I150" s="262"/>
      <c r="J150" s="262"/>
      <c r="K150" s="262"/>
      <c r="L150" s="262"/>
      <c r="M150" s="262"/>
      <c r="N150" s="262"/>
      <c r="O150" s="262" t="s">
        <v>28</v>
      </c>
      <c r="P150" s="262"/>
      <c r="Q150" s="262"/>
      <c r="R150" s="262"/>
      <c r="S150" s="262"/>
      <c r="T150" s="262"/>
      <c r="U150" s="262"/>
      <c r="V150" s="262"/>
      <c r="W150" s="530"/>
      <c r="X150" s="530" t="s">
        <v>28</v>
      </c>
      <c r="Y150" s="530"/>
      <c r="Z150" s="530"/>
      <c r="AA150" s="530"/>
      <c r="AB150" s="533"/>
      <c r="AC150" s="533"/>
      <c r="AD150" s="530"/>
      <c r="AE150" s="530"/>
      <c r="AF150" s="530"/>
      <c r="AG150" s="530"/>
      <c r="AH150" s="530"/>
      <c r="AI150" s="530"/>
      <c r="AJ150" s="378"/>
      <c r="AK150" s="171"/>
      <c r="AL150" s="171"/>
      <c r="AM150" s="171"/>
      <c r="AN150" s="171"/>
      <c r="AO150" s="171"/>
      <c r="AP150" s="171"/>
      <c r="AQ150" s="171"/>
      <c r="AR150" s="171"/>
      <c r="AS150" s="171"/>
      <c r="AT150" s="171"/>
      <c r="AU150" s="171"/>
    </row>
    <row r="151" spans="1:47" s="170" customFormat="1" x14ac:dyDescent="0.2">
      <c r="A151" s="171"/>
      <c r="B151" s="625" t="s">
        <v>1468</v>
      </c>
      <c r="C151" s="567" t="s">
        <v>1200</v>
      </c>
      <c r="D151" s="553" t="s">
        <v>1694</v>
      </c>
      <c r="E151" s="565" t="s">
        <v>17</v>
      </c>
      <c r="F151" s="565" t="s">
        <v>22</v>
      </c>
      <c r="G151" s="662" t="s">
        <v>5</v>
      </c>
      <c r="H151" s="262"/>
      <c r="I151" s="262"/>
      <c r="J151" s="262"/>
      <c r="K151" s="262"/>
      <c r="L151" s="262"/>
      <c r="M151" s="262"/>
      <c r="N151" s="262"/>
      <c r="O151" s="247" t="s">
        <v>28</v>
      </c>
      <c r="P151" s="262"/>
      <c r="Q151" s="262"/>
      <c r="R151" s="262"/>
      <c r="S151" s="262"/>
      <c r="T151" s="262"/>
      <c r="U151" s="262"/>
      <c r="V151" s="262"/>
      <c r="W151" s="530"/>
      <c r="X151" s="530"/>
      <c r="Y151" s="530"/>
      <c r="Z151" s="530"/>
      <c r="AA151" s="530"/>
      <c r="AB151" s="533"/>
      <c r="AC151" s="533"/>
      <c r="AD151" s="530"/>
      <c r="AE151" s="530"/>
      <c r="AF151" s="530"/>
      <c r="AG151" s="530"/>
      <c r="AH151" s="530"/>
      <c r="AI151" s="530"/>
      <c r="AJ151" s="378"/>
      <c r="AK151" s="171"/>
      <c r="AL151" s="171"/>
      <c r="AM151" s="171"/>
      <c r="AN151" s="171"/>
      <c r="AO151" s="171"/>
      <c r="AP151" s="171"/>
      <c r="AQ151" s="171"/>
      <c r="AR151" s="171"/>
      <c r="AS151" s="171"/>
      <c r="AT151" s="171"/>
      <c r="AU151" s="171"/>
    </row>
    <row r="152" spans="1:47" s="170" customFormat="1" x14ac:dyDescent="0.2">
      <c r="A152" s="171"/>
      <c r="B152" s="241" t="s">
        <v>1211</v>
      </c>
      <c r="C152" s="263" t="s">
        <v>1146</v>
      </c>
      <c r="D152" s="335" t="s">
        <v>1166</v>
      </c>
      <c r="E152" s="251" t="s">
        <v>17</v>
      </c>
      <c r="F152" s="251" t="s">
        <v>22</v>
      </c>
      <c r="G152" s="660" t="s">
        <v>5</v>
      </c>
      <c r="H152" s="262"/>
      <c r="I152" s="262"/>
      <c r="J152" s="262"/>
      <c r="K152" s="262"/>
      <c r="L152" s="262"/>
      <c r="M152" s="262"/>
      <c r="N152" s="262"/>
      <c r="O152" s="262" t="s">
        <v>28</v>
      </c>
      <c r="P152" s="262"/>
      <c r="Q152" s="262"/>
      <c r="R152" s="262"/>
      <c r="S152" s="262"/>
      <c r="T152" s="262"/>
      <c r="U152" s="262"/>
      <c r="V152" s="262"/>
      <c r="W152" s="530"/>
      <c r="X152" s="530" t="s">
        <v>28</v>
      </c>
      <c r="Y152" s="530"/>
      <c r="Z152" s="530"/>
      <c r="AA152" s="530"/>
      <c r="AB152" s="533"/>
      <c r="AC152" s="533"/>
      <c r="AD152" s="530"/>
      <c r="AE152" s="530"/>
      <c r="AF152" s="530"/>
      <c r="AG152" s="530"/>
      <c r="AH152" s="530"/>
      <c r="AI152" s="530"/>
      <c r="AJ152" s="378"/>
      <c r="AK152" s="171"/>
      <c r="AL152" s="171"/>
      <c r="AM152" s="171"/>
      <c r="AN152" s="171"/>
      <c r="AO152" s="171"/>
      <c r="AP152" s="171"/>
      <c r="AQ152" s="171"/>
      <c r="AR152" s="171"/>
      <c r="AS152" s="171"/>
      <c r="AT152" s="171"/>
      <c r="AU152" s="171"/>
    </row>
    <row r="153" spans="1:47" s="170" customFormat="1" x14ac:dyDescent="0.2">
      <c r="A153" s="171"/>
      <c r="B153" s="241" t="s">
        <v>1279</v>
      </c>
      <c r="C153" s="263" t="s">
        <v>1147</v>
      </c>
      <c r="D153" s="335" t="s">
        <v>1695</v>
      </c>
      <c r="E153" s="251" t="s">
        <v>17</v>
      </c>
      <c r="F153" s="251" t="s">
        <v>17</v>
      </c>
      <c r="G153" s="660" t="s">
        <v>5</v>
      </c>
      <c r="H153" s="262"/>
      <c r="I153" s="262"/>
      <c r="J153" s="262"/>
      <c r="K153" s="262"/>
      <c r="L153" s="262"/>
      <c r="M153" s="262"/>
      <c r="N153" s="262"/>
      <c r="O153" s="262" t="s">
        <v>28</v>
      </c>
      <c r="P153" s="262"/>
      <c r="Q153" s="262"/>
      <c r="R153" s="262"/>
      <c r="S153" s="262"/>
      <c r="T153" s="262"/>
      <c r="U153" s="262"/>
      <c r="V153" s="262"/>
      <c r="W153" s="530"/>
      <c r="X153" s="530" t="s">
        <v>28</v>
      </c>
      <c r="Y153" s="530"/>
      <c r="Z153" s="530"/>
      <c r="AA153" s="530"/>
      <c r="AB153" s="533"/>
      <c r="AC153" s="533"/>
      <c r="AD153" s="530"/>
      <c r="AE153" s="530"/>
      <c r="AF153" s="530"/>
      <c r="AG153" s="530"/>
      <c r="AH153" s="530"/>
      <c r="AI153" s="530"/>
      <c r="AJ153" s="378"/>
      <c r="AK153" s="171"/>
      <c r="AL153" s="171"/>
      <c r="AM153" s="171"/>
      <c r="AN153" s="171"/>
      <c r="AO153" s="171"/>
      <c r="AP153" s="171"/>
      <c r="AQ153" s="171"/>
      <c r="AR153" s="171"/>
      <c r="AS153" s="171"/>
      <c r="AT153" s="171"/>
      <c r="AU153" s="171"/>
    </row>
    <row r="154" spans="1:47" s="170" customFormat="1" x14ac:dyDescent="0.2">
      <c r="A154" s="171"/>
      <c r="B154" s="241" t="s">
        <v>159</v>
      </c>
      <c r="C154" s="493" t="s">
        <v>97</v>
      </c>
      <c r="D154" s="335" t="s">
        <v>162</v>
      </c>
      <c r="E154" s="251" t="s">
        <v>17</v>
      </c>
      <c r="F154" s="251" t="s">
        <v>22</v>
      </c>
      <c r="G154" s="660" t="s">
        <v>5</v>
      </c>
      <c r="H154" s="247"/>
      <c r="I154" s="247"/>
      <c r="J154" s="247"/>
      <c r="K154" s="247"/>
      <c r="L154" s="247"/>
      <c r="M154" s="247"/>
      <c r="N154" s="247"/>
      <c r="O154" s="247"/>
      <c r="P154" s="247" t="s">
        <v>28</v>
      </c>
      <c r="Q154" s="247"/>
      <c r="R154" s="247"/>
      <c r="S154" s="247"/>
      <c r="T154" s="247"/>
      <c r="U154" s="262"/>
      <c r="V154" s="262"/>
      <c r="W154" s="530"/>
      <c r="X154" s="530"/>
      <c r="Y154" s="530"/>
      <c r="Z154" s="530"/>
      <c r="AA154" s="530"/>
      <c r="AB154" s="533"/>
      <c r="AC154" s="533"/>
      <c r="AD154" s="530" t="s">
        <v>28</v>
      </c>
      <c r="AE154" s="530"/>
      <c r="AF154" s="530"/>
      <c r="AG154" s="530"/>
      <c r="AH154" s="530"/>
      <c r="AI154" s="530"/>
      <c r="AJ154" s="378"/>
      <c r="AK154" s="171"/>
      <c r="AL154" s="171"/>
      <c r="AM154" s="171"/>
      <c r="AN154" s="171"/>
      <c r="AO154" s="171"/>
      <c r="AP154" s="171"/>
      <c r="AQ154" s="171"/>
      <c r="AR154" s="171"/>
      <c r="AS154" s="171"/>
      <c r="AT154" s="171"/>
      <c r="AU154" s="171"/>
    </row>
    <row r="155" spans="1:47" s="170" customFormat="1" x14ac:dyDescent="0.2">
      <c r="A155" s="171"/>
      <c r="B155" s="241" t="s">
        <v>160</v>
      </c>
      <c r="C155" s="493" t="s">
        <v>97</v>
      </c>
      <c r="D155" s="335" t="s">
        <v>162</v>
      </c>
      <c r="E155" s="251" t="s">
        <v>17</v>
      </c>
      <c r="F155" s="251" t="s">
        <v>22</v>
      </c>
      <c r="G155" s="660" t="s">
        <v>609</v>
      </c>
      <c r="H155" s="262"/>
      <c r="I155" s="262"/>
      <c r="J155" s="262"/>
      <c r="K155" s="262"/>
      <c r="L155" s="262"/>
      <c r="M155" s="262"/>
      <c r="N155" s="262"/>
      <c r="O155" s="262" t="s">
        <v>7</v>
      </c>
      <c r="P155" s="262" t="s">
        <v>28</v>
      </c>
      <c r="Q155" s="262"/>
      <c r="R155" s="262"/>
      <c r="S155" s="262"/>
      <c r="T155" s="262"/>
      <c r="U155" s="262"/>
      <c r="V155" s="262"/>
      <c r="W155" s="530"/>
      <c r="X155" s="530"/>
      <c r="Y155" s="530"/>
      <c r="Z155" s="530"/>
      <c r="AA155" s="530"/>
      <c r="AB155" s="533"/>
      <c r="AC155" s="533"/>
      <c r="AD155" s="530" t="s">
        <v>28</v>
      </c>
      <c r="AE155" s="530"/>
      <c r="AF155" s="530"/>
      <c r="AG155" s="530"/>
      <c r="AH155" s="530"/>
      <c r="AI155" s="530"/>
      <c r="AJ155" s="378"/>
      <c r="AK155" s="171"/>
      <c r="AL155" s="171"/>
      <c r="AM155" s="171"/>
      <c r="AN155" s="171"/>
      <c r="AO155" s="171"/>
      <c r="AP155" s="171"/>
      <c r="AQ155" s="171"/>
      <c r="AR155" s="171"/>
      <c r="AS155" s="171"/>
      <c r="AT155" s="171"/>
      <c r="AU155" s="171"/>
    </row>
    <row r="156" spans="1:47" s="170" customFormat="1" x14ac:dyDescent="0.2">
      <c r="A156" s="171"/>
      <c r="B156" s="241" t="s">
        <v>168</v>
      </c>
      <c r="C156" s="493" t="s">
        <v>1018</v>
      </c>
      <c r="D156" s="335" t="s">
        <v>1713</v>
      </c>
      <c r="E156" s="251" t="s">
        <v>17</v>
      </c>
      <c r="F156" s="251" t="s">
        <v>17</v>
      </c>
      <c r="G156" s="660" t="s">
        <v>5</v>
      </c>
      <c r="H156" s="262"/>
      <c r="I156" s="262"/>
      <c r="J156" s="262"/>
      <c r="K156" s="262"/>
      <c r="L156" s="262"/>
      <c r="M156" s="262"/>
      <c r="N156" s="262"/>
      <c r="O156" s="262"/>
      <c r="P156" s="262" t="s">
        <v>28</v>
      </c>
      <c r="Q156" s="262"/>
      <c r="R156" s="262"/>
      <c r="S156" s="262"/>
      <c r="T156" s="262"/>
      <c r="U156" s="262"/>
      <c r="V156" s="262"/>
      <c r="W156" s="532"/>
      <c r="X156" s="532"/>
      <c r="Y156" s="532"/>
      <c r="Z156" s="530"/>
      <c r="AA156" s="530"/>
      <c r="AB156" s="533"/>
      <c r="AC156" s="533"/>
      <c r="AD156" s="530" t="s">
        <v>28</v>
      </c>
      <c r="AE156" s="530" t="s">
        <v>28</v>
      </c>
      <c r="AF156" s="530"/>
      <c r="AG156" s="530"/>
      <c r="AH156" s="530"/>
      <c r="AI156" s="530"/>
      <c r="AJ156" s="378"/>
      <c r="AK156" s="171"/>
      <c r="AL156" s="171"/>
      <c r="AM156" s="171"/>
      <c r="AN156" s="171"/>
      <c r="AO156" s="171"/>
      <c r="AP156" s="171"/>
      <c r="AQ156" s="171"/>
      <c r="AR156" s="171"/>
      <c r="AS156" s="171"/>
      <c r="AT156" s="171"/>
      <c r="AU156" s="171"/>
    </row>
    <row r="157" spans="1:47" s="170" customFormat="1" x14ac:dyDescent="0.2">
      <c r="A157" s="171"/>
      <c r="B157" s="241" t="s">
        <v>169</v>
      </c>
      <c r="C157" s="493" t="s">
        <v>1018</v>
      </c>
      <c r="D157" s="335" t="s">
        <v>1714</v>
      </c>
      <c r="E157" s="251" t="s">
        <v>17</v>
      </c>
      <c r="F157" s="251" t="s">
        <v>17</v>
      </c>
      <c r="G157" s="660" t="s">
        <v>5</v>
      </c>
      <c r="H157" s="262"/>
      <c r="I157" s="262"/>
      <c r="J157" s="262"/>
      <c r="K157" s="262"/>
      <c r="L157" s="262"/>
      <c r="M157" s="262"/>
      <c r="N157" s="262"/>
      <c r="O157" s="262"/>
      <c r="P157" s="262" t="s">
        <v>28</v>
      </c>
      <c r="Q157" s="262"/>
      <c r="R157" s="262"/>
      <c r="S157" s="262"/>
      <c r="T157" s="262"/>
      <c r="U157" s="262"/>
      <c r="V157" s="262"/>
      <c r="W157" s="532"/>
      <c r="X157" s="532"/>
      <c r="Y157" s="532"/>
      <c r="Z157" s="530"/>
      <c r="AA157" s="530"/>
      <c r="AB157" s="533"/>
      <c r="AC157" s="533"/>
      <c r="AD157" s="530" t="s">
        <v>28</v>
      </c>
      <c r="AE157" s="530" t="s">
        <v>28</v>
      </c>
      <c r="AF157" s="530"/>
      <c r="AG157" s="530"/>
      <c r="AH157" s="530"/>
      <c r="AI157" s="530"/>
      <c r="AJ157" s="378"/>
      <c r="AK157" s="171"/>
      <c r="AL157" s="171"/>
      <c r="AM157" s="171"/>
      <c r="AN157" s="171"/>
      <c r="AO157" s="171"/>
      <c r="AP157" s="171"/>
      <c r="AQ157" s="171"/>
      <c r="AR157" s="171"/>
      <c r="AS157" s="171"/>
      <c r="AT157" s="171"/>
      <c r="AU157" s="171"/>
    </row>
    <row r="158" spans="1:47" s="170" customFormat="1" x14ac:dyDescent="0.2">
      <c r="A158" s="171"/>
      <c r="B158" s="241" t="s">
        <v>170</v>
      </c>
      <c r="C158" s="493" t="s">
        <v>1018</v>
      </c>
      <c r="D158" s="335" t="s">
        <v>1715</v>
      </c>
      <c r="E158" s="251" t="s">
        <v>17</v>
      </c>
      <c r="F158" s="251" t="s">
        <v>17</v>
      </c>
      <c r="G158" s="660" t="s">
        <v>5</v>
      </c>
      <c r="H158" s="262"/>
      <c r="I158" s="262"/>
      <c r="J158" s="262"/>
      <c r="K158" s="262"/>
      <c r="L158" s="262"/>
      <c r="M158" s="262"/>
      <c r="N158" s="262"/>
      <c r="O158" s="262"/>
      <c r="P158" s="262" t="s">
        <v>28</v>
      </c>
      <c r="Q158" s="262"/>
      <c r="R158" s="262"/>
      <c r="S158" s="262"/>
      <c r="T158" s="262"/>
      <c r="U158" s="262"/>
      <c r="V158" s="262"/>
      <c r="W158" s="532"/>
      <c r="X158" s="532"/>
      <c r="Y158" s="532"/>
      <c r="Z158" s="530"/>
      <c r="AA158" s="530"/>
      <c r="AB158" s="533"/>
      <c r="AC158" s="533"/>
      <c r="AD158" s="530" t="s">
        <v>28</v>
      </c>
      <c r="AE158" s="530" t="s">
        <v>28</v>
      </c>
      <c r="AF158" s="530"/>
      <c r="AG158" s="530"/>
      <c r="AH158" s="530"/>
      <c r="AI158" s="530"/>
      <c r="AJ158" s="378"/>
      <c r="AK158" s="171"/>
      <c r="AL158" s="171"/>
      <c r="AM158" s="171"/>
      <c r="AN158" s="171"/>
      <c r="AO158" s="171"/>
      <c r="AP158" s="171"/>
      <c r="AQ158" s="171"/>
      <c r="AR158" s="171"/>
      <c r="AS158" s="171"/>
      <c r="AT158" s="171"/>
      <c r="AU158" s="171"/>
    </row>
    <row r="159" spans="1:47" s="170" customFormat="1" x14ac:dyDescent="0.2">
      <c r="A159" s="171"/>
      <c r="B159" s="241" t="s">
        <v>171</v>
      </c>
      <c r="C159" s="263" t="s">
        <v>98</v>
      </c>
      <c r="D159" s="335" t="s">
        <v>1475</v>
      </c>
      <c r="E159" s="251" t="s">
        <v>17</v>
      </c>
      <c r="F159" s="251" t="s">
        <v>22</v>
      </c>
      <c r="G159" s="660" t="s">
        <v>362</v>
      </c>
      <c r="H159" s="247"/>
      <c r="I159" s="247"/>
      <c r="J159" s="247"/>
      <c r="K159" s="247"/>
      <c r="L159" s="247"/>
      <c r="M159" s="247"/>
      <c r="N159" s="247"/>
      <c r="O159" s="247"/>
      <c r="P159" s="247" t="s">
        <v>28</v>
      </c>
      <c r="Q159" s="247"/>
      <c r="R159" s="247"/>
      <c r="S159" s="247"/>
      <c r="T159" s="247"/>
      <c r="U159" s="262"/>
      <c r="V159" s="262"/>
      <c r="W159" s="530" t="s">
        <v>28</v>
      </c>
      <c r="X159" s="530" t="s">
        <v>28</v>
      </c>
      <c r="Y159" s="530"/>
      <c r="Z159" s="530"/>
      <c r="AA159" s="530"/>
      <c r="AB159" s="533"/>
      <c r="AC159" s="533"/>
      <c r="AD159" s="530" t="s">
        <v>28</v>
      </c>
      <c r="AE159" s="530"/>
      <c r="AF159" s="530"/>
      <c r="AG159" s="530"/>
      <c r="AH159" s="530"/>
      <c r="AI159" s="530"/>
      <c r="AJ159" s="378"/>
      <c r="AK159" s="171"/>
      <c r="AL159" s="171"/>
      <c r="AM159" s="171"/>
      <c r="AN159" s="171"/>
      <c r="AO159" s="171"/>
      <c r="AP159" s="171"/>
      <c r="AQ159" s="171"/>
      <c r="AR159" s="171"/>
      <c r="AS159" s="171"/>
      <c r="AT159" s="171"/>
      <c r="AU159" s="171"/>
    </row>
    <row r="160" spans="1:47" s="170" customFormat="1" x14ac:dyDescent="0.2">
      <c r="A160" s="171"/>
      <c r="B160" s="625" t="s">
        <v>1471</v>
      </c>
      <c r="C160" s="567" t="s">
        <v>98</v>
      </c>
      <c r="D160" s="553" t="s">
        <v>1696</v>
      </c>
      <c r="E160" s="565" t="s">
        <v>17</v>
      </c>
      <c r="F160" s="565" t="s">
        <v>22</v>
      </c>
      <c r="G160" s="662" t="s">
        <v>362</v>
      </c>
      <c r="H160" s="247"/>
      <c r="I160" s="247"/>
      <c r="J160" s="247"/>
      <c r="K160" s="247"/>
      <c r="L160" s="247"/>
      <c r="M160" s="247"/>
      <c r="N160" s="247"/>
      <c r="O160" s="247"/>
      <c r="P160" s="247" t="s">
        <v>28</v>
      </c>
      <c r="Q160" s="247"/>
      <c r="R160" s="247"/>
      <c r="S160" s="247"/>
      <c r="T160" s="247"/>
      <c r="U160" s="262"/>
      <c r="V160" s="262"/>
      <c r="W160" s="530"/>
      <c r="X160" s="530"/>
      <c r="Y160" s="530"/>
      <c r="Z160" s="530"/>
      <c r="AA160" s="530"/>
      <c r="AB160" s="533"/>
      <c r="AC160" s="533"/>
      <c r="AD160" s="530"/>
      <c r="AE160" s="530"/>
      <c r="AF160" s="530"/>
      <c r="AG160" s="530"/>
      <c r="AH160" s="530"/>
      <c r="AI160" s="530"/>
      <c r="AJ160" s="378"/>
      <c r="AK160" s="171"/>
      <c r="AL160" s="171"/>
      <c r="AM160" s="171"/>
      <c r="AN160" s="171"/>
      <c r="AO160" s="171"/>
      <c r="AP160" s="171"/>
      <c r="AQ160" s="171"/>
      <c r="AR160" s="171"/>
      <c r="AS160" s="171"/>
      <c r="AT160" s="171"/>
      <c r="AU160" s="171"/>
    </row>
    <row r="161" spans="1:47" s="170" customFormat="1" x14ac:dyDescent="0.2">
      <c r="A161" s="171"/>
      <c r="B161" s="241" t="s">
        <v>172</v>
      </c>
      <c r="C161" s="263" t="s">
        <v>99</v>
      </c>
      <c r="D161" s="335" t="s">
        <v>163</v>
      </c>
      <c r="E161" s="251" t="s">
        <v>17</v>
      </c>
      <c r="F161" s="251" t="s">
        <v>22</v>
      </c>
      <c r="G161" s="660" t="s">
        <v>5</v>
      </c>
      <c r="H161" s="247"/>
      <c r="I161" s="247"/>
      <c r="J161" s="247"/>
      <c r="K161" s="247"/>
      <c r="L161" s="247"/>
      <c r="M161" s="247"/>
      <c r="N161" s="247"/>
      <c r="O161" s="247"/>
      <c r="P161" s="247" t="s">
        <v>28</v>
      </c>
      <c r="Q161" s="247"/>
      <c r="R161" s="247"/>
      <c r="S161" s="247"/>
      <c r="T161" s="247"/>
      <c r="U161" s="262"/>
      <c r="V161" s="262"/>
      <c r="W161" s="530" t="s">
        <v>28</v>
      </c>
      <c r="X161" s="530" t="s">
        <v>28</v>
      </c>
      <c r="Y161" s="530"/>
      <c r="Z161" s="530"/>
      <c r="AA161" s="530"/>
      <c r="AB161" s="533"/>
      <c r="AC161" s="533"/>
      <c r="AD161" s="530"/>
      <c r="AE161" s="530"/>
      <c r="AF161" s="530"/>
      <c r="AG161" s="530"/>
      <c r="AH161" s="530"/>
      <c r="AI161" s="530"/>
      <c r="AJ161" s="378"/>
      <c r="AK161" s="171"/>
      <c r="AL161" s="171"/>
      <c r="AM161" s="171"/>
      <c r="AN161" s="171"/>
      <c r="AO161" s="171"/>
      <c r="AP161" s="171"/>
      <c r="AQ161" s="171"/>
      <c r="AR161" s="171"/>
      <c r="AS161" s="171"/>
      <c r="AT161" s="171"/>
      <c r="AU161" s="171"/>
    </row>
    <row r="162" spans="1:47" s="170" customFormat="1" x14ac:dyDescent="0.2">
      <c r="A162" s="171"/>
      <c r="B162" s="241" t="s">
        <v>173</v>
      </c>
      <c r="C162" s="263" t="s">
        <v>1019</v>
      </c>
      <c r="D162" s="335" t="s">
        <v>1432</v>
      </c>
      <c r="E162" s="251" t="s">
        <v>17</v>
      </c>
      <c r="F162" s="251" t="s">
        <v>17</v>
      </c>
      <c r="G162" s="660" t="s">
        <v>5</v>
      </c>
      <c r="H162" s="247"/>
      <c r="I162" s="247"/>
      <c r="J162" s="247"/>
      <c r="K162" s="247"/>
      <c r="L162" s="247"/>
      <c r="M162" s="247"/>
      <c r="N162" s="247"/>
      <c r="O162" s="247"/>
      <c r="P162" s="247" t="s">
        <v>28</v>
      </c>
      <c r="Q162" s="247"/>
      <c r="R162" s="247"/>
      <c r="S162" s="247"/>
      <c r="T162" s="247"/>
      <c r="U162" s="262"/>
      <c r="V162" s="262"/>
      <c r="W162" s="532"/>
      <c r="X162" s="532"/>
      <c r="Y162" s="532"/>
      <c r="Z162" s="530"/>
      <c r="AA162" s="530"/>
      <c r="AB162" s="533"/>
      <c r="AC162" s="533"/>
      <c r="AD162" s="530" t="s">
        <v>28</v>
      </c>
      <c r="AE162" s="530" t="s">
        <v>28</v>
      </c>
      <c r="AF162" s="530"/>
      <c r="AG162" s="530"/>
      <c r="AH162" s="530"/>
      <c r="AI162" s="530"/>
      <c r="AJ162" s="378"/>
      <c r="AK162" s="171"/>
      <c r="AL162" s="171"/>
      <c r="AM162" s="171"/>
      <c r="AN162" s="171"/>
      <c r="AO162" s="171"/>
      <c r="AP162" s="171"/>
      <c r="AQ162" s="171"/>
      <c r="AR162" s="171"/>
      <c r="AS162" s="171"/>
      <c r="AT162" s="171"/>
      <c r="AU162" s="171"/>
    </row>
    <row r="163" spans="1:47" s="170" customFormat="1" x14ac:dyDescent="0.2">
      <c r="A163" s="171"/>
      <c r="B163" s="241" t="s">
        <v>175</v>
      </c>
      <c r="C163" s="263" t="s">
        <v>100</v>
      </c>
      <c r="D163" s="335" t="s">
        <v>164</v>
      </c>
      <c r="E163" s="251" t="s">
        <v>17</v>
      </c>
      <c r="F163" s="251" t="s">
        <v>22</v>
      </c>
      <c r="G163" s="660" t="s">
        <v>5</v>
      </c>
      <c r="H163" s="247"/>
      <c r="I163" s="247"/>
      <c r="J163" s="247"/>
      <c r="K163" s="247"/>
      <c r="L163" s="247"/>
      <c r="M163" s="247"/>
      <c r="N163" s="247"/>
      <c r="O163" s="247"/>
      <c r="P163" s="247" t="s">
        <v>28</v>
      </c>
      <c r="Q163" s="247"/>
      <c r="R163" s="247"/>
      <c r="S163" s="247"/>
      <c r="T163" s="247"/>
      <c r="U163" s="262"/>
      <c r="V163" s="262"/>
      <c r="W163" s="530"/>
      <c r="X163" s="530" t="s">
        <v>28</v>
      </c>
      <c r="Y163" s="530"/>
      <c r="Z163" s="530"/>
      <c r="AA163" s="530"/>
      <c r="AB163" s="533"/>
      <c r="AC163" s="533"/>
      <c r="AD163" s="530"/>
      <c r="AE163" s="530"/>
      <c r="AF163" s="530"/>
      <c r="AG163" s="530"/>
      <c r="AH163" s="530"/>
      <c r="AI163" s="530"/>
      <c r="AJ163" s="378"/>
      <c r="AK163" s="171"/>
      <c r="AL163" s="171"/>
      <c r="AM163" s="171"/>
      <c r="AN163" s="171"/>
      <c r="AO163" s="171"/>
      <c r="AP163" s="171"/>
      <c r="AQ163" s="171"/>
      <c r="AR163" s="171"/>
      <c r="AS163" s="171"/>
      <c r="AT163" s="171"/>
      <c r="AU163" s="171"/>
    </row>
    <row r="164" spans="1:47" s="170" customFormat="1" x14ac:dyDescent="0.2">
      <c r="A164" s="171"/>
      <c r="B164" s="625" t="s">
        <v>1826</v>
      </c>
      <c r="C164" s="567" t="s">
        <v>100</v>
      </c>
      <c r="D164" s="553" t="s">
        <v>1832</v>
      </c>
      <c r="E164" s="565" t="s">
        <v>17</v>
      </c>
      <c r="F164" s="565" t="s">
        <v>22</v>
      </c>
      <c r="G164" s="662" t="s">
        <v>5</v>
      </c>
      <c r="H164" s="588"/>
      <c r="I164" s="588"/>
      <c r="J164" s="588"/>
      <c r="K164" s="588"/>
      <c r="L164" s="588"/>
      <c r="M164" s="588"/>
      <c r="N164" s="588"/>
      <c r="O164" s="588"/>
      <c r="P164" s="588" t="s">
        <v>28</v>
      </c>
      <c r="Q164" s="588"/>
      <c r="R164" s="588"/>
      <c r="S164" s="588"/>
      <c r="T164" s="588"/>
      <c r="U164" s="655"/>
      <c r="V164" s="655"/>
      <c r="W164" s="532"/>
      <c r="X164" s="532"/>
      <c r="Y164" s="532"/>
      <c r="Z164" s="532"/>
      <c r="AA164" s="532"/>
      <c r="AB164" s="531"/>
      <c r="AC164" s="531"/>
      <c r="AD164" s="532"/>
      <c r="AE164" s="532"/>
      <c r="AF164" s="532"/>
      <c r="AG164" s="532"/>
      <c r="AH164" s="532"/>
      <c r="AI164" s="532"/>
      <c r="AJ164" s="378"/>
      <c r="AK164" s="171"/>
      <c r="AL164" s="171"/>
      <c r="AM164" s="171"/>
      <c r="AN164" s="171"/>
      <c r="AO164" s="171"/>
      <c r="AP164" s="171"/>
      <c r="AQ164" s="171"/>
      <c r="AR164" s="171"/>
      <c r="AS164" s="171"/>
      <c r="AT164" s="171"/>
      <c r="AU164" s="171"/>
    </row>
    <row r="165" spans="1:47" s="170" customFormat="1" x14ac:dyDescent="0.2">
      <c r="A165" s="171"/>
      <c r="B165" s="625" t="s">
        <v>1472</v>
      </c>
      <c r="C165" s="567" t="s">
        <v>100</v>
      </c>
      <c r="D165" s="553" t="s">
        <v>1833</v>
      </c>
      <c r="E165" s="565" t="s">
        <v>17</v>
      </c>
      <c r="F165" s="565" t="s">
        <v>22</v>
      </c>
      <c r="G165" s="662" t="s">
        <v>5</v>
      </c>
      <c r="H165" s="247"/>
      <c r="I165" s="247"/>
      <c r="J165" s="247"/>
      <c r="K165" s="247"/>
      <c r="L165" s="247"/>
      <c r="M165" s="247"/>
      <c r="N165" s="247"/>
      <c r="O165" s="247"/>
      <c r="P165" s="247" t="s">
        <v>28</v>
      </c>
      <c r="Q165" s="247"/>
      <c r="R165" s="247"/>
      <c r="S165" s="247"/>
      <c r="T165" s="247"/>
      <c r="U165" s="262"/>
      <c r="V165" s="262"/>
      <c r="W165" s="530"/>
      <c r="X165" s="530"/>
      <c r="Y165" s="530"/>
      <c r="Z165" s="530"/>
      <c r="AA165" s="530"/>
      <c r="AB165" s="533"/>
      <c r="AC165" s="533"/>
      <c r="AD165" s="530"/>
      <c r="AE165" s="530"/>
      <c r="AF165" s="530"/>
      <c r="AG165" s="530"/>
      <c r="AH165" s="530"/>
      <c r="AI165" s="530"/>
      <c r="AJ165" s="378"/>
      <c r="AK165" s="171"/>
      <c r="AL165" s="171"/>
      <c r="AM165" s="171"/>
      <c r="AN165" s="171"/>
      <c r="AO165" s="171"/>
      <c r="AP165" s="171"/>
      <c r="AQ165" s="171"/>
      <c r="AR165" s="171"/>
      <c r="AS165" s="171"/>
      <c r="AT165" s="171"/>
      <c r="AU165" s="171"/>
    </row>
    <row r="166" spans="1:47" s="170" customFormat="1" x14ac:dyDescent="0.2">
      <c r="A166" s="171"/>
      <c r="B166" s="625" t="s">
        <v>1827</v>
      </c>
      <c r="C166" s="567" t="s">
        <v>100</v>
      </c>
      <c r="D166" s="553" t="s">
        <v>1834</v>
      </c>
      <c r="E166" s="565" t="s">
        <v>17</v>
      </c>
      <c r="F166" s="565" t="s">
        <v>22</v>
      </c>
      <c r="G166" s="662" t="s">
        <v>5</v>
      </c>
      <c r="H166" s="247"/>
      <c r="I166" s="247"/>
      <c r="J166" s="247"/>
      <c r="K166" s="247"/>
      <c r="L166" s="247"/>
      <c r="M166" s="247"/>
      <c r="N166" s="247"/>
      <c r="O166" s="247"/>
      <c r="P166" s="247" t="s">
        <v>28</v>
      </c>
      <c r="Q166" s="247"/>
      <c r="R166" s="247"/>
      <c r="S166" s="247"/>
      <c r="T166" s="247"/>
      <c r="U166" s="262"/>
      <c r="V166" s="262"/>
      <c r="W166" s="530"/>
      <c r="X166" s="530"/>
      <c r="Y166" s="530"/>
      <c r="Z166" s="530"/>
      <c r="AA166" s="530"/>
      <c r="AB166" s="533"/>
      <c r="AC166" s="533"/>
      <c r="AD166" s="530"/>
      <c r="AE166" s="530"/>
      <c r="AF166" s="530"/>
      <c r="AG166" s="530"/>
      <c r="AH166" s="530"/>
      <c r="AI166" s="530"/>
      <c r="AJ166" s="378"/>
      <c r="AK166" s="171"/>
      <c r="AL166" s="171"/>
      <c r="AM166" s="171"/>
      <c r="AN166" s="171"/>
      <c r="AO166" s="171"/>
      <c r="AP166" s="171"/>
      <c r="AQ166" s="171"/>
      <c r="AR166" s="171"/>
      <c r="AS166" s="171"/>
      <c r="AT166" s="171"/>
      <c r="AU166" s="171"/>
    </row>
    <row r="167" spans="1:47" s="170" customFormat="1" x14ac:dyDescent="0.2">
      <c r="A167" s="171"/>
      <c r="B167" s="241" t="s">
        <v>176</v>
      </c>
      <c r="C167" s="441" t="s">
        <v>101</v>
      </c>
      <c r="D167" s="335" t="s">
        <v>164</v>
      </c>
      <c r="E167" s="246" t="s">
        <v>17</v>
      </c>
      <c r="F167" s="251" t="s">
        <v>17</v>
      </c>
      <c r="G167" s="660" t="s">
        <v>8</v>
      </c>
      <c r="H167" s="247"/>
      <c r="I167" s="247"/>
      <c r="J167" s="247"/>
      <c r="K167" s="247"/>
      <c r="L167" s="247"/>
      <c r="M167" s="247"/>
      <c r="N167" s="247"/>
      <c r="O167" s="247"/>
      <c r="P167" s="247" t="s">
        <v>28</v>
      </c>
      <c r="Q167" s="247"/>
      <c r="R167" s="247"/>
      <c r="S167" s="247"/>
      <c r="T167" s="247"/>
      <c r="U167" s="262"/>
      <c r="V167" s="262"/>
      <c r="W167" s="530"/>
      <c r="X167" s="530" t="s">
        <v>28</v>
      </c>
      <c r="Y167" s="530"/>
      <c r="Z167" s="530"/>
      <c r="AA167" s="530"/>
      <c r="AB167" s="533"/>
      <c r="AC167" s="533"/>
      <c r="AD167" s="530"/>
      <c r="AE167" s="530"/>
      <c r="AF167" s="530"/>
      <c r="AG167" s="530"/>
      <c r="AH167" s="530"/>
      <c r="AI167" s="530"/>
      <c r="AJ167" s="378"/>
      <c r="AK167" s="171"/>
      <c r="AL167" s="171"/>
      <c r="AM167" s="171"/>
      <c r="AN167" s="171"/>
      <c r="AO167" s="171"/>
      <c r="AP167" s="171"/>
      <c r="AQ167" s="171"/>
      <c r="AR167" s="171"/>
      <c r="AS167" s="171"/>
      <c r="AT167" s="171"/>
      <c r="AU167" s="171"/>
    </row>
    <row r="168" spans="1:47" s="170" customFormat="1" x14ac:dyDescent="0.2">
      <c r="A168" s="171"/>
      <c r="B168" s="241" t="s">
        <v>177</v>
      </c>
      <c r="C168" s="441" t="s">
        <v>102</v>
      </c>
      <c r="D168" s="335" t="s">
        <v>1726</v>
      </c>
      <c r="E168" s="246" t="s">
        <v>17</v>
      </c>
      <c r="F168" s="251" t="s">
        <v>22</v>
      </c>
      <c r="G168" s="660" t="s">
        <v>5</v>
      </c>
      <c r="H168" s="247"/>
      <c r="I168" s="247"/>
      <c r="J168" s="247"/>
      <c r="K168" s="247"/>
      <c r="L168" s="247"/>
      <c r="M168" s="247"/>
      <c r="N168" s="247"/>
      <c r="O168" s="247"/>
      <c r="P168" s="247" t="s">
        <v>28</v>
      </c>
      <c r="Q168" s="247"/>
      <c r="R168" s="247"/>
      <c r="S168" s="247"/>
      <c r="T168" s="247"/>
      <c r="U168" s="262"/>
      <c r="V168" s="262"/>
      <c r="W168" s="530"/>
      <c r="X168" s="530"/>
      <c r="Y168" s="530"/>
      <c r="Z168" s="530"/>
      <c r="AA168" s="530"/>
      <c r="AB168" s="533"/>
      <c r="AC168" s="533"/>
      <c r="AD168" s="530"/>
      <c r="AE168" s="530"/>
      <c r="AF168" s="530" t="s">
        <v>28</v>
      </c>
      <c r="AG168" s="530"/>
      <c r="AH168" s="530"/>
      <c r="AI168" s="530"/>
      <c r="AJ168" s="378"/>
      <c r="AK168" s="171"/>
      <c r="AL168" s="171"/>
      <c r="AM168" s="171"/>
      <c r="AN168" s="171"/>
      <c r="AO168" s="171"/>
      <c r="AP168" s="171"/>
      <c r="AQ168" s="171"/>
      <c r="AR168" s="171"/>
      <c r="AS168" s="171"/>
      <c r="AT168" s="171"/>
      <c r="AU168" s="171"/>
    </row>
    <row r="169" spans="1:47" s="170" customFormat="1" x14ac:dyDescent="0.2">
      <c r="A169" s="171"/>
      <c r="B169" s="241" t="s">
        <v>178</v>
      </c>
      <c r="C169" s="441" t="s">
        <v>102</v>
      </c>
      <c r="D169" s="335" t="s">
        <v>638</v>
      </c>
      <c r="E169" s="246" t="s">
        <v>17</v>
      </c>
      <c r="F169" s="251" t="s">
        <v>22</v>
      </c>
      <c r="G169" s="660" t="s">
        <v>5</v>
      </c>
      <c r="H169" s="247"/>
      <c r="I169" s="247"/>
      <c r="J169" s="247"/>
      <c r="K169" s="247"/>
      <c r="L169" s="247"/>
      <c r="M169" s="247"/>
      <c r="N169" s="247"/>
      <c r="O169" s="247"/>
      <c r="P169" s="247" t="s">
        <v>28</v>
      </c>
      <c r="Q169" s="247"/>
      <c r="R169" s="247"/>
      <c r="S169" s="247"/>
      <c r="T169" s="247"/>
      <c r="U169" s="262"/>
      <c r="V169" s="262"/>
      <c r="W169" s="530"/>
      <c r="X169" s="530"/>
      <c r="Y169" s="530"/>
      <c r="Z169" s="530"/>
      <c r="AA169" s="530"/>
      <c r="AB169" s="533"/>
      <c r="AC169" s="533"/>
      <c r="AD169" s="530"/>
      <c r="AE169" s="530"/>
      <c r="AF169" s="530" t="s">
        <v>28</v>
      </c>
      <c r="AG169" s="530"/>
      <c r="AH169" s="530"/>
      <c r="AI169" s="530"/>
      <c r="AJ169" s="378"/>
      <c r="AK169" s="171"/>
      <c r="AL169" s="171"/>
      <c r="AM169" s="171"/>
      <c r="AN169" s="171"/>
      <c r="AO169" s="171"/>
      <c r="AP169" s="171"/>
      <c r="AQ169" s="171"/>
      <c r="AR169" s="171"/>
      <c r="AS169" s="171"/>
      <c r="AT169" s="171"/>
      <c r="AU169" s="171"/>
    </row>
    <row r="170" spans="1:47" s="170" customFormat="1" x14ac:dyDescent="0.2">
      <c r="A170" s="171"/>
      <c r="B170" s="625" t="s">
        <v>1434</v>
      </c>
      <c r="C170" s="573" t="s">
        <v>102</v>
      </c>
      <c r="D170" s="553" t="s">
        <v>1727</v>
      </c>
      <c r="E170" s="566" t="s">
        <v>17</v>
      </c>
      <c r="F170" s="565" t="s">
        <v>22</v>
      </c>
      <c r="G170" s="662" t="s">
        <v>5</v>
      </c>
      <c r="H170" s="247"/>
      <c r="I170" s="247"/>
      <c r="J170" s="247"/>
      <c r="K170" s="247"/>
      <c r="L170" s="247"/>
      <c r="M170" s="247"/>
      <c r="N170" s="247"/>
      <c r="O170" s="247"/>
      <c r="P170" s="247" t="s">
        <v>28</v>
      </c>
      <c r="Q170" s="247"/>
      <c r="R170" s="247"/>
      <c r="S170" s="247"/>
      <c r="T170" s="247"/>
      <c r="U170" s="262"/>
      <c r="V170" s="262"/>
      <c r="W170" s="530"/>
      <c r="X170" s="530"/>
      <c r="Y170" s="530"/>
      <c r="Z170" s="530"/>
      <c r="AA170" s="530"/>
      <c r="AB170" s="533"/>
      <c r="AC170" s="533"/>
      <c r="AD170" s="530"/>
      <c r="AE170" s="530"/>
      <c r="AF170" s="530"/>
      <c r="AG170" s="530"/>
      <c r="AH170" s="530"/>
      <c r="AI170" s="530"/>
      <c r="AJ170" s="378"/>
      <c r="AK170" s="171"/>
      <c r="AL170" s="171"/>
      <c r="AM170" s="171"/>
      <c r="AN170" s="171"/>
      <c r="AO170" s="171"/>
      <c r="AP170" s="171"/>
      <c r="AQ170" s="171"/>
      <c r="AR170" s="171"/>
      <c r="AS170" s="171"/>
      <c r="AT170" s="171"/>
      <c r="AU170" s="171"/>
    </row>
    <row r="171" spans="1:47" s="170" customFormat="1" x14ac:dyDescent="0.2">
      <c r="A171" s="171"/>
      <c r="B171" s="625" t="s">
        <v>1435</v>
      </c>
      <c r="C171" s="573" t="s">
        <v>102</v>
      </c>
      <c r="D171" s="553" t="s">
        <v>1498</v>
      </c>
      <c r="E171" s="566" t="s">
        <v>17</v>
      </c>
      <c r="F171" s="565" t="s">
        <v>22</v>
      </c>
      <c r="G171" s="662" t="s">
        <v>5</v>
      </c>
      <c r="H171" s="247"/>
      <c r="I171" s="247"/>
      <c r="J171" s="247"/>
      <c r="K171" s="247"/>
      <c r="L171" s="247"/>
      <c r="M171" s="247"/>
      <c r="N171" s="247"/>
      <c r="O171" s="247"/>
      <c r="P171" s="247" t="s">
        <v>28</v>
      </c>
      <c r="Q171" s="247"/>
      <c r="R171" s="247"/>
      <c r="S171" s="247"/>
      <c r="T171" s="247"/>
      <c r="U171" s="262"/>
      <c r="V171" s="262"/>
      <c r="W171" s="530"/>
      <c r="X171" s="530"/>
      <c r="Y171" s="530"/>
      <c r="Z171" s="530"/>
      <c r="AA171" s="530"/>
      <c r="AB171" s="533"/>
      <c r="AC171" s="533"/>
      <c r="AD171" s="530"/>
      <c r="AE171" s="530"/>
      <c r="AF171" s="530"/>
      <c r="AG171" s="530"/>
      <c r="AH171" s="530"/>
      <c r="AI171" s="530"/>
      <c r="AJ171" s="378"/>
      <c r="AK171" s="171"/>
      <c r="AL171" s="171"/>
      <c r="AM171" s="171"/>
      <c r="AN171" s="171"/>
      <c r="AO171" s="171"/>
      <c r="AP171" s="171"/>
      <c r="AQ171" s="171"/>
      <c r="AR171" s="171"/>
      <c r="AS171" s="171"/>
      <c r="AT171" s="171"/>
      <c r="AU171" s="171"/>
    </row>
    <row r="172" spans="1:47" s="170" customFormat="1" x14ac:dyDescent="0.2">
      <c r="A172" s="171"/>
      <c r="B172" s="241" t="s">
        <v>179</v>
      </c>
      <c r="C172" s="263" t="s">
        <v>103</v>
      </c>
      <c r="D172" s="335" t="s">
        <v>1728</v>
      </c>
      <c r="E172" s="246" t="s">
        <v>17</v>
      </c>
      <c r="F172" s="251" t="s">
        <v>22</v>
      </c>
      <c r="G172" s="660" t="s">
        <v>5</v>
      </c>
      <c r="H172" s="247"/>
      <c r="I172" s="247"/>
      <c r="J172" s="247"/>
      <c r="K172" s="247"/>
      <c r="L172" s="247"/>
      <c r="M172" s="247"/>
      <c r="N172" s="247"/>
      <c r="O172" s="247"/>
      <c r="P172" s="247" t="s">
        <v>28</v>
      </c>
      <c r="Q172" s="247"/>
      <c r="R172" s="247"/>
      <c r="S172" s="247"/>
      <c r="T172" s="247"/>
      <c r="U172" s="262"/>
      <c r="V172" s="262"/>
      <c r="W172" s="530"/>
      <c r="X172" s="530"/>
      <c r="Y172" s="530"/>
      <c r="Z172" s="530"/>
      <c r="AA172" s="530"/>
      <c r="AB172" s="533"/>
      <c r="AC172" s="533"/>
      <c r="AD172" s="530"/>
      <c r="AE172" s="530"/>
      <c r="AF172" s="530"/>
      <c r="AG172" s="530" t="s">
        <v>28</v>
      </c>
      <c r="AH172" s="530"/>
      <c r="AI172" s="530"/>
      <c r="AJ172" s="378"/>
      <c r="AK172" s="171"/>
      <c r="AL172" s="171"/>
      <c r="AM172" s="171"/>
      <c r="AN172" s="171"/>
      <c r="AO172" s="171"/>
      <c r="AP172" s="171"/>
      <c r="AQ172" s="171"/>
      <c r="AR172" s="171"/>
      <c r="AS172" s="171"/>
      <c r="AT172" s="171"/>
      <c r="AU172" s="171"/>
    </row>
    <row r="173" spans="1:47" s="170" customFormat="1" ht="30" x14ac:dyDescent="0.2">
      <c r="A173" s="171"/>
      <c r="B173" s="625" t="s">
        <v>1449</v>
      </c>
      <c r="C173" s="567" t="s">
        <v>103</v>
      </c>
      <c r="D173" s="553" t="s">
        <v>1729</v>
      </c>
      <c r="E173" s="566" t="s">
        <v>17</v>
      </c>
      <c r="F173" s="565" t="s">
        <v>22</v>
      </c>
      <c r="G173" s="662" t="s">
        <v>5</v>
      </c>
      <c r="H173" s="247"/>
      <c r="I173" s="247"/>
      <c r="J173" s="247"/>
      <c r="K173" s="247"/>
      <c r="L173" s="247"/>
      <c r="M173" s="247"/>
      <c r="N173" s="247"/>
      <c r="O173" s="247"/>
      <c r="P173" s="247" t="s">
        <v>28</v>
      </c>
      <c r="Q173" s="247"/>
      <c r="R173" s="247"/>
      <c r="S173" s="247"/>
      <c r="T173" s="247"/>
      <c r="U173" s="262"/>
      <c r="V173" s="262"/>
      <c r="W173" s="530"/>
      <c r="X173" s="530"/>
      <c r="Y173" s="530"/>
      <c r="Z173" s="530"/>
      <c r="AA173" s="530"/>
      <c r="AB173" s="533"/>
      <c r="AC173" s="533"/>
      <c r="AD173" s="530"/>
      <c r="AE173" s="530"/>
      <c r="AF173" s="530"/>
      <c r="AG173" s="530"/>
      <c r="AH173" s="530"/>
      <c r="AI173" s="530"/>
      <c r="AJ173" s="378"/>
      <c r="AK173" s="171"/>
      <c r="AL173" s="171"/>
      <c r="AM173" s="171"/>
      <c r="AN173" s="171"/>
      <c r="AO173" s="171"/>
      <c r="AP173" s="171"/>
      <c r="AQ173" s="171"/>
      <c r="AR173" s="171"/>
      <c r="AS173" s="171"/>
      <c r="AT173" s="171"/>
      <c r="AU173" s="171"/>
    </row>
    <row r="174" spans="1:47" s="170" customFormat="1" x14ac:dyDescent="0.2">
      <c r="A174" s="171"/>
      <c r="B174" s="241" t="s">
        <v>639</v>
      </c>
      <c r="C174" s="263" t="s">
        <v>104</v>
      </c>
      <c r="D174" s="335" t="s">
        <v>650</v>
      </c>
      <c r="E174" s="246" t="s">
        <v>17</v>
      </c>
      <c r="F174" s="251" t="s">
        <v>22</v>
      </c>
      <c r="G174" s="660" t="s">
        <v>5</v>
      </c>
      <c r="H174" s="247"/>
      <c r="I174" s="247"/>
      <c r="J174" s="247"/>
      <c r="K174" s="247"/>
      <c r="L174" s="247"/>
      <c r="M174" s="247"/>
      <c r="N174" s="247"/>
      <c r="O174" s="247"/>
      <c r="P174" s="247" t="s">
        <v>28</v>
      </c>
      <c r="Q174" s="247"/>
      <c r="R174" s="247"/>
      <c r="S174" s="247"/>
      <c r="T174" s="247"/>
      <c r="U174" s="262"/>
      <c r="V174" s="262"/>
      <c r="W174" s="530" t="s">
        <v>28</v>
      </c>
      <c r="X174" s="530" t="s">
        <v>28</v>
      </c>
      <c r="Y174" s="530"/>
      <c r="Z174" s="530"/>
      <c r="AA174" s="530"/>
      <c r="AB174" s="533"/>
      <c r="AC174" s="533"/>
      <c r="AD174" s="530" t="s">
        <v>28</v>
      </c>
      <c r="AE174" s="530"/>
      <c r="AF174" s="530"/>
      <c r="AG174" s="530"/>
      <c r="AH174" s="530"/>
      <c r="AI174" s="530"/>
      <c r="AJ174" s="378"/>
      <c r="AK174" s="171"/>
      <c r="AL174" s="171"/>
      <c r="AM174" s="171"/>
      <c r="AN174" s="171"/>
      <c r="AO174" s="171"/>
      <c r="AP174" s="171"/>
      <c r="AQ174" s="171"/>
      <c r="AR174" s="171"/>
      <c r="AS174" s="171"/>
      <c r="AT174" s="171"/>
      <c r="AU174" s="171"/>
    </row>
    <row r="175" spans="1:47" s="170" customFormat="1" x14ac:dyDescent="0.2">
      <c r="A175" s="171"/>
      <c r="B175" s="241" t="s">
        <v>640</v>
      </c>
      <c r="C175" s="263" t="s">
        <v>105</v>
      </c>
      <c r="D175" s="335" t="s">
        <v>651</v>
      </c>
      <c r="E175" s="246" t="s">
        <v>17</v>
      </c>
      <c r="F175" s="251" t="s">
        <v>22</v>
      </c>
      <c r="G175" s="660" t="s">
        <v>5</v>
      </c>
      <c r="H175" s="247"/>
      <c r="I175" s="247"/>
      <c r="J175" s="247"/>
      <c r="K175" s="247"/>
      <c r="L175" s="247"/>
      <c r="M175" s="247"/>
      <c r="N175" s="247"/>
      <c r="O175" s="247"/>
      <c r="P175" s="247" t="s">
        <v>28</v>
      </c>
      <c r="Q175" s="247"/>
      <c r="R175" s="247"/>
      <c r="S175" s="247"/>
      <c r="T175" s="247"/>
      <c r="U175" s="262"/>
      <c r="V175" s="262"/>
      <c r="W175" s="530"/>
      <c r="X175" s="530"/>
      <c r="Y175" s="530"/>
      <c r="Z175" s="530"/>
      <c r="AA175" s="530"/>
      <c r="AB175" s="533"/>
      <c r="AC175" s="533"/>
      <c r="AD175" s="530"/>
      <c r="AE175" s="530"/>
      <c r="AF175" s="530" t="s">
        <v>28</v>
      </c>
      <c r="AG175" s="530" t="s">
        <v>28</v>
      </c>
      <c r="AH175" s="530"/>
      <c r="AI175" s="530"/>
      <c r="AJ175" s="378"/>
      <c r="AK175" s="171"/>
      <c r="AL175" s="171"/>
      <c r="AM175" s="171"/>
      <c r="AN175" s="171"/>
      <c r="AO175" s="171"/>
      <c r="AP175" s="171"/>
      <c r="AQ175" s="171"/>
      <c r="AR175" s="171"/>
      <c r="AS175" s="171"/>
      <c r="AT175" s="171"/>
      <c r="AU175" s="171"/>
    </row>
    <row r="176" spans="1:47" s="170" customFormat="1" x14ac:dyDescent="0.2">
      <c r="A176" s="171"/>
      <c r="B176" s="241" t="s">
        <v>641</v>
      </c>
      <c r="C176" s="263" t="s">
        <v>106</v>
      </c>
      <c r="D176" s="335" t="s">
        <v>648</v>
      </c>
      <c r="E176" s="246" t="s">
        <v>17</v>
      </c>
      <c r="F176" s="251" t="s">
        <v>22</v>
      </c>
      <c r="G176" s="660" t="s">
        <v>5</v>
      </c>
      <c r="H176" s="247"/>
      <c r="I176" s="247"/>
      <c r="J176" s="247"/>
      <c r="K176" s="247"/>
      <c r="L176" s="247"/>
      <c r="M176" s="247"/>
      <c r="N176" s="247"/>
      <c r="O176" s="247"/>
      <c r="P176" s="247" t="s">
        <v>28</v>
      </c>
      <c r="Q176" s="247"/>
      <c r="R176" s="247"/>
      <c r="S176" s="247"/>
      <c r="T176" s="247"/>
      <c r="U176" s="262"/>
      <c r="V176" s="262"/>
      <c r="W176" s="530"/>
      <c r="X176" s="530" t="s">
        <v>28</v>
      </c>
      <c r="Y176" s="530"/>
      <c r="Z176" s="530"/>
      <c r="AA176" s="530"/>
      <c r="AB176" s="533"/>
      <c r="AC176" s="533"/>
      <c r="AD176" s="530"/>
      <c r="AE176" s="530"/>
      <c r="AF176" s="530"/>
      <c r="AG176" s="530"/>
      <c r="AH176" s="530"/>
      <c r="AI176" s="530"/>
      <c r="AJ176" s="378"/>
      <c r="AK176" s="171"/>
      <c r="AL176" s="171"/>
      <c r="AM176" s="171"/>
      <c r="AN176" s="171"/>
      <c r="AO176" s="171"/>
      <c r="AP176" s="171"/>
      <c r="AQ176" s="171"/>
      <c r="AR176" s="171"/>
      <c r="AS176" s="171"/>
      <c r="AT176" s="171"/>
      <c r="AU176" s="171"/>
    </row>
    <row r="177" spans="1:47" s="170" customFormat="1" x14ac:dyDescent="0.2">
      <c r="A177" s="171"/>
      <c r="B177" s="241" t="s">
        <v>644</v>
      </c>
      <c r="C177" s="263" t="s">
        <v>106</v>
      </c>
      <c r="D177" s="335" t="s">
        <v>649</v>
      </c>
      <c r="E177" s="246" t="s">
        <v>17</v>
      </c>
      <c r="F177" s="251" t="s">
        <v>22</v>
      </c>
      <c r="G177" s="660" t="s">
        <v>5</v>
      </c>
      <c r="H177" s="247"/>
      <c r="I177" s="247"/>
      <c r="J177" s="247"/>
      <c r="K177" s="247"/>
      <c r="L177" s="247"/>
      <c r="M177" s="247"/>
      <c r="N177" s="247"/>
      <c r="O177" s="247"/>
      <c r="P177" s="247" t="s">
        <v>28</v>
      </c>
      <c r="Q177" s="247"/>
      <c r="R177" s="247"/>
      <c r="S177" s="247"/>
      <c r="T177" s="247"/>
      <c r="U177" s="262"/>
      <c r="V177" s="262"/>
      <c r="W177" s="530"/>
      <c r="X177" s="530" t="s">
        <v>28</v>
      </c>
      <c r="Y177" s="530"/>
      <c r="Z177" s="530"/>
      <c r="AA177" s="530"/>
      <c r="AB177" s="533"/>
      <c r="AC177" s="533"/>
      <c r="AD177" s="530"/>
      <c r="AE177" s="530"/>
      <c r="AF177" s="530"/>
      <c r="AG177" s="530"/>
      <c r="AH177" s="530"/>
      <c r="AI177" s="530"/>
      <c r="AJ177" s="378"/>
      <c r="AK177" s="171"/>
      <c r="AL177" s="171"/>
      <c r="AM177" s="171"/>
      <c r="AN177" s="171"/>
      <c r="AO177" s="171"/>
      <c r="AP177" s="171"/>
      <c r="AQ177" s="171"/>
      <c r="AR177" s="171"/>
      <c r="AS177" s="171"/>
      <c r="AT177" s="171"/>
      <c r="AU177" s="171"/>
    </row>
    <row r="178" spans="1:47" s="170" customFormat="1" x14ac:dyDescent="0.2">
      <c r="A178" s="171"/>
      <c r="B178" s="241" t="s">
        <v>645</v>
      </c>
      <c r="C178" s="263" t="s">
        <v>106</v>
      </c>
      <c r="D178" s="335" t="s">
        <v>1730</v>
      </c>
      <c r="E178" s="246" t="s">
        <v>17</v>
      </c>
      <c r="F178" s="251" t="s">
        <v>22</v>
      </c>
      <c r="G178" s="660" t="s">
        <v>5</v>
      </c>
      <c r="H178" s="247"/>
      <c r="I178" s="247"/>
      <c r="J178" s="247"/>
      <c r="K178" s="247"/>
      <c r="L178" s="247"/>
      <c r="M178" s="247"/>
      <c r="N178" s="247"/>
      <c r="O178" s="247"/>
      <c r="P178" s="247" t="s">
        <v>28</v>
      </c>
      <c r="Q178" s="247"/>
      <c r="R178" s="247"/>
      <c r="S178" s="247"/>
      <c r="T178" s="247"/>
      <c r="U178" s="262"/>
      <c r="V178" s="262"/>
      <c r="W178" s="530"/>
      <c r="X178" s="530" t="s">
        <v>28</v>
      </c>
      <c r="Y178" s="530"/>
      <c r="Z178" s="530"/>
      <c r="AA178" s="530"/>
      <c r="AB178" s="533"/>
      <c r="AC178" s="533"/>
      <c r="AD178" s="530"/>
      <c r="AE178" s="530"/>
      <c r="AF178" s="530" t="s">
        <v>28</v>
      </c>
      <c r="AG178" s="530"/>
      <c r="AH178" s="530"/>
      <c r="AI178" s="530"/>
      <c r="AJ178" s="378"/>
      <c r="AK178" s="171"/>
      <c r="AL178" s="171"/>
      <c r="AM178" s="171"/>
      <c r="AN178" s="171"/>
      <c r="AO178" s="171"/>
      <c r="AP178" s="171"/>
      <c r="AQ178" s="171"/>
      <c r="AR178" s="171"/>
      <c r="AS178" s="171"/>
      <c r="AT178" s="171"/>
      <c r="AU178" s="171"/>
    </row>
    <row r="179" spans="1:47" s="170" customFormat="1" x14ac:dyDescent="0.2">
      <c r="A179" s="171"/>
      <c r="B179" s="241" t="s">
        <v>1039</v>
      </c>
      <c r="C179" s="263" t="s">
        <v>106</v>
      </c>
      <c r="D179" s="335" t="s">
        <v>1731</v>
      </c>
      <c r="E179" s="246" t="s">
        <v>17</v>
      </c>
      <c r="F179" s="251" t="s">
        <v>22</v>
      </c>
      <c r="G179" s="660" t="s">
        <v>5</v>
      </c>
      <c r="H179" s="247"/>
      <c r="I179" s="247"/>
      <c r="J179" s="247"/>
      <c r="K179" s="247"/>
      <c r="L179" s="247"/>
      <c r="M179" s="247"/>
      <c r="N179" s="247"/>
      <c r="O179" s="247"/>
      <c r="P179" s="247" t="s">
        <v>28</v>
      </c>
      <c r="Q179" s="247"/>
      <c r="R179" s="247"/>
      <c r="S179" s="247"/>
      <c r="T179" s="247"/>
      <c r="U179" s="262"/>
      <c r="V179" s="262"/>
      <c r="W179" s="530"/>
      <c r="X179" s="530" t="s">
        <v>28</v>
      </c>
      <c r="Y179" s="530"/>
      <c r="Z179" s="530"/>
      <c r="AA179" s="530"/>
      <c r="AB179" s="533"/>
      <c r="AC179" s="533"/>
      <c r="AD179" s="530"/>
      <c r="AE179" s="530"/>
      <c r="AF179" s="530"/>
      <c r="AG179" s="530" t="s">
        <v>28</v>
      </c>
      <c r="AH179" s="530"/>
      <c r="AI179" s="530"/>
      <c r="AJ179" s="378"/>
      <c r="AK179" s="171"/>
      <c r="AL179" s="171"/>
      <c r="AM179" s="171"/>
      <c r="AN179" s="171"/>
      <c r="AO179" s="171"/>
      <c r="AP179" s="171"/>
      <c r="AQ179" s="171"/>
      <c r="AR179" s="171"/>
      <c r="AS179" s="171"/>
      <c r="AT179" s="171"/>
      <c r="AU179" s="171"/>
    </row>
    <row r="180" spans="1:47" s="170" customFormat="1" x14ac:dyDescent="0.2">
      <c r="A180" s="171"/>
      <c r="B180" s="241" t="s">
        <v>1040</v>
      </c>
      <c r="C180" s="263" t="s">
        <v>107</v>
      </c>
      <c r="D180" s="335" t="s">
        <v>785</v>
      </c>
      <c r="E180" s="246" t="s">
        <v>17</v>
      </c>
      <c r="F180" s="251" t="s">
        <v>17</v>
      </c>
      <c r="G180" s="660" t="s">
        <v>5</v>
      </c>
      <c r="H180" s="247"/>
      <c r="I180" s="247"/>
      <c r="J180" s="247"/>
      <c r="K180" s="247"/>
      <c r="L180" s="247"/>
      <c r="M180" s="247"/>
      <c r="N180" s="247"/>
      <c r="O180" s="247"/>
      <c r="P180" s="247" t="s">
        <v>28</v>
      </c>
      <c r="Q180" s="247"/>
      <c r="R180" s="247"/>
      <c r="S180" s="247"/>
      <c r="T180" s="247"/>
      <c r="U180" s="262"/>
      <c r="V180" s="262"/>
      <c r="W180" s="530"/>
      <c r="X180" s="530" t="s">
        <v>28</v>
      </c>
      <c r="Y180" s="530"/>
      <c r="Z180" s="530"/>
      <c r="AA180" s="530"/>
      <c r="AB180" s="533"/>
      <c r="AC180" s="533"/>
      <c r="AD180" s="530" t="s">
        <v>28</v>
      </c>
      <c r="AE180" s="530" t="s">
        <v>28</v>
      </c>
      <c r="AF180" s="530"/>
      <c r="AG180" s="530"/>
      <c r="AH180" s="530"/>
      <c r="AI180" s="530"/>
      <c r="AJ180" s="378"/>
      <c r="AK180" s="171"/>
      <c r="AL180" s="171"/>
      <c r="AM180" s="171"/>
      <c r="AN180" s="171"/>
      <c r="AO180" s="171"/>
      <c r="AP180" s="171"/>
      <c r="AQ180" s="171"/>
      <c r="AR180" s="171"/>
      <c r="AS180" s="171"/>
      <c r="AT180" s="171"/>
      <c r="AU180" s="171"/>
    </row>
    <row r="181" spans="1:47" s="170" customFormat="1" x14ac:dyDescent="0.2">
      <c r="A181" s="171"/>
      <c r="B181" s="625" t="s">
        <v>1473</v>
      </c>
      <c r="C181" s="567" t="s">
        <v>107</v>
      </c>
      <c r="D181" s="553" t="s">
        <v>1499</v>
      </c>
      <c r="E181" s="566" t="s">
        <v>17</v>
      </c>
      <c r="F181" s="565" t="s">
        <v>17</v>
      </c>
      <c r="G181" s="662" t="s">
        <v>5</v>
      </c>
      <c r="H181" s="588"/>
      <c r="I181" s="588"/>
      <c r="J181" s="588"/>
      <c r="K181" s="588"/>
      <c r="L181" s="588"/>
      <c r="M181" s="588"/>
      <c r="N181" s="588"/>
      <c r="O181" s="588"/>
      <c r="P181" s="247" t="s">
        <v>28</v>
      </c>
      <c r="Q181" s="588"/>
      <c r="R181" s="247"/>
      <c r="S181" s="247"/>
      <c r="T181" s="247"/>
      <c r="U181" s="262"/>
      <c r="V181" s="262"/>
      <c r="W181" s="530"/>
      <c r="X181" s="530"/>
      <c r="Y181" s="530"/>
      <c r="Z181" s="530"/>
      <c r="AA181" s="530"/>
      <c r="AB181" s="533"/>
      <c r="AC181" s="533"/>
      <c r="AD181" s="530"/>
      <c r="AE181" s="530"/>
      <c r="AF181" s="530"/>
      <c r="AG181" s="530"/>
      <c r="AH181" s="530"/>
      <c r="AI181" s="530"/>
      <c r="AJ181" s="378"/>
      <c r="AK181" s="171"/>
      <c r="AL181" s="171"/>
      <c r="AM181" s="171"/>
      <c r="AN181" s="171"/>
      <c r="AO181" s="171"/>
      <c r="AP181" s="171"/>
      <c r="AQ181" s="171"/>
      <c r="AR181" s="171"/>
      <c r="AS181" s="171"/>
      <c r="AT181" s="171"/>
      <c r="AU181" s="171"/>
    </row>
    <row r="182" spans="1:47" s="170" customFormat="1" x14ac:dyDescent="0.2">
      <c r="A182" s="171"/>
      <c r="B182" s="241" t="s">
        <v>1041</v>
      </c>
      <c r="C182" s="263" t="s">
        <v>108</v>
      </c>
      <c r="D182" s="335" t="s">
        <v>650</v>
      </c>
      <c r="E182" s="246" t="s">
        <v>17</v>
      </c>
      <c r="F182" s="251" t="s">
        <v>22</v>
      </c>
      <c r="G182" s="660" t="s">
        <v>8</v>
      </c>
      <c r="H182" s="247"/>
      <c r="I182" s="247"/>
      <c r="J182" s="247"/>
      <c r="K182" s="247"/>
      <c r="L182" s="247"/>
      <c r="M182" s="247"/>
      <c r="N182" s="247"/>
      <c r="O182" s="247"/>
      <c r="P182" s="247" t="s">
        <v>28</v>
      </c>
      <c r="Q182" s="247"/>
      <c r="R182" s="247"/>
      <c r="S182" s="247"/>
      <c r="T182" s="247"/>
      <c r="U182" s="262"/>
      <c r="V182" s="262"/>
      <c r="W182" s="530"/>
      <c r="X182" s="530" t="s">
        <v>28</v>
      </c>
      <c r="Y182" s="530"/>
      <c r="Z182" s="530"/>
      <c r="AA182" s="530"/>
      <c r="AB182" s="533"/>
      <c r="AC182" s="533"/>
      <c r="AD182" s="530"/>
      <c r="AE182" s="530"/>
      <c r="AF182" s="530"/>
      <c r="AG182" s="530"/>
      <c r="AH182" s="530"/>
      <c r="AI182" s="530"/>
      <c r="AJ182" s="378"/>
      <c r="AK182" s="171"/>
      <c r="AL182" s="171"/>
      <c r="AM182" s="171"/>
      <c r="AN182" s="171"/>
      <c r="AO182" s="171"/>
      <c r="AP182" s="171"/>
      <c r="AQ182" s="171"/>
      <c r="AR182" s="171"/>
      <c r="AS182" s="171"/>
      <c r="AT182" s="171"/>
      <c r="AU182" s="171"/>
    </row>
    <row r="183" spans="1:47" s="170" customFormat="1" x14ac:dyDescent="0.2">
      <c r="A183" s="171"/>
      <c r="B183" s="241" t="s">
        <v>180</v>
      </c>
      <c r="C183" s="263" t="s">
        <v>682</v>
      </c>
      <c r="D183" s="335" t="s">
        <v>681</v>
      </c>
      <c r="E183" s="246" t="s">
        <v>17</v>
      </c>
      <c r="F183" s="251" t="s">
        <v>17</v>
      </c>
      <c r="G183" s="660" t="s">
        <v>5</v>
      </c>
      <c r="H183" s="247"/>
      <c r="I183" s="247"/>
      <c r="J183" s="247"/>
      <c r="K183" s="247"/>
      <c r="L183" s="247"/>
      <c r="M183" s="247"/>
      <c r="N183" s="247"/>
      <c r="O183" s="247"/>
      <c r="P183" s="247"/>
      <c r="Q183" s="247" t="s">
        <v>28</v>
      </c>
      <c r="R183" s="247"/>
      <c r="S183" s="247"/>
      <c r="T183" s="247"/>
      <c r="U183" s="262"/>
      <c r="V183" s="262"/>
      <c r="W183" s="530"/>
      <c r="X183" s="530"/>
      <c r="Y183" s="530"/>
      <c r="Z183" s="530" t="s">
        <v>28</v>
      </c>
      <c r="AA183" s="530" t="s">
        <v>28</v>
      </c>
      <c r="AB183" s="533"/>
      <c r="AC183" s="533"/>
      <c r="AD183" s="530"/>
      <c r="AE183" s="530"/>
      <c r="AF183" s="530"/>
      <c r="AG183" s="530"/>
      <c r="AH183" s="530"/>
      <c r="AI183" s="530"/>
      <c r="AJ183" s="668"/>
      <c r="AK183" s="171"/>
      <c r="AL183" s="171"/>
      <c r="AM183" s="171"/>
      <c r="AN183" s="171"/>
      <c r="AO183" s="171"/>
      <c r="AP183" s="171"/>
      <c r="AQ183" s="171"/>
      <c r="AR183" s="171"/>
      <c r="AS183" s="171"/>
      <c r="AT183" s="171"/>
      <c r="AU183" s="171"/>
    </row>
    <row r="184" spans="1:47" s="170" customFormat="1" x14ac:dyDescent="0.2">
      <c r="A184" s="171"/>
      <c r="B184" s="241" t="s">
        <v>182</v>
      </c>
      <c r="C184" s="263" t="s">
        <v>683</v>
      </c>
      <c r="D184" s="335" t="s">
        <v>689</v>
      </c>
      <c r="E184" s="246" t="s">
        <v>17</v>
      </c>
      <c r="F184" s="251" t="s">
        <v>17</v>
      </c>
      <c r="G184" s="660" t="s">
        <v>5</v>
      </c>
      <c r="H184" s="247"/>
      <c r="I184" s="247"/>
      <c r="J184" s="247"/>
      <c r="K184" s="247"/>
      <c r="L184" s="247"/>
      <c r="M184" s="247"/>
      <c r="N184" s="247"/>
      <c r="O184" s="247"/>
      <c r="P184" s="247"/>
      <c r="Q184" s="247" t="s">
        <v>28</v>
      </c>
      <c r="R184" s="247"/>
      <c r="S184" s="247"/>
      <c r="T184" s="247"/>
      <c r="U184" s="262"/>
      <c r="V184" s="262"/>
      <c r="W184" s="530"/>
      <c r="X184" s="530"/>
      <c r="Y184" s="530"/>
      <c r="Z184" s="530" t="s">
        <v>28</v>
      </c>
      <c r="AA184" s="530" t="s">
        <v>28</v>
      </c>
      <c r="AB184" s="533"/>
      <c r="AC184" s="533"/>
      <c r="AD184" s="530"/>
      <c r="AE184" s="530"/>
      <c r="AF184" s="530"/>
      <c r="AG184" s="530"/>
      <c r="AH184" s="530"/>
      <c r="AI184" s="530"/>
      <c r="AJ184" s="668"/>
      <c r="AK184" s="171"/>
      <c r="AL184" s="171"/>
      <c r="AM184" s="171"/>
      <c r="AN184" s="171"/>
      <c r="AO184" s="171"/>
      <c r="AP184" s="171"/>
      <c r="AQ184" s="171"/>
      <c r="AR184" s="171"/>
      <c r="AS184" s="171"/>
      <c r="AT184" s="171"/>
      <c r="AU184" s="171"/>
    </row>
    <row r="185" spans="1:47" s="170" customFormat="1" x14ac:dyDescent="0.2">
      <c r="A185" s="171"/>
      <c r="B185" s="241" t="s">
        <v>186</v>
      </c>
      <c r="C185" s="441" t="s">
        <v>111</v>
      </c>
      <c r="D185" s="335" t="s">
        <v>183</v>
      </c>
      <c r="E185" s="246" t="s">
        <v>17</v>
      </c>
      <c r="F185" s="251" t="s">
        <v>17</v>
      </c>
      <c r="G185" s="660" t="s">
        <v>362</v>
      </c>
      <c r="H185" s="247"/>
      <c r="I185" s="247"/>
      <c r="J185" s="247"/>
      <c r="K185" s="247"/>
      <c r="L185" s="247"/>
      <c r="M185" s="247"/>
      <c r="N185" s="247"/>
      <c r="O185" s="247"/>
      <c r="P185" s="247"/>
      <c r="Q185" s="247" t="s">
        <v>28</v>
      </c>
      <c r="R185" s="247"/>
      <c r="S185" s="247"/>
      <c r="T185" s="247"/>
      <c r="U185" s="262"/>
      <c r="V185" s="262"/>
      <c r="W185" s="530"/>
      <c r="X185" s="530"/>
      <c r="Y185" s="530"/>
      <c r="Z185" s="530" t="s">
        <v>28</v>
      </c>
      <c r="AA185" s="530" t="s">
        <v>28</v>
      </c>
      <c r="AB185" s="533"/>
      <c r="AC185" s="533"/>
      <c r="AD185" s="530"/>
      <c r="AE185" s="530"/>
      <c r="AF185" s="530"/>
      <c r="AG185" s="530"/>
      <c r="AH185" s="530"/>
      <c r="AI185" s="530"/>
      <c r="AJ185" s="378"/>
      <c r="AK185" s="171"/>
      <c r="AL185" s="171"/>
      <c r="AM185" s="171"/>
      <c r="AN185" s="171"/>
      <c r="AO185" s="171"/>
      <c r="AP185" s="171"/>
      <c r="AQ185" s="171"/>
      <c r="AR185" s="171"/>
      <c r="AS185" s="171"/>
      <c r="AT185" s="171"/>
      <c r="AU185" s="171"/>
    </row>
    <row r="186" spans="1:47" s="170" customFormat="1" x14ac:dyDescent="0.2">
      <c r="A186" s="171"/>
      <c r="B186" s="241" t="s">
        <v>187</v>
      </c>
      <c r="C186" s="441" t="s">
        <v>112</v>
      </c>
      <c r="D186" s="335" t="s">
        <v>1697</v>
      </c>
      <c r="E186" s="246" t="s">
        <v>17</v>
      </c>
      <c r="F186" s="251" t="s">
        <v>17</v>
      </c>
      <c r="G186" s="660" t="s">
        <v>362</v>
      </c>
      <c r="H186" s="247"/>
      <c r="I186" s="247"/>
      <c r="J186" s="247"/>
      <c r="K186" s="247"/>
      <c r="L186" s="247"/>
      <c r="M186" s="247"/>
      <c r="N186" s="247"/>
      <c r="O186" s="247"/>
      <c r="P186" s="247"/>
      <c r="Q186" s="247" t="s">
        <v>28</v>
      </c>
      <c r="R186" s="247"/>
      <c r="S186" s="247"/>
      <c r="T186" s="247"/>
      <c r="U186" s="262"/>
      <c r="V186" s="262"/>
      <c r="W186" s="530"/>
      <c r="X186" s="530"/>
      <c r="Y186" s="530"/>
      <c r="Z186" s="530" t="s">
        <v>28</v>
      </c>
      <c r="AA186" s="530" t="s">
        <v>28</v>
      </c>
      <c r="AB186" s="533"/>
      <c r="AC186" s="533"/>
      <c r="AD186" s="530"/>
      <c r="AE186" s="530"/>
      <c r="AF186" s="530"/>
      <c r="AG186" s="530"/>
      <c r="AH186" s="530"/>
      <c r="AI186" s="530"/>
      <c r="AJ186" s="378"/>
      <c r="AK186" s="171"/>
      <c r="AL186" s="171"/>
      <c r="AM186" s="171"/>
      <c r="AN186" s="171"/>
      <c r="AO186" s="171"/>
      <c r="AP186" s="171"/>
      <c r="AQ186" s="171"/>
      <c r="AR186" s="171"/>
      <c r="AS186" s="171"/>
      <c r="AT186" s="171"/>
      <c r="AU186" s="171"/>
    </row>
    <row r="187" spans="1:47" s="170" customFormat="1" x14ac:dyDescent="0.2">
      <c r="A187" s="171"/>
      <c r="B187" s="241" t="s">
        <v>188</v>
      </c>
      <c r="C187" s="661" t="s">
        <v>113</v>
      </c>
      <c r="D187" s="335" t="s">
        <v>190</v>
      </c>
      <c r="E187" s="246" t="s">
        <v>17</v>
      </c>
      <c r="F187" s="251" t="s">
        <v>17</v>
      </c>
      <c r="G187" s="660" t="s">
        <v>5</v>
      </c>
      <c r="H187" s="247"/>
      <c r="I187" s="247"/>
      <c r="J187" s="247"/>
      <c r="K187" s="247"/>
      <c r="L187" s="247"/>
      <c r="M187" s="247"/>
      <c r="N187" s="247"/>
      <c r="O187" s="247"/>
      <c r="P187" s="247"/>
      <c r="Q187" s="247" t="s">
        <v>28</v>
      </c>
      <c r="R187" s="247"/>
      <c r="S187" s="247"/>
      <c r="T187" s="247"/>
      <c r="U187" s="262"/>
      <c r="V187" s="262"/>
      <c r="W187" s="530"/>
      <c r="X187" s="530"/>
      <c r="Y187" s="530"/>
      <c r="Z187" s="530" t="s">
        <v>28</v>
      </c>
      <c r="AA187" s="530" t="s">
        <v>28</v>
      </c>
      <c r="AB187" s="533"/>
      <c r="AC187" s="533"/>
      <c r="AD187" s="530"/>
      <c r="AE187" s="530"/>
      <c r="AF187" s="530"/>
      <c r="AG187" s="530"/>
      <c r="AH187" s="530"/>
      <c r="AI187" s="530"/>
      <c r="AJ187" s="378"/>
      <c r="AK187" s="171"/>
      <c r="AL187" s="171"/>
      <c r="AM187" s="171"/>
      <c r="AN187" s="171"/>
      <c r="AO187" s="171"/>
      <c r="AP187" s="171"/>
      <c r="AQ187" s="171"/>
      <c r="AR187" s="171"/>
      <c r="AS187" s="171"/>
      <c r="AT187" s="171"/>
      <c r="AU187" s="171"/>
    </row>
    <row r="188" spans="1:47" s="170" customFormat="1" x14ac:dyDescent="0.2">
      <c r="A188" s="171"/>
      <c r="B188" s="241" t="s">
        <v>189</v>
      </c>
      <c r="C188" s="441" t="s">
        <v>114</v>
      </c>
      <c r="D188" s="335" t="s">
        <v>193</v>
      </c>
      <c r="E188" s="246" t="s">
        <v>17</v>
      </c>
      <c r="F188" s="251" t="s">
        <v>22</v>
      </c>
      <c r="G188" s="660" t="s">
        <v>362</v>
      </c>
      <c r="H188" s="247"/>
      <c r="I188" s="247"/>
      <c r="J188" s="247"/>
      <c r="K188" s="247"/>
      <c r="L188" s="247"/>
      <c r="M188" s="247"/>
      <c r="N188" s="247"/>
      <c r="O188" s="247"/>
      <c r="P188" s="247"/>
      <c r="Q188" s="247" t="s">
        <v>28</v>
      </c>
      <c r="R188" s="247"/>
      <c r="S188" s="247"/>
      <c r="T188" s="247"/>
      <c r="U188" s="262"/>
      <c r="V188" s="262"/>
      <c r="W188" s="530"/>
      <c r="X188" s="530"/>
      <c r="Y188" s="530"/>
      <c r="Z188" s="530" t="s">
        <v>28</v>
      </c>
      <c r="AA188" s="530" t="s">
        <v>28</v>
      </c>
      <c r="AB188" s="533"/>
      <c r="AC188" s="533"/>
      <c r="AD188" s="530"/>
      <c r="AE188" s="530"/>
      <c r="AF188" s="530"/>
      <c r="AG188" s="530"/>
      <c r="AH188" s="530"/>
      <c r="AI188" s="530"/>
      <c r="AJ188" s="378"/>
      <c r="AK188" s="171"/>
      <c r="AL188" s="171"/>
      <c r="AM188" s="171"/>
      <c r="AN188" s="171"/>
      <c r="AO188" s="171"/>
      <c r="AP188" s="171"/>
      <c r="AQ188" s="171"/>
      <c r="AR188" s="171"/>
      <c r="AS188" s="171"/>
      <c r="AT188" s="171"/>
      <c r="AU188" s="171"/>
    </row>
    <row r="189" spans="1:47" s="170" customFormat="1" x14ac:dyDescent="0.2">
      <c r="A189" s="171"/>
      <c r="B189" s="241" t="s">
        <v>845</v>
      </c>
      <c r="C189" s="359" t="s">
        <v>846</v>
      </c>
      <c r="D189" s="335" t="s">
        <v>1638</v>
      </c>
      <c r="E189" s="246" t="s">
        <v>17</v>
      </c>
      <c r="F189" s="251" t="s">
        <v>22</v>
      </c>
      <c r="G189" s="660" t="s">
        <v>5</v>
      </c>
      <c r="H189" s="247"/>
      <c r="I189" s="247"/>
      <c r="J189" s="247"/>
      <c r="K189" s="247"/>
      <c r="L189" s="247"/>
      <c r="M189" s="247"/>
      <c r="N189" s="247"/>
      <c r="O189" s="247"/>
      <c r="P189" s="247"/>
      <c r="Q189" s="247"/>
      <c r="R189" s="247" t="s">
        <v>28</v>
      </c>
      <c r="S189" s="247"/>
      <c r="T189" s="247"/>
      <c r="U189" s="262"/>
      <c r="V189" s="262"/>
      <c r="W189" s="530"/>
      <c r="X189" s="530"/>
      <c r="Y189" s="530"/>
      <c r="Z189" s="530" t="s">
        <v>28</v>
      </c>
      <c r="AA189" s="530"/>
      <c r="AB189" s="262" t="s">
        <v>28</v>
      </c>
      <c r="AC189" s="533"/>
      <c r="AD189" s="530"/>
      <c r="AE189" s="530"/>
      <c r="AF189" s="530"/>
      <c r="AG189" s="530"/>
      <c r="AH189" s="530"/>
      <c r="AI189" s="530"/>
      <c r="AJ189" s="378"/>
      <c r="AK189" s="171"/>
      <c r="AL189" s="171"/>
      <c r="AM189" s="171"/>
      <c r="AN189" s="171"/>
      <c r="AO189" s="171"/>
      <c r="AP189" s="171"/>
      <c r="AQ189" s="171"/>
      <c r="AR189" s="171"/>
      <c r="AS189" s="171"/>
      <c r="AT189" s="171"/>
      <c r="AU189" s="171"/>
    </row>
    <row r="190" spans="1:47" s="170" customFormat="1" x14ac:dyDescent="0.2">
      <c r="A190" s="171"/>
      <c r="B190" s="241" t="s">
        <v>847</v>
      </c>
      <c r="C190" s="359" t="s">
        <v>846</v>
      </c>
      <c r="D190" s="335" t="s">
        <v>1640</v>
      </c>
      <c r="E190" s="246" t="s">
        <v>17</v>
      </c>
      <c r="F190" s="251" t="s">
        <v>22</v>
      </c>
      <c r="G190" s="660" t="s">
        <v>5</v>
      </c>
      <c r="H190" s="247"/>
      <c r="I190" s="247"/>
      <c r="J190" s="247"/>
      <c r="K190" s="247"/>
      <c r="L190" s="247"/>
      <c r="M190" s="247"/>
      <c r="N190" s="247"/>
      <c r="O190" s="247"/>
      <c r="P190" s="247"/>
      <c r="Q190" s="247"/>
      <c r="R190" s="247" t="s">
        <v>28</v>
      </c>
      <c r="S190" s="247"/>
      <c r="T190" s="247"/>
      <c r="U190" s="262"/>
      <c r="V190" s="262"/>
      <c r="W190" s="530"/>
      <c r="X190" s="530"/>
      <c r="Y190" s="530"/>
      <c r="Z190" s="530" t="s">
        <v>28</v>
      </c>
      <c r="AA190" s="530"/>
      <c r="AB190" s="262" t="s">
        <v>28</v>
      </c>
      <c r="AC190" s="533"/>
      <c r="AD190" s="530"/>
      <c r="AE190" s="530"/>
      <c r="AF190" s="530"/>
      <c r="AG190" s="530"/>
      <c r="AH190" s="530"/>
      <c r="AI190" s="530"/>
      <c r="AJ190" s="378"/>
      <c r="AK190" s="171"/>
      <c r="AL190" s="171"/>
      <c r="AM190" s="171"/>
      <c r="AN190" s="171"/>
      <c r="AO190" s="171"/>
      <c r="AP190" s="171"/>
      <c r="AQ190" s="171"/>
      <c r="AR190" s="171"/>
      <c r="AS190" s="171"/>
      <c r="AT190" s="171"/>
      <c r="AU190" s="171"/>
    </row>
    <row r="191" spans="1:47" s="170" customFormat="1" x14ac:dyDescent="0.2">
      <c r="A191" s="171"/>
      <c r="B191" s="241" t="s">
        <v>848</v>
      </c>
      <c r="C191" s="657" t="s">
        <v>849</v>
      </c>
      <c r="D191" s="335" t="s">
        <v>913</v>
      </c>
      <c r="E191" s="251" t="s">
        <v>17</v>
      </c>
      <c r="F191" s="251" t="s">
        <v>22</v>
      </c>
      <c r="G191" s="660" t="s">
        <v>5</v>
      </c>
      <c r="H191" s="247"/>
      <c r="I191" s="247"/>
      <c r="J191" s="247"/>
      <c r="K191" s="247"/>
      <c r="L191" s="247"/>
      <c r="M191" s="247"/>
      <c r="N191" s="247"/>
      <c r="O191" s="247"/>
      <c r="P191" s="247"/>
      <c r="Q191" s="247"/>
      <c r="R191" s="247" t="s">
        <v>28</v>
      </c>
      <c r="S191" s="247"/>
      <c r="T191" s="247"/>
      <c r="U191" s="262"/>
      <c r="V191" s="262"/>
      <c r="W191" s="530"/>
      <c r="X191" s="530"/>
      <c r="Y191" s="530"/>
      <c r="Z191" s="530"/>
      <c r="AA191" s="530"/>
      <c r="AB191" s="262" t="s">
        <v>28</v>
      </c>
      <c r="AC191" s="533"/>
      <c r="AD191" s="530"/>
      <c r="AE191" s="530"/>
      <c r="AF191" s="530"/>
      <c r="AG191" s="530"/>
      <c r="AH191" s="530"/>
      <c r="AI191" s="530"/>
      <c r="AJ191" s="378"/>
      <c r="AK191" s="171"/>
      <c r="AL191" s="171"/>
      <c r="AM191" s="171"/>
      <c r="AN191" s="171"/>
      <c r="AO191" s="171"/>
      <c r="AP191" s="171"/>
      <c r="AQ191" s="171"/>
      <c r="AR191" s="171"/>
      <c r="AS191" s="171"/>
      <c r="AT191" s="171"/>
      <c r="AU191" s="171"/>
    </row>
    <row r="192" spans="1:47" s="170" customFormat="1" x14ac:dyDescent="0.2">
      <c r="A192" s="171"/>
      <c r="B192" s="241" t="s">
        <v>850</v>
      </c>
      <c r="C192" s="657" t="s">
        <v>1116</v>
      </c>
      <c r="D192" s="508" t="s">
        <v>1732</v>
      </c>
      <c r="E192" s="509" t="s">
        <v>17</v>
      </c>
      <c r="F192" s="313" t="s">
        <v>22</v>
      </c>
      <c r="G192" s="660" t="s">
        <v>5</v>
      </c>
      <c r="H192" s="247"/>
      <c r="I192" s="247"/>
      <c r="J192" s="247"/>
      <c r="K192" s="247"/>
      <c r="L192" s="247"/>
      <c r="M192" s="247"/>
      <c r="N192" s="247"/>
      <c r="O192" s="247"/>
      <c r="P192" s="247"/>
      <c r="Q192" s="247"/>
      <c r="R192" s="247" t="s">
        <v>28</v>
      </c>
      <c r="S192" s="247"/>
      <c r="T192" s="247"/>
      <c r="U192" s="262"/>
      <c r="V192" s="262"/>
      <c r="W192" s="530"/>
      <c r="X192" s="530"/>
      <c r="Y192" s="530"/>
      <c r="Z192" s="530"/>
      <c r="AA192" s="530"/>
      <c r="AB192" s="262"/>
      <c r="AC192" s="533"/>
      <c r="AD192" s="530"/>
      <c r="AE192" s="530"/>
      <c r="AF192" s="530"/>
      <c r="AG192" s="530"/>
      <c r="AH192" s="262" t="s">
        <v>28</v>
      </c>
      <c r="AI192" s="530"/>
      <c r="AJ192" s="378"/>
      <c r="AK192" s="171"/>
      <c r="AL192" s="171"/>
      <c r="AM192" s="171"/>
      <c r="AN192" s="171"/>
      <c r="AO192" s="171"/>
      <c r="AP192" s="171"/>
      <c r="AQ192" s="171"/>
      <c r="AR192" s="171"/>
      <c r="AS192" s="171"/>
      <c r="AT192" s="171"/>
      <c r="AU192" s="171"/>
    </row>
    <row r="193" spans="1:47" s="170" customFormat="1" x14ac:dyDescent="0.2">
      <c r="A193" s="171"/>
      <c r="B193" s="241" t="s">
        <v>852</v>
      </c>
      <c r="C193" s="657" t="s">
        <v>1116</v>
      </c>
      <c r="D193" s="508" t="s">
        <v>1218</v>
      </c>
      <c r="E193" s="509" t="s">
        <v>17</v>
      </c>
      <c r="F193" s="313" t="s">
        <v>22</v>
      </c>
      <c r="G193" s="660" t="s">
        <v>5</v>
      </c>
      <c r="H193" s="247"/>
      <c r="I193" s="247"/>
      <c r="J193" s="247"/>
      <c r="K193" s="247"/>
      <c r="L193" s="247"/>
      <c r="M193" s="247"/>
      <c r="N193" s="247"/>
      <c r="O193" s="247"/>
      <c r="P193" s="247"/>
      <c r="Q193" s="247"/>
      <c r="R193" s="247" t="s">
        <v>28</v>
      </c>
      <c r="S193" s="247"/>
      <c r="T193" s="247"/>
      <c r="U193" s="262"/>
      <c r="V193" s="262"/>
      <c r="W193" s="530"/>
      <c r="X193" s="530"/>
      <c r="Y193" s="530"/>
      <c r="Z193" s="530"/>
      <c r="AA193" s="530"/>
      <c r="AB193" s="262"/>
      <c r="AC193" s="533"/>
      <c r="AD193" s="530"/>
      <c r="AE193" s="530"/>
      <c r="AF193" s="530"/>
      <c r="AG193" s="530"/>
      <c r="AH193" s="262" t="s">
        <v>28</v>
      </c>
      <c r="AI193" s="530"/>
      <c r="AJ193" s="378"/>
      <c r="AK193" s="171"/>
      <c r="AL193" s="171"/>
      <c r="AM193" s="171"/>
      <c r="AN193" s="171"/>
      <c r="AO193" s="171"/>
      <c r="AP193" s="171"/>
      <c r="AQ193" s="171"/>
      <c r="AR193" s="171"/>
      <c r="AS193" s="171"/>
      <c r="AT193" s="171"/>
      <c r="AU193" s="171"/>
    </row>
    <row r="194" spans="1:47" s="170" customFormat="1" x14ac:dyDescent="0.2">
      <c r="A194" s="171"/>
      <c r="B194" s="241" t="s">
        <v>855</v>
      </c>
      <c r="C194" s="657" t="s">
        <v>1116</v>
      </c>
      <c r="D194" s="508" t="s">
        <v>1219</v>
      </c>
      <c r="E194" s="509" t="s">
        <v>17</v>
      </c>
      <c r="F194" s="313" t="s">
        <v>22</v>
      </c>
      <c r="G194" s="660" t="s">
        <v>5</v>
      </c>
      <c r="H194" s="247"/>
      <c r="I194" s="247"/>
      <c r="J194" s="247"/>
      <c r="K194" s="247"/>
      <c r="L194" s="247"/>
      <c r="M194" s="247"/>
      <c r="N194" s="247"/>
      <c r="O194" s="247"/>
      <c r="P194" s="247"/>
      <c r="Q194" s="247"/>
      <c r="R194" s="247" t="s">
        <v>28</v>
      </c>
      <c r="S194" s="247"/>
      <c r="T194" s="247"/>
      <c r="U194" s="262"/>
      <c r="V194" s="262"/>
      <c r="W194" s="530"/>
      <c r="X194" s="530"/>
      <c r="Y194" s="530"/>
      <c r="Z194" s="530"/>
      <c r="AA194" s="530"/>
      <c r="AB194" s="262"/>
      <c r="AC194" s="533"/>
      <c r="AD194" s="530"/>
      <c r="AE194" s="530"/>
      <c r="AF194" s="530"/>
      <c r="AG194" s="530"/>
      <c r="AH194" s="262" t="s">
        <v>28</v>
      </c>
      <c r="AI194" s="530"/>
      <c r="AJ194" s="378"/>
      <c r="AK194" s="171"/>
      <c r="AL194" s="171"/>
      <c r="AM194" s="171"/>
      <c r="AN194" s="171"/>
      <c r="AO194" s="171"/>
      <c r="AP194" s="171"/>
      <c r="AQ194" s="171"/>
      <c r="AR194" s="171"/>
      <c r="AS194" s="171"/>
      <c r="AT194" s="171"/>
      <c r="AU194" s="171"/>
    </row>
    <row r="195" spans="1:47" s="170" customFormat="1" ht="30" x14ac:dyDescent="0.2">
      <c r="A195" s="171"/>
      <c r="B195" s="241" t="s">
        <v>858</v>
      </c>
      <c r="C195" s="657" t="s">
        <v>1116</v>
      </c>
      <c r="D195" s="508" t="s">
        <v>1220</v>
      </c>
      <c r="E195" s="509" t="s">
        <v>17</v>
      </c>
      <c r="F195" s="313" t="s">
        <v>22</v>
      </c>
      <c r="G195" s="660" t="s">
        <v>5</v>
      </c>
      <c r="H195" s="247"/>
      <c r="I195" s="247"/>
      <c r="J195" s="247"/>
      <c r="K195" s="247"/>
      <c r="L195" s="247"/>
      <c r="M195" s="247"/>
      <c r="N195" s="247"/>
      <c r="O195" s="247"/>
      <c r="P195" s="247"/>
      <c r="Q195" s="247"/>
      <c r="R195" s="247" t="s">
        <v>28</v>
      </c>
      <c r="S195" s="247"/>
      <c r="T195" s="247"/>
      <c r="U195" s="262"/>
      <c r="V195" s="262"/>
      <c r="W195" s="530"/>
      <c r="X195" s="530"/>
      <c r="Y195" s="530"/>
      <c r="Z195" s="530"/>
      <c r="AA195" s="530"/>
      <c r="AB195" s="262"/>
      <c r="AC195" s="533"/>
      <c r="AD195" s="530"/>
      <c r="AE195" s="530"/>
      <c r="AF195" s="530"/>
      <c r="AG195" s="530"/>
      <c r="AH195" s="262" t="s">
        <v>28</v>
      </c>
      <c r="AI195" s="530"/>
      <c r="AJ195" s="378"/>
      <c r="AK195" s="171"/>
      <c r="AL195" s="171"/>
      <c r="AM195" s="171"/>
      <c r="AN195" s="171"/>
      <c r="AO195" s="171"/>
      <c r="AP195" s="171"/>
      <c r="AQ195" s="171"/>
      <c r="AR195" s="171"/>
      <c r="AS195" s="171"/>
      <c r="AT195" s="171"/>
      <c r="AU195" s="171"/>
    </row>
    <row r="196" spans="1:47" s="170" customFormat="1" x14ac:dyDescent="0.2">
      <c r="A196" s="171"/>
      <c r="B196" s="241" t="s">
        <v>859</v>
      </c>
      <c r="C196" s="657" t="s">
        <v>1116</v>
      </c>
      <c r="D196" s="508" t="s">
        <v>1221</v>
      </c>
      <c r="E196" s="509" t="s">
        <v>17</v>
      </c>
      <c r="F196" s="313" t="s">
        <v>22</v>
      </c>
      <c r="G196" s="660" t="s">
        <v>5</v>
      </c>
      <c r="H196" s="247"/>
      <c r="I196" s="247"/>
      <c r="J196" s="247"/>
      <c r="K196" s="247"/>
      <c r="L196" s="247"/>
      <c r="M196" s="247"/>
      <c r="N196" s="247"/>
      <c r="O196" s="247"/>
      <c r="P196" s="247"/>
      <c r="Q196" s="247"/>
      <c r="R196" s="247" t="s">
        <v>28</v>
      </c>
      <c r="S196" s="247"/>
      <c r="T196" s="247"/>
      <c r="U196" s="262"/>
      <c r="V196" s="262"/>
      <c r="W196" s="530"/>
      <c r="X196" s="530"/>
      <c r="Y196" s="530"/>
      <c r="Z196" s="530"/>
      <c r="AA196" s="530"/>
      <c r="AB196" s="262"/>
      <c r="AC196" s="533"/>
      <c r="AD196" s="530"/>
      <c r="AE196" s="530"/>
      <c r="AF196" s="530"/>
      <c r="AG196" s="530"/>
      <c r="AH196" s="262" t="s">
        <v>28</v>
      </c>
      <c r="AI196" s="530"/>
      <c r="AJ196" s="378"/>
      <c r="AK196" s="171"/>
      <c r="AL196" s="171"/>
      <c r="AM196" s="171"/>
      <c r="AN196" s="171"/>
      <c r="AO196" s="171"/>
      <c r="AP196" s="171"/>
      <c r="AQ196" s="171"/>
      <c r="AR196" s="171"/>
      <c r="AS196" s="171"/>
      <c r="AT196" s="171"/>
      <c r="AU196" s="171"/>
    </row>
    <row r="197" spans="1:47" s="170" customFormat="1" x14ac:dyDescent="0.2">
      <c r="A197" s="171"/>
      <c r="B197" s="241" t="s">
        <v>861</v>
      </c>
      <c r="C197" s="657" t="s">
        <v>851</v>
      </c>
      <c r="D197" s="335" t="s">
        <v>910</v>
      </c>
      <c r="E197" s="251" t="s">
        <v>17</v>
      </c>
      <c r="F197" s="251" t="s">
        <v>22</v>
      </c>
      <c r="G197" s="660" t="s">
        <v>5</v>
      </c>
      <c r="H197" s="247"/>
      <c r="I197" s="247"/>
      <c r="J197" s="247"/>
      <c r="K197" s="247"/>
      <c r="L197" s="247"/>
      <c r="M197" s="247"/>
      <c r="N197" s="247"/>
      <c r="O197" s="247"/>
      <c r="P197" s="247"/>
      <c r="Q197" s="247"/>
      <c r="R197" s="247" t="s">
        <v>28</v>
      </c>
      <c r="S197" s="247"/>
      <c r="T197" s="247"/>
      <c r="U197" s="262"/>
      <c r="V197" s="262"/>
      <c r="W197" s="530"/>
      <c r="X197" s="530"/>
      <c r="Y197" s="530"/>
      <c r="Z197" s="530"/>
      <c r="AA197" s="530"/>
      <c r="AB197" s="262" t="s">
        <v>28</v>
      </c>
      <c r="AC197" s="533"/>
      <c r="AD197" s="530"/>
      <c r="AE197" s="530"/>
      <c r="AF197" s="530"/>
      <c r="AG197" s="530"/>
      <c r="AH197" s="530"/>
      <c r="AI197" s="530"/>
      <c r="AJ197" s="378"/>
      <c r="AK197" s="171"/>
      <c r="AL197" s="171"/>
      <c r="AM197" s="171"/>
      <c r="AN197" s="171"/>
      <c r="AO197" s="171"/>
      <c r="AP197" s="171"/>
      <c r="AQ197" s="171"/>
      <c r="AR197" s="171"/>
      <c r="AS197" s="171"/>
      <c r="AT197" s="171"/>
      <c r="AU197" s="171"/>
    </row>
    <row r="198" spans="1:47" s="170" customFormat="1" x14ac:dyDescent="0.2">
      <c r="A198" s="171"/>
      <c r="B198" s="241" t="s">
        <v>863</v>
      </c>
      <c r="C198" s="657" t="s">
        <v>853</v>
      </c>
      <c r="D198" s="335" t="s">
        <v>854</v>
      </c>
      <c r="E198" s="246" t="s">
        <v>17</v>
      </c>
      <c r="F198" s="251" t="s">
        <v>22</v>
      </c>
      <c r="G198" s="660" t="s">
        <v>5</v>
      </c>
      <c r="H198" s="247"/>
      <c r="I198" s="247"/>
      <c r="J198" s="247"/>
      <c r="K198" s="247"/>
      <c r="L198" s="247"/>
      <c r="M198" s="247"/>
      <c r="N198" s="247"/>
      <c r="O198" s="247"/>
      <c r="P198" s="247"/>
      <c r="Q198" s="247"/>
      <c r="R198" s="247" t="s">
        <v>28</v>
      </c>
      <c r="S198" s="247"/>
      <c r="T198" s="247"/>
      <c r="U198" s="262"/>
      <c r="V198" s="262"/>
      <c r="W198" s="530"/>
      <c r="X198" s="530"/>
      <c r="Y198" s="530"/>
      <c r="Z198" s="530"/>
      <c r="AA198" s="530"/>
      <c r="AB198" s="262" t="s">
        <v>28</v>
      </c>
      <c r="AC198" s="533"/>
      <c r="AD198" s="530"/>
      <c r="AE198" s="530"/>
      <c r="AF198" s="530"/>
      <c r="AG198" s="530"/>
      <c r="AH198" s="530"/>
      <c r="AI198" s="530"/>
      <c r="AJ198" s="378"/>
      <c r="AK198" s="171"/>
      <c r="AL198" s="171"/>
      <c r="AM198" s="171"/>
      <c r="AN198" s="171"/>
      <c r="AO198" s="171"/>
      <c r="AP198" s="171"/>
      <c r="AQ198" s="171"/>
      <c r="AR198" s="171"/>
      <c r="AS198" s="171"/>
      <c r="AT198" s="171"/>
      <c r="AU198" s="171"/>
    </row>
    <row r="199" spans="1:47" s="170" customFormat="1" x14ac:dyDescent="0.2">
      <c r="A199" s="171"/>
      <c r="B199" s="241" t="s">
        <v>866</v>
      </c>
      <c r="C199" s="359" t="s">
        <v>856</v>
      </c>
      <c r="D199" s="335" t="s">
        <v>902</v>
      </c>
      <c r="E199" s="246" t="s">
        <v>17</v>
      </c>
      <c r="F199" s="251" t="s">
        <v>22</v>
      </c>
      <c r="G199" s="660" t="s">
        <v>5</v>
      </c>
      <c r="H199" s="247"/>
      <c r="I199" s="247"/>
      <c r="J199" s="247"/>
      <c r="K199" s="247"/>
      <c r="L199" s="247"/>
      <c r="M199" s="247"/>
      <c r="N199" s="247"/>
      <c r="O199" s="247"/>
      <c r="P199" s="247"/>
      <c r="Q199" s="247"/>
      <c r="R199" s="247" t="s">
        <v>28</v>
      </c>
      <c r="S199" s="247"/>
      <c r="T199" s="247"/>
      <c r="U199" s="262"/>
      <c r="V199" s="262"/>
      <c r="W199" s="530"/>
      <c r="X199" s="530"/>
      <c r="Y199" s="530"/>
      <c r="Z199" s="530"/>
      <c r="AA199" s="530"/>
      <c r="AB199" s="262" t="s">
        <v>28</v>
      </c>
      <c r="AC199" s="533"/>
      <c r="AD199" s="530"/>
      <c r="AE199" s="530"/>
      <c r="AF199" s="530"/>
      <c r="AG199" s="530"/>
      <c r="AH199" s="530"/>
      <c r="AI199" s="530"/>
      <c r="AJ199" s="378"/>
      <c r="AK199" s="171"/>
      <c r="AL199" s="171"/>
      <c r="AM199" s="171"/>
      <c r="AN199" s="171"/>
      <c r="AO199" s="171"/>
      <c r="AP199" s="171"/>
      <c r="AQ199" s="171"/>
      <c r="AR199" s="171"/>
      <c r="AS199" s="171"/>
      <c r="AT199" s="171"/>
      <c r="AU199" s="171"/>
    </row>
    <row r="200" spans="1:47" s="170" customFormat="1" x14ac:dyDescent="0.2">
      <c r="A200" s="171"/>
      <c r="B200" s="241" t="s">
        <v>868</v>
      </c>
      <c r="C200" s="359" t="s">
        <v>856</v>
      </c>
      <c r="D200" s="335" t="s">
        <v>903</v>
      </c>
      <c r="E200" s="246" t="s">
        <v>17</v>
      </c>
      <c r="F200" s="251" t="s">
        <v>22</v>
      </c>
      <c r="G200" s="660" t="s">
        <v>5</v>
      </c>
      <c r="H200" s="247"/>
      <c r="I200" s="247"/>
      <c r="J200" s="247"/>
      <c r="K200" s="247"/>
      <c r="L200" s="247"/>
      <c r="M200" s="247"/>
      <c r="N200" s="247"/>
      <c r="O200" s="247"/>
      <c r="P200" s="247"/>
      <c r="Q200" s="247"/>
      <c r="R200" s="247" t="s">
        <v>28</v>
      </c>
      <c r="S200" s="247"/>
      <c r="T200" s="247"/>
      <c r="U200" s="262"/>
      <c r="V200" s="262"/>
      <c r="W200" s="530"/>
      <c r="X200" s="530"/>
      <c r="Y200" s="530"/>
      <c r="Z200" s="530"/>
      <c r="AA200" s="530"/>
      <c r="AB200" s="262" t="s">
        <v>28</v>
      </c>
      <c r="AC200" s="533"/>
      <c r="AD200" s="530"/>
      <c r="AE200" s="530"/>
      <c r="AF200" s="530"/>
      <c r="AG200" s="530"/>
      <c r="AH200" s="530"/>
      <c r="AI200" s="530"/>
      <c r="AJ200" s="378"/>
      <c r="AK200" s="171"/>
      <c r="AL200" s="171"/>
      <c r="AM200" s="171"/>
      <c r="AN200" s="171"/>
      <c r="AO200" s="171"/>
      <c r="AP200" s="171"/>
      <c r="AQ200" s="171"/>
      <c r="AR200" s="171"/>
      <c r="AS200" s="171"/>
      <c r="AT200" s="171"/>
      <c r="AU200" s="171"/>
    </row>
    <row r="201" spans="1:47" s="170" customFormat="1" x14ac:dyDescent="0.2">
      <c r="A201" s="171"/>
      <c r="B201" s="241" t="s">
        <v>870</v>
      </c>
      <c r="C201" s="657" t="s">
        <v>860</v>
      </c>
      <c r="D201" s="337" t="s">
        <v>980</v>
      </c>
      <c r="E201" s="246" t="s">
        <v>17</v>
      </c>
      <c r="F201" s="251" t="s">
        <v>22</v>
      </c>
      <c r="G201" s="660" t="s">
        <v>5</v>
      </c>
      <c r="H201" s="247"/>
      <c r="I201" s="247"/>
      <c r="J201" s="247"/>
      <c r="K201" s="247"/>
      <c r="L201" s="247"/>
      <c r="M201" s="247"/>
      <c r="N201" s="247"/>
      <c r="O201" s="247"/>
      <c r="P201" s="247"/>
      <c r="Q201" s="247"/>
      <c r="R201" s="247" t="s">
        <v>28</v>
      </c>
      <c r="S201" s="247"/>
      <c r="T201" s="247"/>
      <c r="U201" s="262"/>
      <c r="V201" s="262"/>
      <c r="W201" s="530"/>
      <c r="X201" s="530"/>
      <c r="Y201" s="530"/>
      <c r="Z201" s="530"/>
      <c r="AA201" s="530"/>
      <c r="AB201" s="262" t="s">
        <v>28</v>
      </c>
      <c r="AC201" s="533"/>
      <c r="AD201" s="530"/>
      <c r="AE201" s="530"/>
      <c r="AF201" s="530"/>
      <c r="AG201" s="530"/>
      <c r="AH201" s="530"/>
      <c r="AI201" s="530"/>
      <c r="AJ201" s="378"/>
      <c r="AK201" s="171"/>
      <c r="AL201" s="171"/>
      <c r="AM201" s="171"/>
      <c r="AN201" s="171"/>
      <c r="AO201" s="171"/>
      <c r="AP201" s="171"/>
      <c r="AQ201" s="171"/>
      <c r="AR201" s="171"/>
      <c r="AS201" s="171"/>
      <c r="AT201" s="171"/>
      <c r="AU201" s="171"/>
    </row>
    <row r="202" spans="1:47" s="170" customFormat="1" x14ac:dyDescent="0.2">
      <c r="A202" s="171"/>
      <c r="B202" s="241" t="s">
        <v>871</v>
      </c>
      <c r="C202" s="657" t="s">
        <v>862</v>
      </c>
      <c r="D202" s="337" t="s">
        <v>981</v>
      </c>
      <c r="E202" s="246" t="s">
        <v>17</v>
      </c>
      <c r="F202" s="251" t="s">
        <v>22</v>
      </c>
      <c r="G202" s="660" t="s">
        <v>5</v>
      </c>
      <c r="H202" s="247"/>
      <c r="I202" s="247"/>
      <c r="J202" s="247"/>
      <c r="K202" s="247"/>
      <c r="L202" s="247"/>
      <c r="M202" s="247"/>
      <c r="N202" s="247"/>
      <c r="O202" s="247"/>
      <c r="P202" s="247"/>
      <c r="Q202" s="247"/>
      <c r="R202" s="247" t="s">
        <v>28</v>
      </c>
      <c r="S202" s="247"/>
      <c r="T202" s="247"/>
      <c r="U202" s="262"/>
      <c r="V202" s="262"/>
      <c r="W202" s="530"/>
      <c r="X202" s="530"/>
      <c r="Y202" s="530"/>
      <c r="Z202" s="530"/>
      <c r="AA202" s="530"/>
      <c r="AB202" s="262" t="s">
        <v>28</v>
      </c>
      <c r="AC202" s="533"/>
      <c r="AD202" s="530"/>
      <c r="AE202" s="530"/>
      <c r="AF202" s="530"/>
      <c r="AG202" s="530"/>
      <c r="AH202" s="530"/>
      <c r="AI202" s="530"/>
      <c r="AJ202" s="378"/>
      <c r="AK202" s="171"/>
      <c r="AL202" s="171"/>
      <c r="AM202" s="171"/>
      <c r="AN202" s="171"/>
      <c r="AO202" s="171"/>
      <c r="AP202" s="171"/>
      <c r="AQ202" s="171"/>
      <c r="AR202" s="171"/>
      <c r="AS202" s="171"/>
      <c r="AT202" s="171"/>
      <c r="AU202" s="171"/>
    </row>
    <row r="203" spans="1:47" s="170" customFormat="1" x14ac:dyDescent="0.2">
      <c r="A203" s="171"/>
      <c r="B203" s="241" t="s">
        <v>872</v>
      </c>
      <c r="C203" s="657" t="s">
        <v>864</v>
      </c>
      <c r="D203" s="337" t="s">
        <v>916</v>
      </c>
      <c r="E203" s="246" t="s">
        <v>17</v>
      </c>
      <c r="F203" s="251" t="s">
        <v>22</v>
      </c>
      <c r="G203" s="660" t="s">
        <v>5</v>
      </c>
      <c r="H203" s="247"/>
      <c r="I203" s="247"/>
      <c r="J203" s="247"/>
      <c r="K203" s="247"/>
      <c r="L203" s="247"/>
      <c r="M203" s="247"/>
      <c r="N203" s="247"/>
      <c r="O203" s="247"/>
      <c r="P203" s="247"/>
      <c r="Q203" s="247"/>
      <c r="R203" s="247" t="s">
        <v>28</v>
      </c>
      <c r="S203" s="247"/>
      <c r="T203" s="247"/>
      <c r="U203" s="262"/>
      <c r="V203" s="262"/>
      <c r="W203" s="530"/>
      <c r="X203" s="530"/>
      <c r="Y203" s="530"/>
      <c r="Z203" s="530"/>
      <c r="AA203" s="530"/>
      <c r="AB203" s="262" t="s">
        <v>28</v>
      </c>
      <c r="AC203" s="533"/>
      <c r="AD203" s="530"/>
      <c r="AE203" s="530"/>
      <c r="AF203" s="530"/>
      <c r="AG203" s="530"/>
      <c r="AH203" s="530"/>
      <c r="AI203" s="530"/>
      <c r="AJ203" s="378"/>
      <c r="AK203" s="171"/>
      <c r="AL203" s="171"/>
      <c r="AM203" s="171"/>
      <c r="AN203" s="171"/>
      <c r="AO203" s="171"/>
      <c r="AP203" s="171"/>
      <c r="AQ203" s="171"/>
      <c r="AR203" s="171"/>
      <c r="AS203" s="171"/>
      <c r="AT203" s="171"/>
      <c r="AU203" s="171"/>
    </row>
    <row r="204" spans="1:47" s="170" customFormat="1" x14ac:dyDescent="0.2">
      <c r="A204" s="171"/>
      <c r="B204" s="241" t="s">
        <v>874</v>
      </c>
      <c r="C204" s="335" t="s">
        <v>867</v>
      </c>
      <c r="D204" s="335" t="s">
        <v>1037</v>
      </c>
      <c r="E204" s="246" t="s">
        <v>17</v>
      </c>
      <c r="F204" s="251" t="s">
        <v>22</v>
      </c>
      <c r="G204" s="660" t="s">
        <v>5</v>
      </c>
      <c r="H204" s="247"/>
      <c r="I204" s="247"/>
      <c r="J204" s="247"/>
      <c r="K204" s="247"/>
      <c r="L204" s="247"/>
      <c r="M204" s="247"/>
      <c r="N204" s="247"/>
      <c r="O204" s="247"/>
      <c r="P204" s="247"/>
      <c r="Q204" s="247"/>
      <c r="R204" s="247" t="s">
        <v>28</v>
      </c>
      <c r="S204" s="247"/>
      <c r="T204" s="247"/>
      <c r="U204" s="262"/>
      <c r="V204" s="262"/>
      <c r="W204" s="530"/>
      <c r="X204" s="530"/>
      <c r="Y204" s="530"/>
      <c r="Z204" s="530"/>
      <c r="AA204" s="530"/>
      <c r="AB204" s="262" t="s">
        <v>28</v>
      </c>
      <c r="AC204" s="533"/>
      <c r="AD204" s="530"/>
      <c r="AE204" s="530"/>
      <c r="AF204" s="530"/>
      <c r="AG204" s="530"/>
      <c r="AH204" s="530"/>
      <c r="AI204" s="530"/>
      <c r="AJ204" s="378"/>
      <c r="AK204" s="171"/>
      <c r="AL204" s="171"/>
      <c r="AM204" s="171"/>
      <c r="AN204" s="171"/>
      <c r="AO204" s="171"/>
      <c r="AP204" s="171"/>
      <c r="AQ204" s="171"/>
      <c r="AR204" s="171"/>
      <c r="AS204" s="171"/>
      <c r="AT204" s="171"/>
      <c r="AU204" s="171"/>
    </row>
    <row r="205" spans="1:47" s="170" customFormat="1" x14ac:dyDescent="0.2">
      <c r="A205" s="171"/>
      <c r="B205" s="241" t="s">
        <v>964</v>
      </c>
      <c r="C205" s="335" t="s">
        <v>867</v>
      </c>
      <c r="D205" s="335" t="s">
        <v>1036</v>
      </c>
      <c r="E205" s="246" t="s">
        <v>17</v>
      </c>
      <c r="F205" s="251" t="s">
        <v>22</v>
      </c>
      <c r="G205" s="660" t="s">
        <v>5</v>
      </c>
      <c r="H205" s="247"/>
      <c r="I205" s="247"/>
      <c r="J205" s="247"/>
      <c r="K205" s="247"/>
      <c r="L205" s="247"/>
      <c r="M205" s="247"/>
      <c r="N205" s="247"/>
      <c r="O205" s="247"/>
      <c r="P205" s="247"/>
      <c r="Q205" s="247"/>
      <c r="R205" s="247" t="s">
        <v>28</v>
      </c>
      <c r="S205" s="247"/>
      <c r="T205" s="247"/>
      <c r="U205" s="262"/>
      <c r="V205" s="262"/>
      <c r="W205" s="530"/>
      <c r="X205" s="530"/>
      <c r="Y205" s="530"/>
      <c r="Z205" s="530"/>
      <c r="AA205" s="530"/>
      <c r="AB205" s="262" t="s">
        <v>28</v>
      </c>
      <c r="AC205" s="533"/>
      <c r="AD205" s="530"/>
      <c r="AE205" s="530"/>
      <c r="AF205" s="530"/>
      <c r="AG205" s="530"/>
      <c r="AH205" s="530"/>
      <c r="AI205" s="530"/>
      <c r="AJ205" s="378"/>
      <c r="AK205" s="171"/>
      <c r="AL205" s="171"/>
      <c r="AM205" s="171"/>
      <c r="AN205" s="171"/>
      <c r="AO205" s="171"/>
      <c r="AP205" s="171"/>
      <c r="AQ205" s="171"/>
      <c r="AR205" s="171"/>
      <c r="AS205" s="171"/>
      <c r="AT205" s="171"/>
      <c r="AU205" s="171"/>
    </row>
    <row r="206" spans="1:47" s="170" customFormat="1" x14ac:dyDescent="0.2">
      <c r="A206" s="171"/>
      <c r="B206" s="241" t="s">
        <v>965</v>
      </c>
      <c r="C206" s="359" t="s">
        <v>869</v>
      </c>
      <c r="D206" s="335" t="s">
        <v>939</v>
      </c>
      <c r="E206" s="246" t="s">
        <v>17</v>
      </c>
      <c r="F206" s="251" t="s">
        <v>22</v>
      </c>
      <c r="G206" s="660" t="s">
        <v>5</v>
      </c>
      <c r="H206" s="247"/>
      <c r="I206" s="247"/>
      <c r="J206" s="247"/>
      <c r="K206" s="247"/>
      <c r="L206" s="247"/>
      <c r="M206" s="247"/>
      <c r="N206" s="247"/>
      <c r="O206" s="247"/>
      <c r="P206" s="247"/>
      <c r="Q206" s="247"/>
      <c r="R206" s="247" t="s">
        <v>28</v>
      </c>
      <c r="S206" s="247"/>
      <c r="T206" s="247"/>
      <c r="U206" s="262"/>
      <c r="V206" s="262"/>
      <c r="W206" s="530"/>
      <c r="X206" s="530"/>
      <c r="Y206" s="530"/>
      <c r="Z206" s="530"/>
      <c r="AA206" s="530"/>
      <c r="AB206" s="262" t="s">
        <v>28</v>
      </c>
      <c r="AC206" s="533"/>
      <c r="AD206" s="530"/>
      <c r="AE206" s="530"/>
      <c r="AF206" s="530"/>
      <c r="AG206" s="530"/>
      <c r="AH206" s="530"/>
      <c r="AI206" s="530"/>
      <c r="AJ206" s="378"/>
      <c r="AK206" s="171"/>
      <c r="AL206" s="171"/>
      <c r="AM206" s="171"/>
      <c r="AN206" s="171"/>
      <c r="AO206" s="171"/>
      <c r="AP206" s="171"/>
      <c r="AQ206" s="171"/>
      <c r="AR206" s="171"/>
      <c r="AS206" s="171"/>
      <c r="AT206" s="171"/>
      <c r="AU206" s="171"/>
    </row>
    <row r="207" spans="1:47" s="170" customFormat="1" x14ac:dyDescent="0.2">
      <c r="A207" s="171"/>
      <c r="B207" s="241" t="s">
        <v>966</v>
      </c>
      <c r="C207" s="359" t="s">
        <v>869</v>
      </c>
      <c r="D207" s="335" t="s">
        <v>940</v>
      </c>
      <c r="E207" s="246" t="s">
        <v>17</v>
      </c>
      <c r="F207" s="251" t="s">
        <v>22</v>
      </c>
      <c r="G207" s="660" t="s">
        <v>5</v>
      </c>
      <c r="H207" s="247"/>
      <c r="I207" s="247"/>
      <c r="J207" s="247"/>
      <c r="K207" s="247"/>
      <c r="L207" s="247"/>
      <c r="M207" s="247"/>
      <c r="N207" s="247"/>
      <c r="O207" s="247"/>
      <c r="P207" s="247"/>
      <c r="Q207" s="247"/>
      <c r="R207" s="247" t="s">
        <v>28</v>
      </c>
      <c r="S207" s="247"/>
      <c r="T207" s="247"/>
      <c r="U207" s="262"/>
      <c r="V207" s="262"/>
      <c r="W207" s="530"/>
      <c r="X207" s="530"/>
      <c r="Y207" s="530"/>
      <c r="Z207" s="530"/>
      <c r="AA207" s="530"/>
      <c r="AB207" s="262" t="s">
        <v>28</v>
      </c>
      <c r="AC207" s="533"/>
      <c r="AD207" s="530"/>
      <c r="AE207" s="530"/>
      <c r="AF207" s="530"/>
      <c r="AG207" s="530"/>
      <c r="AH207" s="530"/>
      <c r="AI207" s="530"/>
      <c r="AJ207" s="378"/>
      <c r="AK207" s="171"/>
      <c r="AL207" s="171"/>
      <c r="AM207" s="171"/>
      <c r="AN207" s="171"/>
      <c r="AO207" s="171"/>
      <c r="AP207" s="171"/>
      <c r="AQ207" s="171"/>
      <c r="AR207" s="171"/>
      <c r="AS207" s="171"/>
      <c r="AT207" s="171"/>
      <c r="AU207" s="171"/>
    </row>
    <row r="208" spans="1:47" s="170" customFormat="1" x14ac:dyDescent="0.2">
      <c r="A208" s="171"/>
      <c r="B208" s="241" t="s">
        <v>987</v>
      </c>
      <c r="C208" s="359" t="s">
        <v>869</v>
      </c>
      <c r="D208" s="335" t="s">
        <v>941</v>
      </c>
      <c r="E208" s="246" t="s">
        <v>17</v>
      </c>
      <c r="F208" s="251" t="s">
        <v>22</v>
      </c>
      <c r="G208" s="660" t="s">
        <v>5</v>
      </c>
      <c r="H208" s="247"/>
      <c r="I208" s="247"/>
      <c r="J208" s="247"/>
      <c r="K208" s="247"/>
      <c r="L208" s="247"/>
      <c r="M208" s="247"/>
      <c r="N208" s="247"/>
      <c r="O208" s="247"/>
      <c r="P208" s="247"/>
      <c r="Q208" s="247"/>
      <c r="R208" s="247" t="s">
        <v>28</v>
      </c>
      <c r="S208" s="247"/>
      <c r="T208" s="247"/>
      <c r="U208" s="262"/>
      <c r="V208" s="262"/>
      <c r="W208" s="530"/>
      <c r="X208" s="530"/>
      <c r="Y208" s="530"/>
      <c r="Z208" s="530"/>
      <c r="AA208" s="530"/>
      <c r="AB208" s="262" t="s">
        <v>28</v>
      </c>
      <c r="AC208" s="533"/>
      <c r="AD208" s="530"/>
      <c r="AE208" s="530"/>
      <c r="AF208" s="530"/>
      <c r="AG208" s="530"/>
      <c r="AH208" s="530"/>
      <c r="AI208" s="530"/>
      <c r="AJ208" s="378"/>
      <c r="AK208" s="171"/>
      <c r="AL208" s="171"/>
      <c r="AM208" s="171"/>
      <c r="AN208" s="171"/>
      <c r="AO208" s="171"/>
      <c r="AP208" s="171"/>
      <c r="AQ208" s="171"/>
      <c r="AR208" s="171"/>
      <c r="AS208" s="171"/>
      <c r="AT208" s="171"/>
      <c r="AU208" s="171"/>
    </row>
    <row r="209" spans="1:47" s="170" customFormat="1" x14ac:dyDescent="0.2">
      <c r="A209" s="171"/>
      <c r="B209" s="241" t="s">
        <v>1176</v>
      </c>
      <c r="C209" s="359" t="s">
        <v>869</v>
      </c>
      <c r="D209" s="335" t="s">
        <v>943</v>
      </c>
      <c r="E209" s="246" t="s">
        <v>17</v>
      </c>
      <c r="F209" s="251" t="s">
        <v>22</v>
      </c>
      <c r="G209" s="660" t="s">
        <v>5</v>
      </c>
      <c r="H209" s="247"/>
      <c r="I209" s="247"/>
      <c r="J209" s="247"/>
      <c r="K209" s="247"/>
      <c r="L209" s="247"/>
      <c r="M209" s="247"/>
      <c r="N209" s="247"/>
      <c r="O209" s="247"/>
      <c r="P209" s="247"/>
      <c r="Q209" s="247"/>
      <c r="R209" s="247" t="s">
        <v>28</v>
      </c>
      <c r="S209" s="247"/>
      <c r="T209" s="247"/>
      <c r="U209" s="262"/>
      <c r="V209" s="262"/>
      <c r="W209" s="530"/>
      <c r="X209" s="530"/>
      <c r="Y209" s="530"/>
      <c r="Z209" s="530"/>
      <c r="AA209" s="530"/>
      <c r="AB209" s="262" t="s">
        <v>28</v>
      </c>
      <c r="AC209" s="533"/>
      <c r="AD209" s="530"/>
      <c r="AE209" s="530"/>
      <c r="AF209" s="530"/>
      <c r="AG209" s="530"/>
      <c r="AH209" s="530"/>
      <c r="AI209" s="530"/>
      <c r="AJ209" s="378"/>
      <c r="AK209" s="171"/>
      <c r="AL209" s="171"/>
      <c r="AM209" s="171"/>
      <c r="AN209" s="171"/>
      <c r="AO209" s="171"/>
      <c r="AP209" s="171"/>
      <c r="AQ209" s="171"/>
      <c r="AR209" s="171"/>
      <c r="AS209" s="171"/>
      <c r="AT209" s="171"/>
      <c r="AU209" s="171"/>
    </row>
    <row r="210" spans="1:47" s="170" customFormat="1" x14ac:dyDescent="0.2">
      <c r="A210" s="171"/>
      <c r="B210" s="241" t="s">
        <v>1177</v>
      </c>
      <c r="C210" s="359" t="s">
        <v>873</v>
      </c>
      <c r="D210" s="335" t="s">
        <v>945</v>
      </c>
      <c r="E210" s="246" t="s">
        <v>17</v>
      </c>
      <c r="F210" s="251" t="s">
        <v>22</v>
      </c>
      <c r="G210" s="660" t="s">
        <v>5</v>
      </c>
      <c r="H210" s="247"/>
      <c r="I210" s="247"/>
      <c r="J210" s="247"/>
      <c r="K210" s="247"/>
      <c r="L210" s="247"/>
      <c r="M210" s="247"/>
      <c r="N210" s="247"/>
      <c r="O210" s="247"/>
      <c r="P210" s="247"/>
      <c r="Q210" s="247"/>
      <c r="R210" s="247" t="s">
        <v>28</v>
      </c>
      <c r="S210" s="247"/>
      <c r="T210" s="247"/>
      <c r="U210" s="262"/>
      <c r="V210" s="262"/>
      <c r="W210" s="530"/>
      <c r="X210" s="530"/>
      <c r="Y210" s="530"/>
      <c r="Z210" s="530"/>
      <c r="AA210" s="530"/>
      <c r="AB210" s="262" t="s">
        <v>28</v>
      </c>
      <c r="AC210" s="533"/>
      <c r="AD210" s="530"/>
      <c r="AE210" s="530"/>
      <c r="AF210" s="530"/>
      <c r="AG210" s="530"/>
      <c r="AH210" s="262" t="s">
        <v>28</v>
      </c>
      <c r="AI210" s="530"/>
      <c r="AJ210" s="378"/>
      <c r="AK210" s="171"/>
      <c r="AL210" s="171"/>
      <c r="AM210" s="171"/>
      <c r="AN210" s="171"/>
      <c r="AO210" s="171"/>
      <c r="AP210" s="171"/>
      <c r="AQ210" s="171"/>
      <c r="AR210" s="171"/>
      <c r="AS210" s="171"/>
      <c r="AT210" s="171"/>
      <c r="AU210" s="171"/>
    </row>
    <row r="211" spans="1:47" s="170" customFormat="1" x14ac:dyDescent="0.2">
      <c r="A211" s="171"/>
      <c r="B211" s="241" t="s">
        <v>1178</v>
      </c>
      <c r="C211" s="359" t="s">
        <v>873</v>
      </c>
      <c r="D211" s="335" t="s">
        <v>982</v>
      </c>
      <c r="E211" s="246" t="s">
        <v>17</v>
      </c>
      <c r="F211" s="251" t="s">
        <v>22</v>
      </c>
      <c r="G211" s="660" t="s">
        <v>5</v>
      </c>
      <c r="H211" s="247"/>
      <c r="I211" s="247"/>
      <c r="J211" s="247"/>
      <c r="K211" s="247"/>
      <c r="L211" s="247"/>
      <c r="M211" s="247"/>
      <c r="N211" s="247"/>
      <c r="O211" s="247"/>
      <c r="P211" s="247"/>
      <c r="Q211" s="247"/>
      <c r="R211" s="247" t="s">
        <v>28</v>
      </c>
      <c r="S211" s="247"/>
      <c r="T211" s="247"/>
      <c r="U211" s="262"/>
      <c r="V211" s="262"/>
      <c r="W211" s="530"/>
      <c r="X211" s="530"/>
      <c r="Y211" s="530"/>
      <c r="Z211" s="530"/>
      <c r="AA211" s="530"/>
      <c r="AB211" s="262" t="s">
        <v>28</v>
      </c>
      <c r="AC211" s="533"/>
      <c r="AD211" s="530"/>
      <c r="AE211" s="530"/>
      <c r="AF211" s="530"/>
      <c r="AG211" s="530"/>
      <c r="AH211" s="262" t="s">
        <v>28</v>
      </c>
      <c r="AI211" s="530"/>
      <c r="AJ211" s="378"/>
      <c r="AK211" s="171"/>
      <c r="AL211" s="171"/>
      <c r="AM211" s="171"/>
      <c r="AN211" s="171"/>
      <c r="AO211" s="171"/>
      <c r="AP211" s="171"/>
      <c r="AQ211" s="171"/>
      <c r="AR211" s="171"/>
      <c r="AS211" s="171"/>
      <c r="AT211" s="171"/>
      <c r="AU211" s="171"/>
    </row>
    <row r="212" spans="1:47" s="170" customFormat="1" x14ac:dyDescent="0.2">
      <c r="A212" s="171"/>
      <c r="B212" s="241" t="s">
        <v>1179</v>
      </c>
      <c r="C212" s="359" t="s">
        <v>873</v>
      </c>
      <c r="D212" s="335" t="s">
        <v>983</v>
      </c>
      <c r="E212" s="246" t="s">
        <v>17</v>
      </c>
      <c r="F212" s="251" t="s">
        <v>22</v>
      </c>
      <c r="G212" s="660" t="s">
        <v>5</v>
      </c>
      <c r="H212" s="247"/>
      <c r="I212" s="247"/>
      <c r="J212" s="247"/>
      <c r="K212" s="247"/>
      <c r="L212" s="247"/>
      <c r="M212" s="247"/>
      <c r="N212" s="247"/>
      <c r="O212" s="247"/>
      <c r="P212" s="247"/>
      <c r="Q212" s="247"/>
      <c r="R212" s="247" t="s">
        <v>28</v>
      </c>
      <c r="S212" s="247"/>
      <c r="T212" s="247"/>
      <c r="U212" s="262"/>
      <c r="V212" s="262"/>
      <c r="W212" s="530"/>
      <c r="X212" s="530"/>
      <c r="Y212" s="530"/>
      <c r="Z212" s="530"/>
      <c r="AA212" s="530"/>
      <c r="AB212" s="262" t="s">
        <v>28</v>
      </c>
      <c r="AC212" s="533"/>
      <c r="AD212" s="530"/>
      <c r="AE212" s="530"/>
      <c r="AF212" s="530"/>
      <c r="AG212" s="530"/>
      <c r="AH212" s="262" t="s">
        <v>28</v>
      </c>
      <c r="AI212" s="530"/>
      <c r="AJ212" s="378"/>
      <c r="AK212" s="171"/>
      <c r="AL212" s="171"/>
      <c r="AM212" s="171"/>
      <c r="AN212" s="171"/>
      <c r="AO212" s="171"/>
      <c r="AP212" s="171"/>
      <c r="AQ212" s="171"/>
      <c r="AR212" s="171"/>
      <c r="AS212" s="171"/>
      <c r="AT212" s="171"/>
      <c r="AU212" s="171"/>
    </row>
    <row r="213" spans="1:47" s="170" customFormat="1" x14ac:dyDescent="0.2">
      <c r="A213" s="171"/>
      <c r="B213" s="241" t="s">
        <v>1180</v>
      </c>
      <c r="C213" s="359" t="s">
        <v>873</v>
      </c>
      <c r="D213" s="335" t="s">
        <v>956</v>
      </c>
      <c r="E213" s="246" t="s">
        <v>17</v>
      </c>
      <c r="F213" s="251" t="s">
        <v>22</v>
      </c>
      <c r="G213" s="660" t="s">
        <v>5</v>
      </c>
      <c r="H213" s="247"/>
      <c r="I213" s="247"/>
      <c r="J213" s="247"/>
      <c r="K213" s="247"/>
      <c r="L213" s="247"/>
      <c r="M213" s="247"/>
      <c r="N213" s="247"/>
      <c r="O213" s="247"/>
      <c r="P213" s="247"/>
      <c r="Q213" s="247"/>
      <c r="R213" s="247" t="s">
        <v>28</v>
      </c>
      <c r="S213" s="247"/>
      <c r="T213" s="247"/>
      <c r="U213" s="262"/>
      <c r="V213" s="262"/>
      <c r="W213" s="530"/>
      <c r="X213" s="530"/>
      <c r="Y213" s="530"/>
      <c r="Z213" s="530"/>
      <c r="AA213" s="530"/>
      <c r="AB213" s="262" t="s">
        <v>28</v>
      </c>
      <c r="AC213" s="533"/>
      <c r="AD213" s="530"/>
      <c r="AE213" s="530"/>
      <c r="AF213" s="530"/>
      <c r="AG213" s="530"/>
      <c r="AH213" s="262" t="s">
        <v>28</v>
      </c>
      <c r="AI213" s="530"/>
      <c r="AJ213" s="378"/>
      <c r="AK213" s="171"/>
      <c r="AL213" s="171"/>
      <c r="AM213" s="171"/>
      <c r="AN213" s="171"/>
      <c r="AO213" s="171"/>
      <c r="AP213" s="171"/>
      <c r="AQ213" s="171"/>
      <c r="AR213" s="171"/>
      <c r="AS213" s="171"/>
      <c r="AT213" s="171"/>
      <c r="AU213" s="171"/>
    </row>
    <row r="214" spans="1:47" x14ac:dyDescent="0.25">
      <c r="A214" s="510"/>
      <c r="B214" s="241" t="s">
        <v>875</v>
      </c>
      <c r="C214" s="359" t="s">
        <v>876</v>
      </c>
      <c r="D214" s="335" t="s">
        <v>957</v>
      </c>
      <c r="E214" s="246" t="s">
        <v>17</v>
      </c>
      <c r="F214" s="251" t="s">
        <v>22</v>
      </c>
      <c r="G214" s="660" t="s">
        <v>5</v>
      </c>
      <c r="H214" s="247"/>
      <c r="I214" s="247"/>
      <c r="J214" s="247"/>
      <c r="K214" s="247"/>
      <c r="L214" s="247"/>
      <c r="M214" s="247"/>
      <c r="N214" s="247"/>
      <c r="O214" s="247"/>
      <c r="P214" s="247"/>
      <c r="Q214" s="247"/>
      <c r="R214" s="247"/>
      <c r="S214" s="247" t="s">
        <v>28</v>
      </c>
      <c r="T214" s="247"/>
      <c r="U214" s="262"/>
      <c r="V214" s="262"/>
      <c r="W214" s="530"/>
      <c r="X214" s="530"/>
      <c r="Y214" s="530"/>
      <c r="Z214" s="530"/>
      <c r="AA214" s="530"/>
      <c r="AB214" s="533"/>
      <c r="AC214" s="262" t="s">
        <v>28</v>
      </c>
      <c r="AD214" s="530"/>
      <c r="AE214" s="530"/>
      <c r="AF214" s="530"/>
      <c r="AG214" s="530"/>
      <c r="AH214" s="530"/>
      <c r="AI214" s="530"/>
      <c r="AJ214" s="378"/>
      <c r="AK214" s="510"/>
      <c r="AL214" s="510"/>
      <c r="AM214" s="510"/>
      <c r="AN214" s="510"/>
      <c r="AO214" s="510"/>
      <c r="AP214" s="510"/>
      <c r="AQ214" s="510"/>
      <c r="AR214" s="510"/>
      <c r="AS214" s="510"/>
      <c r="AT214" s="510"/>
      <c r="AU214" s="510"/>
    </row>
    <row r="215" spans="1:47" x14ac:dyDescent="0.25">
      <c r="A215" s="510"/>
      <c r="B215" s="241" t="s">
        <v>877</v>
      </c>
      <c r="C215" s="359" t="s">
        <v>876</v>
      </c>
      <c r="D215" s="335" t="s">
        <v>904</v>
      </c>
      <c r="E215" s="246" t="s">
        <v>17</v>
      </c>
      <c r="F215" s="251" t="s">
        <v>22</v>
      </c>
      <c r="G215" s="660" t="s">
        <v>5</v>
      </c>
      <c r="H215" s="247"/>
      <c r="I215" s="247"/>
      <c r="J215" s="247"/>
      <c r="K215" s="247"/>
      <c r="L215" s="247"/>
      <c r="M215" s="247"/>
      <c r="N215" s="247"/>
      <c r="O215" s="247"/>
      <c r="P215" s="247"/>
      <c r="Q215" s="247"/>
      <c r="R215" s="247"/>
      <c r="S215" s="247" t="s">
        <v>28</v>
      </c>
      <c r="T215" s="247"/>
      <c r="U215" s="262"/>
      <c r="V215" s="262"/>
      <c r="W215" s="530"/>
      <c r="X215" s="530"/>
      <c r="Y215" s="530"/>
      <c r="Z215" s="530"/>
      <c r="AA215" s="530"/>
      <c r="AB215" s="533"/>
      <c r="AC215" s="262" t="s">
        <v>28</v>
      </c>
      <c r="AD215" s="530"/>
      <c r="AE215" s="530"/>
      <c r="AF215" s="530"/>
      <c r="AG215" s="530"/>
      <c r="AH215" s="530"/>
      <c r="AI215" s="530"/>
      <c r="AJ215" s="378"/>
      <c r="AK215" s="510"/>
      <c r="AL215" s="510"/>
      <c r="AM215" s="510"/>
      <c r="AN215" s="510"/>
      <c r="AO215" s="510"/>
      <c r="AP215" s="510"/>
      <c r="AQ215" s="510"/>
      <c r="AR215" s="510"/>
      <c r="AS215" s="510"/>
      <c r="AT215" s="510"/>
      <c r="AU215" s="510"/>
    </row>
    <row r="216" spans="1:47" x14ac:dyDescent="0.25">
      <c r="A216" s="510"/>
      <c r="B216" s="241" t="s">
        <v>878</v>
      </c>
      <c r="C216" s="359" t="s">
        <v>879</v>
      </c>
      <c r="D216" s="335" t="s">
        <v>958</v>
      </c>
      <c r="E216" s="246" t="s">
        <v>17</v>
      </c>
      <c r="F216" s="251" t="s">
        <v>22</v>
      </c>
      <c r="G216" s="660" t="s">
        <v>5</v>
      </c>
      <c r="H216" s="247"/>
      <c r="I216" s="247"/>
      <c r="J216" s="247"/>
      <c r="K216" s="247"/>
      <c r="L216" s="247"/>
      <c r="M216" s="247"/>
      <c r="N216" s="247"/>
      <c r="O216" s="247"/>
      <c r="P216" s="247"/>
      <c r="Q216" s="247"/>
      <c r="R216" s="247"/>
      <c r="S216" s="247" t="s">
        <v>28</v>
      </c>
      <c r="T216" s="247"/>
      <c r="U216" s="262"/>
      <c r="V216" s="262"/>
      <c r="W216" s="530"/>
      <c r="X216" s="530"/>
      <c r="Y216" s="530"/>
      <c r="Z216" s="530"/>
      <c r="AA216" s="530"/>
      <c r="AB216" s="533"/>
      <c r="AC216" s="262" t="s">
        <v>28</v>
      </c>
      <c r="AD216" s="530"/>
      <c r="AE216" s="530"/>
      <c r="AF216" s="530"/>
      <c r="AG216" s="530"/>
      <c r="AH216" s="530"/>
      <c r="AI216" s="530"/>
      <c r="AJ216" s="378"/>
      <c r="AK216" s="510"/>
      <c r="AL216" s="510"/>
      <c r="AM216" s="510"/>
      <c r="AN216" s="510"/>
      <c r="AO216" s="510"/>
      <c r="AP216" s="510"/>
      <c r="AQ216" s="510"/>
      <c r="AR216" s="510"/>
      <c r="AS216" s="510"/>
      <c r="AT216" s="510"/>
      <c r="AU216" s="510"/>
    </row>
    <row r="217" spans="1:47" x14ac:dyDescent="0.25">
      <c r="A217" s="510"/>
      <c r="B217" s="241" t="s">
        <v>880</v>
      </c>
      <c r="C217" s="359" t="s">
        <v>879</v>
      </c>
      <c r="D217" s="335" t="s">
        <v>959</v>
      </c>
      <c r="E217" s="246" t="s">
        <v>17</v>
      </c>
      <c r="F217" s="251" t="s">
        <v>22</v>
      </c>
      <c r="G217" s="660" t="s">
        <v>5</v>
      </c>
      <c r="H217" s="247"/>
      <c r="I217" s="247"/>
      <c r="J217" s="247"/>
      <c r="K217" s="247"/>
      <c r="L217" s="247"/>
      <c r="M217" s="247"/>
      <c r="N217" s="247"/>
      <c r="O217" s="247"/>
      <c r="P217" s="247"/>
      <c r="Q217" s="247"/>
      <c r="R217" s="247"/>
      <c r="S217" s="247" t="s">
        <v>28</v>
      </c>
      <c r="T217" s="247"/>
      <c r="U217" s="262"/>
      <c r="V217" s="262"/>
      <c r="W217" s="530"/>
      <c r="X217" s="530"/>
      <c r="Y217" s="530"/>
      <c r="Z217" s="530"/>
      <c r="AA217" s="530"/>
      <c r="AB217" s="533"/>
      <c r="AC217" s="262" t="s">
        <v>28</v>
      </c>
      <c r="AD217" s="530"/>
      <c r="AE217" s="530"/>
      <c r="AF217" s="530"/>
      <c r="AG217" s="530"/>
      <c r="AH217" s="530"/>
      <c r="AI217" s="530"/>
      <c r="AJ217" s="378"/>
      <c r="AK217" s="510"/>
      <c r="AL217" s="510"/>
      <c r="AM217" s="510"/>
      <c r="AN217" s="510"/>
      <c r="AO217" s="510"/>
      <c r="AP217" s="510"/>
      <c r="AQ217" s="510"/>
      <c r="AR217" s="510"/>
      <c r="AS217" s="510"/>
      <c r="AT217" s="510"/>
      <c r="AU217" s="510"/>
    </row>
    <row r="218" spans="1:47" x14ac:dyDescent="0.25">
      <c r="A218" s="510"/>
      <c r="B218" s="241" t="s">
        <v>996</v>
      </c>
      <c r="C218" s="359" t="s">
        <v>879</v>
      </c>
      <c r="D218" s="335" t="s">
        <v>999</v>
      </c>
      <c r="E218" s="246" t="s">
        <v>17</v>
      </c>
      <c r="F218" s="251" t="s">
        <v>22</v>
      </c>
      <c r="G218" s="660" t="s">
        <v>5</v>
      </c>
      <c r="H218" s="247"/>
      <c r="I218" s="247"/>
      <c r="J218" s="247"/>
      <c r="K218" s="247"/>
      <c r="L218" s="247"/>
      <c r="M218" s="247"/>
      <c r="N218" s="247"/>
      <c r="O218" s="247"/>
      <c r="P218" s="247"/>
      <c r="Q218" s="247"/>
      <c r="R218" s="247"/>
      <c r="S218" s="247" t="s">
        <v>28</v>
      </c>
      <c r="T218" s="247"/>
      <c r="U218" s="262"/>
      <c r="V218" s="262"/>
      <c r="W218" s="530"/>
      <c r="X218" s="530"/>
      <c r="Y218" s="530"/>
      <c r="Z218" s="530"/>
      <c r="AA218" s="530"/>
      <c r="AB218" s="533"/>
      <c r="AC218" s="262" t="s">
        <v>28</v>
      </c>
      <c r="AD218" s="530"/>
      <c r="AE218" s="530"/>
      <c r="AF218" s="530"/>
      <c r="AG218" s="530"/>
      <c r="AH218" s="530"/>
      <c r="AI218" s="530"/>
      <c r="AJ218" s="378"/>
      <c r="AK218" s="510"/>
      <c r="AL218" s="510"/>
      <c r="AM218" s="510"/>
      <c r="AN218" s="510"/>
      <c r="AO218" s="510"/>
      <c r="AP218" s="510"/>
      <c r="AQ218" s="510"/>
      <c r="AR218" s="510"/>
      <c r="AS218" s="510"/>
      <c r="AT218" s="510"/>
      <c r="AU218" s="510"/>
    </row>
    <row r="219" spans="1:47" x14ac:dyDescent="0.25">
      <c r="A219" s="510"/>
      <c r="B219" s="241" t="s">
        <v>882</v>
      </c>
      <c r="C219" s="359" t="s">
        <v>883</v>
      </c>
      <c r="D219" s="335" t="s">
        <v>950</v>
      </c>
      <c r="E219" s="246" t="s">
        <v>17</v>
      </c>
      <c r="F219" s="251" t="s">
        <v>22</v>
      </c>
      <c r="G219" s="660" t="s">
        <v>8</v>
      </c>
      <c r="H219" s="247"/>
      <c r="I219" s="247"/>
      <c r="J219" s="247"/>
      <c r="K219" s="247"/>
      <c r="L219" s="247"/>
      <c r="M219" s="247"/>
      <c r="N219" s="247"/>
      <c r="O219" s="247"/>
      <c r="P219" s="247"/>
      <c r="Q219" s="247"/>
      <c r="R219" s="247"/>
      <c r="S219" s="247" t="s">
        <v>28</v>
      </c>
      <c r="T219" s="247"/>
      <c r="U219" s="262"/>
      <c r="V219" s="262"/>
      <c r="W219" s="530"/>
      <c r="X219" s="530"/>
      <c r="Y219" s="530"/>
      <c r="Z219" s="530"/>
      <c r="AA219" s="530"/>
      <c r="AB219" s="533"/>
      <c r="AC219" s="262" t="s">
        <v>28</v>
      </c>
      <c r="AD219" s="530"/>
      <c r="AE219" s="530"/>
      <c r="AF219" s="530"/>
      <c r="AG219" s="530"/>
      <c r="AH219" s="530"/>
      <c r="AI219" s="530"/>
      <c r="AJ219" s="378"/>
      <c r="AK219" s="510"/>
      <c r="AL219" s="510"/>
      <c r="AM219" s="510"/>
      <c r="AN219" s="510"/>
      <c r="AO219" s="510"/>
      <c r="AP219" s="510"/>
      <c r="AQ219" s="510"/>
      <c r="AR219" s="510"/>
      <c r="AS219" s="510"/>
      <c r="AT219" s="510"/>
      <c r="AU219" s="510"/>
    </row>
    <row r="220" spans="1:47" x14ac:dyDescent="0.25">
      <c r="A220" s="510"/>
      <c r="B220" s="241" t="s">
        <v>997</v>
      </c>
      <c r="C220" s="359" t="s">
        <v>885</v>
      </c>
      <c r="D220" s="335" t="s">
        <v>1002</v>
      </c>
      <c r="E220" s="246" t="s">
        <v>17</v>
      </c>
      <c r="F220" s="251" t="s">
        <v>22</v>
      </c>
      <c r="G220" s="660" t="s">
        <v>5</v>
      </c>
      <c r="H220" s="247"/>
      <c r="I220" s="247"/>
      <c r="J220" s="247"/>
      <c r="K220" s="247"/>
      <c r="L220" s="247"/>
      <c r="M220" s="247"/>
      <c r="N220" s="247"/>
      <c r="O220" s="247"/>
      <c r="P220" s="247"/>
      <c r="Q220" s="247"/>
      <c r="R220" s="247"/>
      <c r="S220" s="247" t="s">
        <v>28</v>
      </c>
      <c r="T220" s="247"/>
      <c r="U220" s="262"/>
      <c r="V220" s="262"/>
      <c r="W220" s="530"/>
      <c r="X220" s="530"/>
      <c r="Y220" s="530"/>
      <c r="Z220" s="530"/>
      <c r="AA220" s="530"/>
      <c r="AB220" s="533"/>
      <c r="AC220" s="262" t="s">
        <v>28</v>
      </c>
      <c r="AD220" s="530"/>
      <c r="AE220" s="530"/>
      <c r="AF220" s="530"/>
      <c r="AG220" s="530"/>
      <c r="AH220" s="530"/>
      <c r="AI220" s="530"/>
      <c r="AJ220" s="378"/>
      <c r="AK220" s="510"/>
      <c r="AL220" s="510"/>
      <c r="AM220" s="510"/>
      <c r="AN220" s="510"/>
      <c r="AO220" s="510"/>
      <c r="AP220" s="510"/>
      <c r="AQ220" s="510"/>
      <c r="AR220" s="510"/>
      <c r="AS220" s="510"/>
      <c r="AT220" s="510"/>
      <c r="AU220" s="510"/>
    </row>
    <row r="221" spans="1:47" x14ac:dyDescent="0.25">
      <c r="A221" s="510"/>
      <c r="B221" s="241" t="s">
        <v>998</v>
      </c>
      <c r="C221" s="359" t="s">
        <v>885</v>
      </c>
      <c r="D221" s="335" t="s">
        <v>1003</v>
      </c>
      <c r="E221" s="246" t="s">
        <v>17</v>
      </c>
      <c r="F221" s="251" t="s">
        <v>22</v>
      </c>
      <c r="G221" s="660" t="s">
        <v>5</v>
      </c>
      <c r="H221" s="247"/>
      <c r="I221" s="247"/>
      <c r="J221" s="247"/>
      <c r="K221" s="247"/>
      <c r="L221" s="247"/>
      <c r="M221" s="247"/>
      <c r="N221" s="247"/>
      <c r="O221" s="247"/>
      <c r="P221" s="247"/>
      <c r="Q221" s="247"/>
      <c r="R221" s="247"/>
      <c r="S221" s="247" t="s">
        <v>28</v>
      </c>
      <c r="T221" s="247"/>
      <c r="U221" s="262"/>
      <c r="V221" s="262"/>
      <c r="W221" s="530"/>
      <c r="X221" s="530"/>
      <c r="Y221" s="530"/>
      <c r="Z221" s="530"/>
      <c r="AA221" s="530"/>
      <c r="AB221" s="533"/>
      <c r="AC221" s="262" t="s">
        <v>28</v>
      </c>
      <c r="AD221" s="530"/>
      <c r="AE221" s="530"/>
      <c r="AF221" s="530"/>
      <c r="AG221" s="530"/>
      <c r="AH221" s="530"/>
      <c r="AI221" s="530"/>
      <c r="AJ221" s="378"/>
      <c r="AK221" s="510"/>
      <c r="AL221" s="510"/>
      <c r="AM221" s="510"/>
      <c r="AN221" s="510"/>
      <c r="AO221" s="510"/>
      <c r="AP221" s="510"/>
      <c r="AQ221" s="510"/>
      <c r="AR221" s="510"/>
      <c r="AS221" s="510"/>
      <c r="AT221" s="510"/>
      <c r="AU221" s="510"/>
    </row>
    <row r="222" spans="1:47" x14ac:dyDescent="0.25">
      <c r="A222" s="510"/>
      <c r="B222" s="241" t="s">
        <v>884</v>
      </c>
      <c r="C222" s="657" t="s">
        <v>887</v>
      </c>
      <c r="D222" s="335" t="s">
        <v>935</v>
      </c>
      <c r="E222" s="246" t="s">
        <v>17</v>
      </c>
      <c r="F222" s="251" t="s">
        <v>22</v>
      </c>
      <c r="G222" s="660" t="s">
        <v>5</v>
      </c>
      <c r="H222" s="247"/>
      <c r="I222" s="247"/>
      <c r="J222" s="247"/>
      <c r="K222" s="247"/>
      <c r="L222" s="247"/>
      <c r="M222" s="247"/>
      <c r="N222" s="247"/>
      <c r="O222" s="247"/>
      <c r="P222" s="247"/>
      <c r="Q222" s="247"/>
      <c r="R222" s="247"/>
      <c r="S222" s="247" t="s">
        <v>28</v>
      </c>
      <c r="T222" s="247"/>
      <c r="U222" s="262"/>
      <c r="V222" s="262"/>
      <c r="W222" s="530"/>
      <c r="X222" s="530"/>
      <c r="Y222" s="530"/>
      <c r="Z222" s="530"/>
      <c r="AA222" s="530"/>
      <c r="AB222" s="533"/>
      <c r="AC222" s="262" t="s">
        <v>28</v>
      </c>
      <c r="AD222" s="530"/>
      <c r="AE222" s="530"/>
      <c r="AF222" s="530"/>
      <c r="AG222" s="530"/>
      <c r="AH222" s="530"/>
      <c r="AI222" s="530"/>
      <c r="AJ222" s="378"/>
      <c r="AK222" s="510"/>
      <c r="AL222" s="510"/>
      <c r="AM222" s="510"/>
      <c r="AN222" s="510"/>
      <c r="AO222" s="510"/>
      <c r="AP222" s="510"/>
      <c r="AQ222" s="510"/>
      <c r="AR222" s="510"/>
      <c r="AS222" s="510"/>
      <c r="AT222" s="510"/>
      <c r="AU222" s="510"/>
    </row>
    <row r="223" spans="1:47" x14ac:dyDescent="0.25">
      <c r="A223" s="510"/>
      <c r="B223" s="241" t="s">
        <v>886</v>
      </c>
      <c r="C223" s="657" t="s">
        <v>888</v>
      </c>
      <c r="D223" s="337" t="s">
        <v>906</v>
      </c>
      <c r="E223" s="246" t="s">
        <v>17</v>
      </c>
      <c r="F223" s="251" t="s">
        <v>22</v>
      </c>
      <c r="G223" s="660" t="s">
        <v>5</v>
      </c>
      <c r="H223" s="247"/>
      <c r="I223" s="247"/>
      <c r="J223" s="247"/>
      <c r="K223" s="247"/>
      <c r="L223" s="247"/>
      <c r="M223" s="247"/>
      <c r="N223" s="247"/>
      <c r="O223" s="247"/>
      <c r="P223" s="247"/>
      <c r="Q223" s="247"/>
      <c r="R223" s="247"/>
      <c r="S223" s="247" t="s">
        <v>28</v>
      </c>
      <c r="T223" s="247"/>
      <c r="U223" s="262"/>
      <c r="V223" s="262"/>
      <c r="W223" s="530"/>
      <c r="X223" s="530"/>
      <c r="Y223" s="530"/>
      <c r="Z223" s="530"/>
      <c r="AA223" s="530"/>
      <c r="AB223" s="533"/>
      <c r="AC223" s="262" t="s">
        <v>28</v>
      </c>
      <c r="AD223" s="530"/>
      <c r="AE223" s="530"/>
      <c r="AF223" s="530"/>
      <c r="AG223" s="530"/>
      <c r="AH223" s="530"/>
      <c r="AI223" s="530"/>
      <c r="AJ223" s="378"/>
      <c r="AK223" s="510"/>
      <c r="AL223" s="510"/>
      <c r="AM223" s="510"/>
      <c r="AN223" s="510"/>
      <c r="AO223" s="510"/>
      <c r="AP223" s="510"/>
      <c r="AQ223" s="510"/>
      <c r="AR223" s="510"/>
      <c r="AS223" s="510"/>
      <c r="AT223" s="510"/>
      <c r="AU223" s="510"/>
    </row>
    <row r="224" spans="1:47" ht="30" x14ac:dyDescent="0.25">
      <c r="A224" s="510"/>
      <c r="B224" s="669" t="s">
        <v>889</v>
      </c>
      <c r="C224" s="359" t="s">
        <v>890</v>
      </c>
      <c r="D224" s="335" t="s">
        <v>1722</v>
      </c>
      <c r="E224" s="246" t="s">
        <v>17</v>
      </c>
      <c r="F224" s="251" t="s">
        <v>22</v>
      </c>
      <c r="G224" s="660" t="s">
        <v>5</v>
      </c>
      <c r="H224" s="247"/>
      <c r="I224" s="247"/>
      <c r="J224" s="247"/>
      <c r="K224" s="247"/>
      <c r="L224" s="247"/>
      <c r="M224" s="247"/>
      <c r="N224" s="247"/>
      <c r="O224" s="247"/>
      <c r="P224" s="247"/>
      <c r="Q224" s="247"/>
      <c r="R224" s="247"/>
      <c r="S224" s="247"/>
      <c r="T224" s="247" t="s">
        <v>28</v>
      </c>
      <c r="U224" s="262"/>
      <c r="V224" s="262"/>
      <c r="W224" s="530"/>
      <c r="X224" s="530"/>
      <c r="Y224" s="530"/>
      <c r="Z224" s="530"/>
      <c r="AA224" s="530"/>
      <c r="AB224" s="533"/>
      <c r="AC224" s="262" t="s">
        <v>28</v>
      </c>
      <c r="AD224" s="530"/>
      <c r="AE224" s="530"/>
      <c r="AF224" s="530"/>
      <c r="AG224" s="530"/>
      <c r="AH224" s="530"/>
      <c r="AI224" s="530"/>
      <c r="AJ224" s="378"/>
      <c r="AK224" s="510"/>
      <c r="AL224" s="510"/>
      <c r="AM224" s="510"/>
      <c r="AN224" s="510"/>
      <c r="AO224" s="510"/>
      <c r="AP224" s="510"/>
      <c r="AQ224" s="510"/>
      <c r="AR224" s="510"/>
      <c r="AS224" s="510"/>
      <c r="AT224" s="510"/>
      <c r="AU224" s="510"/>
    </row>
    <row r="225" spans="1:47" ht="30" x14ac:dyDescent="0.25">
      <c r="A225" s="510"/>
      <c r="B225" s="669" t="s">
        <v>891</v>
      </c>
      <c r="C225" s="359" t="s">
        <v>890</v>
      </c>
      <c r="D225" s="335" t="s">
        <v>1723</v>
      </c>
      <c r="E225" s="246" t="s">
        <v>17</v>
      </c>
      <c r="F225" s="251" t="s">
        <v>22</v>
      </c>
      <c r="G225" s="660" t="s">
        <v>5</v>
      </c>
      <c r="H225" s="247"/>
      <c r="I225" s="247"/>
      <c r="J225" s="247"/>
      <c r="K225" s="247"/>
      <c r="L225" s="247"/>
      <c r="M225" s="247"/>
      <c r="N225" s="247"/>
      <c r="O225" s="247"/>
      <c r="P225" s="247"/>
      <c r="Q225" s="247"/>
      <c r="R225" s="247"/>
      <c r="S225" s="247"/>
      <c r="T225" s="247" t="s">
        <v>28</v>
      </c>
      <c r="U225" s="262"/>
      <c r="V225" s="262"/>
      <c r="W225" s="530"/>
      <c r="X225" s="530"/>
      <c r="Y225" s="530"/>
      <c r="Z225" s="530"/>
      <c r="AA225" s="530"/>
      <c r="AB225" s="533"/>
      <c r="AC225" s="262" t="s">
        <v>28</v>
      </c>
      <c r="AD225" s="530"/>
      <c r="AE225" s="530"/>
      <c r="AF225" s="530"/>
      <c r="AG225" s="530"/>
      <c r="AH225" s="530"/>
      <c r="AI225" s="530"/>
      <c r="AJ225" s="378"/>
      <c r="AK225" s="510"/>
      <c r="AL225" s="510"/>
      <c r="AM225" s="510"/>
      <c r="AN225" s="510"/>
      <c r="AO225" s="510"/>
      <c r="AP225" s="510"/>
      <c r="AQ225" s="510"/>
      <c r="AR225" s="510"/>
      <c r="AS225" s="510"/>
      <c r="AT225" s="510"/>
      <c r="AU225" s="510"/>
    </row>
    <row r="226" spans="1:47" x14ac:dyDescent="0.25">
      <c r="A226" s="510"/>
      <c r="B226" s="669" t="s">
        <v>892</v>
      </c>
      <c r="C226" s="359" t="s">
        <v>893</v>
      </c>
      <c r="D226" s="335" t="s">
        <v>1004</v>
      </c>
      <c r="E226" s="246" t="s">
        <v>17</v>
      </c>
      <c r="F226" s="251" t="s">
        <v>22</v>
      </c>
      <c r="G226" s="660" t="s">
        <v>5</v>
      </c>
      <c r="H226" s="247"/>
      <c r="I226" s="247"/>
      <c r="J226" s="247"/>
      <c r="K226" s="247"/>
      <c r="L226" s="247"/>
      <c r="M226" s="247"/>
      <c r="N226" s="247"/>
      <c r="O226" s="247"/>
      <c r="P226" s="247"/>
      <c r="Q226" s="247"/>
      <c r="R226" s="247"/>
      <c r="S226" s="247"/>
      <c r="T226" s="247" t="s">
        <v>28</v>
      </c>
      <c r="U226" s="262"/>
      <c r="V226" s="262"/>
      <c r="W226" s="530"/>
      <c r="X226" s="530"/>
      <c r="Y226" s="530"/>
      <c r="Z226" s="530"/>
      <c r="AA226" s="530"/>
      <c r="AB226" s="533"/>
      <c r="AC226" s="262" t="s">
        <v>28</v>
      </c>
      <c r="AD226" s="530"/>
      <c r="AE226" s="530"/>
      <c r="AF226" s="530"/>
      <c r="AG226" s="530"/>
      <c r="AH226" s="530"/>
      <c r="AI226" s="530"/>
      <c r="AJ226" s="378"/>
      <c r="AK226" s="510"/>
      <c r="AL226" s="510"/>
      <c r="AM226" s="510"/>
      <c r="AN226" s="510"/>
      <c r="AO226" s="510"/>
      <c r="AP226" s="510"/>
      <c r="AQ226" s="510"/>
      <c r="AR226" s="510"/>
      <c r="AS226" s="510"/>
      <c r="AT226" s="510"/>
      <c r="AU226" s="510"/>
    </row>
    <row r="227" spans="1:47" ht="30" x14ac:dyDescent="0.25">
      <c r="A227" s="510"/>
      <c r="B227" s="669" t="s">
        <v>1008</v>
      </c>
      <c r="C227" s="359" t="s">
        <v>893</v>
      </c>
      <c r="D227" s="335" t="s">
        <v>1007</v>
      </c>
      <c r="E227" s="246" t="s">
        <v>17</v>
      </c>
      <c r="F227" s="251" t="s">
        <v>22</v>
      </c>
      <c r="G227" s="660" t="s">
        <v>5</v>
      </c>
      <c r="H227" s="247"/>
      <c r="I227" s="247"/>
      <c r="J227" s="247"/>
      <c r="K227" s="247"/>
      <c r="L227" s="247"/>
      <c r="M227" s="247"/>
      <c r="N227" s="247"/>
      <c r="O227" s="247"/>
      <c r="P227" s="247"/>
      <c r="Q227" s="247"/>
      <c r="R227" s="247"/>
      <c r="S227" s="247"/>
      <c r="T227" s="247" t="s">
        <v>28</v>
      </c>
      <c r="U227" s="262"/>
      <c r="V227" s="262"/>
      <c r="W227" s="530"/>
      <c r="X227" s="530"/>
      <c r="Y227" s="530"/>
      <c r="Z227" s="530"/>
      <c r="AA227" s="530"/>
      <c r="AB227" s="533"/>
      <c r="AC227" s="262" t="s">
        <v>28</v>
      </c>
      <c r="AD227" s="530"/>
      <c r="AE227" s="530"/>
      <c r="AF227" s="530"/>
      <c r="AG227" s="530"/>
      <c r="AH227" s="530"/>
      <c r="AI227" s="530"/>
      <c r="AJ227" s="378"/>
      <c r="AK227" s="510"/>
      <c r="AL227" s="510"/>
      <c r="AM227" s="510"/>
      <c r="AN227" s="510"/>
      <c r="AO227" s="510"/>
      <c r="AP227" s="510"/>
      <c r="AQ227" s="510"/>
      <c r="AR227" s="510"/>
      <c r="AS227" s="510"/>
      <c r="AT227" s="510"/>
      <c r="AU227" s="510"/>
    </row>
    <row r="228" spans="1:47" x14ac:dyDescent="0.25">
      <c r="A228" s="510"/>
      <c r="B228" s="669" t="s">
        <v>895</v>
      </c>
      <c r="C228" s="359" t="s">
        <v>894</v>
      </c>
      <c r="D228" s="335" t="s">
        <v>1012</v>
      </c>
      <c r="E228" s="246" t="s">
        <v>17</v>
      </c>
      <c r="F228" s="251" t="s">
        <v>22</v>
      </c>
      <c r="G228" s="660" t="s">
        <v>5</v>
      </c>
      <c r="H228" s="247"/>
      <c r="I228" s="247"/>
      <c r="J228" s="247"/>
      <c r="K228" s="247"/>
      <c r="L228" s="247"/>
      <c r="M228" s="247"/>
      <c r="N228" s="247"/>
      <c r="O228" s="247"/>
      <c r="P228" s="247"/>
      <c r="Q228" s="247"/>
      <c r="R228" s="247"/>
      <c r="S228" s="247"/>
      <c r="T228" s="247" t="s">
        <v>28</v>
      </c>
      <c r="U228" s="262"/>
      <c r="V228" s="262"/>
      <c r="W228" s="530"/>
      <c r="X228" s="530"/>
      <c r="Y228" s="530"/>
      <c r="Z228" s="530"/>
      <c r="AA228" s="530"/>
      <c r="AB228" s="533"/>
      <c r="AC228" s="262" t="s">
        <v>28</v>
      </c>
      <c r="AD228" s="530"/>
      <c r="AE228" s="530"/>
      <c r="AF228" s="530"/>
      <c r="AG228" s="530"/>
      <c r="AH228" s="530"/>
      <c r="AI228" s="530"/>
      <c r="AJ228" s="378"/>
      <c r="AK228" s="510"/>
      <c r="AL228" s="510"/>
      <c r="AM228" s="510"/>
      <c r="AN228" s="510"/>
      <c r="AO228" s="510"/>
      <c r="AP228" s="510"/>
      <c r="AQ228" s="510"/>
      <c r="AR228" s="510"/>
      <c r="AS228" s="510"/>
      <c r="AT228" s="510"/>
      <c r="AU228" s="510"/>
    </row>
    <row r="229" spans="1:47" x14ac:dyDescent="0.25">
      <c r="A229" s="510"/>
      <c r="B229" s="669" t="s">
        <v>896</v>
      </c>
      <c r="C229" s="359" t="s">
        <v>894</v>
      </c>
      <c r="D229" s="335" t="s">
        <v>1011</v>
      </c>
      <c r="E229" s="246" t="s">
        <v>17</v>
      </c>
      <c r="F229" s="251" t="s">
        <v>22</v>
      </c>
      <c r="G229" s="660" t="s">
        <v>5</v>
      </c>
      <c r="H229" s="247"/>
      <c r="I229" s="247"/>
      <c r="J229" s="247"/>
      <c r="K229" s="247"/>
      <c r="L229" s="247"/>
      <c r="M229" s="247"/>
      <c r="N229" s="247"/>
      <c r="O229" s="247"/>
      <c r="P229" s="247"/>
      <c r="Q229" s="247"/>
      <c r="R229" s="247"/>
      <c r="S229" s="247"/>
      <c r="T229" s="247" t="s">
        <v>28</v>
      </c>
      <c r="U229" s="262"/>
      <c r="V229" s="262"/>
      <c r="W229" s="530"/>
      <c r="X229" s="530"/>
      <c r="Y229" s="530"/>
      <c r="Z229" s="530"/>
      <c r="AA229" s="530"/>
      <c r="AB229" s="533"/>
      <c r="AC229" s="262" t="s">
        <v>28</v>
      </c>
      <c r="AD229" s="530"/>
      <c r="AE229" s="530"/>
      <c r="AF229" s="530"/>
      <c r="AG229" s="530"/>
      <c r="AH229" s="530"/>
      <c r="AI229" s="530"/>
      <c r="AJ229" s="378"/>
      <c r="AK229" s="510"/>
      <c r="AL229" s="510"/>
      <c r="AM229" s="510"/>
      <c r="AN229" s="510"/>
      <c r="AO229" s="510"/>
      <c r="AP229" s="510"/>
      <c r="AQ229" s="510"/>
      <c r="AR229" s="510"/>
      <c r="AS229" s="510"/>
      <c r="AT229" s="510"/>
      <c r="AU229" s="510"/>
    </row>
    <row r="230" spans="1:47" ht="30" x14ac:dyDescent="0.25">
      <c r="A230" s="510"/>
      <c r="B230" s="669" t="s">
        <v>924</v>
      </c>
      <c r="C230" s="359" t="s">
        <v>894</v>
      </c>
      <c r="D230" s="335" t="s">
        <v>1010</v>
      </c>
      <c r="E230" s="246" t="s">
        <v>17</v>
      </c>
      <c r="F230" s="251" t="s">
        <v>22</v>
      </c>
      <c r="G230" s="660" t="s">
        <v>5</v>
      </c>
      <c r="H230" s="247"/>
      <c r="I230" s="247"/>
      <c r="J230" s="247"/>
      <c r="K230" s="247"/>
      <c r="L230" s="247"/>
      <c r="M230" s="247"/>
      <c r="N230" s="247"/>
      <c r="O230" s="247"/>
      <c r="P230" s="247"/>
      <c r="Q230" s="247"/>
      <c r="R230" s="247"/>
      <c r="S230" s="247"/>
      <c r="T230" s="247" t="s">
        <v>28</v>
      </c>
      <c r="U230" s="262"/>
      <c r="V230" s="262"/>
      <c r="W230" s="530"/>
      <c r="X230" s="530"/>
      <c r="Y230" s="530"/>
      <c r="Z230" s="530"/>
      <c r="AA230" s="530"/>
      <c r="AB230" s="533"/>
      <c r="AC230" s="262" t="s">
        <v>28</v>
      </c>
      <c r="AD230" s="530"/>
      <c r="AE230" s="530"/>
      <c r="AF230" s="530"/>
      <c r="AG230" s="530"/>
      <c r="AH230" s="530"/>
      <c r="AI230" s="530"/>
      <c r="AJ230" s="378"/>
      <c r="AK230" s="510"/>
      <c r="AL230" s="510"/>
      <c r="AM230" s="510"/>
      <c r="AN230" s="510"/>
      <c r="AO230" s="510"/>
      <c r="AP230" s="510"/>
      <c r="AQ230" s="510"/>
      <c r="AR230" s="510"/>
      <c r="AS230" s="510"/>
      <c r="AT230" s="510"/>
      <c r="AU230" s="510"/>
    </row>
    <row r="231" spans="1:47" x14ac:dyDescent="0.25">
      <c r="A231" s="510"/>
      <c r="B231" s="669" t="s">
        <v>925</v>
      </c>
      <c r="C231" s="657" t="s">
        <v>897</v>
      </c>
      <c r="D231" s="335" t="s">
        <v>1724</v>
      </c>
      <c r="E231" s="246" t="s">
        <v>17</v>
      </c>
      <c r="F231" s="251" t="s">
        <v>22</v>
      </c>
      <c r="G231" s="660" t="s">
        <v>5</v>
      </c>
      <c r="H231" s="247"/>
      <c r="I231" s="247"/>
      <c r="J231" s="247"/>
      <c r="K231" s="247"/>
      <c r="L231" s="247"/>
      <c r="M231" s="247"/>
      <c r="N231" s="247"/>
      <c r="O231" s="247"/>
      <c r="P231" s="247"/>
      <c r="Q231" s="247"/>
      <c r="R231" s="247"/>
      <c r="S231" s="247"/>
      <c r="T231" s="247" t="s">
        <v>28</v>
      </c>
      <c r="U231" s="262"/>
      <c r="V231" s="262"/>
      <c r="W231" s="530"/>
      <c r="X231" s="530"/>
      <c r="Y231" s="530"/>
      <c r="Z231" s="530"/>
      <c r="AA231" s="530"/>
      <c r="AB231" s="533"/>
      <c r="AC231" s="262" t="s">
        <v>28</v>
      </c>
      <c r="AD231" s="530"/>
      <c r="AE231" s="530"/>
      <c r="AF231" s="530"/>
      <c r="AG231" s="530"/>
      <c r="AH231" s="530"/>
      <c r="AI231" s="530"/>
      <c r="AJ231" s="378"/>
      <c r="AK231" s="510"/>
      <c r="AL231" s="510"/>
      <c r="AM231" s="510"/>
      <c r="AN231" s="510"/>
      <c r="AO231" s="510"/>
      <c r="AP231" s="510"/>
      <c r="AQ231" s="510"/>
      <c r="AR231" s="510"/>
      <c r="AS231" s="510"/>
      <c r="AT231" s="510"/>
      <c r="AU231" s="510"/>
    </row>
    <row r="232" spans="1:47" x14ac:dyDescent="0.25">
      <c r="A232" s="510"/>
      <c r="B232" s="669" t="s">
        <v>898</v>
      </c>
      <c r="C232" s="657" t="s">
        <v>899</v>
      </c>
      <c r="D232" s="335" t="s">
        <v>1014</v>
      </c>
      <c r="E232" s="246" t="s">
        <v>17</v>
      </c>
      <c r="F232" s="251" t="s">
        <v>22</v>
      </c>
      <c r="G232" s="660" t="s">
        <v>5</v>
      </c>
      <c r="H232" s="247"/>
      <c r="I232" s="247"/>
      <c r="J232" s="247"/>
      <c r="K232" s="247"/>
      <c r="L232" s="247"/>
      <c r="M232" s="247"/>
      <c r="N232" s="247"/>
      <c r="O232" s="247"/>
      <c r="P232" s="247"/>
      <c r="Q232" s="247"/>
      <c r="R232" s="247"/>
      <c r="S232" s="247"/>
      <c r="T232" s="247" t="s">
        <v>28</v>
      </c>
      <c r="U232" s="262"/>
      <c r="V232" s="262"/>
      <c r="W232" s="530"/>
      <c r="X232" s="530"/>
      <c r="Y232" s="530"/>
      <c r="Z232" s="530"/>
      <c r="AA232" s="530"/>
      <c r="AB232" s="533"/>
      <c r="AC232" s="262" t="s">
        <v>28</v>
      </c>
      <c r="AD232" s="530"/>
      <c r="AE232" s="530"/>
      <c r="AF232" s="530"/>
      <c r="AG232" s="530"/>
      <c r="AH232" s="530"/>
      <c r="AI232" s="530"/>
      <c r="AJ232" s="378"/>
      <c r="AK232" s="510"/>
      <c r="AL232" s="510"/>
      <c r="AM232" s="510"/>
      <c r="AN232" s="510"/>
      <c r="AO232" s="510"/>
      <c r="AP232" s="510"/>
      <c r="AQ232" s="510"/>
      <c r="AR232" s="510"/>
      <c r="AS232" s="510"/>
      <c r="AT232" s="510"/>
      <c r="AU232" s="510"/>
    </row>
    <row r="233" spans="1:47" x14ac:dyDescent="0.25">
      <c r="B233" s="669" t="s">
        <v>1009</v>
      </c>
      <c r="C233" s="657" t="s">
        <v>900</v>
      </c>
      <c r="D233" s="335" t="s">
        <v>993</v>
      </c>
      <c r="E233" s="246" t="s">
        <v>17</v>
      </c>
      <c r="F233" s="251" t="s">
        <v>22</v>
      </c>
      <c r="G233" s="660" t="s">
        <v>5</v>
      </c>
      <c r="H233" s="247"/>
      <c r="I233" s="247"/>
      <c r="J233" s="247"/>
      <c r="K233" s="247"/>
      <c r="L233" s="247"/>
      <c r="M233" s="247"/>
      <c r="N233" s="247"/>
      <c r="O233" s="247"/>
      <c r="P233" s="247"/>
      <c r="Q233" s="247"/>
      <c r="R233" s="247"/>
      <c r="S233" s="247"/>
      <c r="T233" s="247" t="s">
        <v>28</v>
      </c>
      <c r="U233" s="262"/>
      <c r="V233" s="262"/>
      <c r="W233" s="530"/>
      <c r="X233" s="530"/>
      <c r="Y233" s="530"/>
      <c r="Z233" s="530"/>
      <c r="AA233" s="530"/>
      <c r="AB233" s="533"/>
      <c r="AC233" s="262" t="s">
        <v>28</v>
      </c>
      <c r="AD233" s="530"/>
      <c r="AE233" s="530"/>
      <c r="AF233" s="530"/>
      <c r="AG233" s="530"/>
      <c r="AH233" s="530"/>
      <c r="AI233" s="530"/>
      <c r="AJ233" s="378"/>
    </row>
    <row r="234" spans="1:47" x14ac:dyDescent="0.25">
      <c r="C234"/>
      <c r="D234" s="631"/>
      <c r="E234"/>
      <c r="F234"/>
      <c r="G234"/>
      <c r="H234"/>
      <c r="I234"/>
      <c r="J234"/>
      <c r="K234"/>
      <c r="L234"/>
      <c r="M234"/>
      <c r="N234"/>
      <c r="O234"/>
      <c r="P234"/>
      <c r="Q234"/>
      <c r="R234"/>
      <c r="S234"/>
      <c r="T234"/>
      <c r="U234"/>
      <c r="V234"/>
      <c r="W234"/>
      <c r="X234"/>
      <c r="Y234"/>
      <c r="Z234"/>
      <c r="AA234"/>
      <c r="AB234"/>
      <c r="AC234"/>
      <c r="AD234"/>
      <c r="AE234"/>
      <c r="AF234"/>
      <c r="AG234"/>
      <c r="AH234"/>
      <c r="AI234"/>
    </row>
    <row r="235" spans="1:47" x14ac:dyDescent="0.25">
      <c r="C235"/>
      <c r="D235" s="631"/>
      <c r="E235"/>
      <c r="F235"/>
      <c r="G235"/>
      <c r="H235"/>
      <c r="I235"/>
      <c r="J235"/>
      <c r="K235"/>
      <c r="L235"/>
      <c r="M235"/>
      <c r="N235"/>
      <c r="O235"/>
      <c r="P235"/>
      <c r="Q235"/>
      <c r="R235"/>
      <c r="S235"/>
      <c r="T235"/>
      <c r="U235"/>
      <c r="V235"/>
      <c r="W235"/>
      <c r="X235"/>
      <c r="Y235"/>
      <c r="Z235"/>
      <c r="AA235"/>
      <c r="AB235"/>
      <c r="AC235"/>
      <c r="AD235"/>
      <c r="AE235"/>
      <c r="AF235"/>
      <c r="AG235"/>
      <c r="AH235"/>
      <c r="AI235"/>
    </row>
    <row r="236" spans="1:47" x14ac:dyDescent="0.25">
      <c r="C236"/>
      <c r="D236" s="631"/>
      <c r="E236"/>
      <c r="F236"/>
      <c r="G236"/>
      <c r="H236"/>
      <c r="I236"/>
      <c r="J236"/>
      <c r="K236"/>
      <c r="L236"/>
      <c r="M236"/>
      <c r="N236"/>
      <c r="O236"/>
      <c r="P236"/>
      <c r="Q236"/>
      <c r="R236"/>
      <c r="S236"/>
      <c r="T236"/>
      <c r="U236"/>
      <c r="V236"/>
      <c r="W236"/>
      <c r="X236"/>
      <c r="Y236"/>
      <c r="Z236"/>
      <c r="AA236"/>
      <c r="AB236"/>
      <c r="AC236"/>
      <c r="AD236"/>
      <c r="AE236"/>
      <c r="AF236"/>
      <c r="AG236"/>
      <c r="AH236"/>
      <c r="AI236"/>
    </row>
    <row r="237" spans="1:47" x14ac:dyDescent="0.25">
      <c r="C237"/>
      <c r="D237" s="631"/>
      <c r="E237"/>
      <c r="F237"/>
      <c r="G237"/>
      <c r="H237"/>
      <c r="I237"/>
      <c r="J237"/>
      <c r="K237"/>
      <c r="L237"/>
      <c r="M237"/>
      <c r="N237"/>
      <c r="O237"/>
      <c r="P237"/>
      <c r="Q237"/>
      <c r="R237"/>
      <c r="S237"/>
      <c r="T237"/>
      <c r="U237"/>
      <c r="V237"/>
      <c r="W237"/>
      <c r="X237"/>
      <c r="Y237"/>
      <c r="Z237"/>
      <c r="AA237"/>
      <c r="AB237"/>
      <c r="AC237"/>
      <c r="AD237"/>
      <c r="AE237"/>
      <c r="AF237"/>
      <c r="AG237"/>
      <c r="AH237"/>
      <c r="AI237"/>
    </row>
    <row r="238" spans="1:47" ht="33" customHeight="1" x14ac:dyDescent="0.25">
      <c r="C238"/>
      <c r="D238" s="631"/>
      <c r="E238"/>
      <c r="F238"/>
      <c r="G238"/>
      <c r="H238"/>
      <c r="I238"/>
      <c r="J238"/>
      <c r="K238"/>
      <c r="L238"/>
      <c r="M238"/>
      <c r="N238"/>
      <c r="O238"/>
      <c r="P238"/>
      <c r="Q238"/>
      <c r="R238"/>
      <c r="S238"/>
      <c r="T238"/>
      <c r="U238"/>
      <c r="V238"/>
      <c r="W238"/>
      <c r="X238"/>
      <c r="Y238"/>
      <c r="Z238"/>
      <c r="AA238"/>
      <c r="AB238"/>
      <c r="AC238"/>
      <c r="AD238"/>
      <c r="AE238"/>
      <c r="AF238"/>
      <c r="AG238"/>
      <c r="AH238"/>
      <c r="AI238"/>
    </row>
    <row r="239" spans="1:47" x14ac:dyDescent="0.25">
      <c r="C239"/>
      <c r="D239" s="631"/>
      <c r="E239"/>
      <c r="F239"/>
      <c r="G239"/>
      <c r="H239"/>
      <c r="I239"/>
      <c r="J239"/>
      <c r="K239"/>
      <c r="L239"/>
      <c r="M239"/>
      <c r="N239"/>
      <c r="O239"/>
      <c r="P239"/>
      <c r="Q239"/>
      <c r="R239"/>
      <c r="S239"/>
      <c r="T239"/>
      <c r="U239"/>
      <c r="V239"/>
      <c r="W239"/>
      <c r="X239"/>
      <c r="Y239"/>
      <c r="Z239"/>
      <c r="AA239"/>
      <c r="AB239"/>
      <c r="AC239"/>
      <c r="AD239"/>
      <c r="AE239"/>
      <c r="AF239"/>
      <c r="AG239"/>
      <c r="AH239"/>
      <c r="AI239"/>
    </row>
    <row r="240" spans="1:47" ht="18.75" customHeight="1" x14ac:dyDescent="0.25">
      <c r="C240"/>
      <c r="D240" s="631"/>
      <c r="E240"/>
      <c r="F240"/>
      <c r="G240"/>
      <c r="H240"/>
      <c r="I240"/>
      <c r="J240"/>
      <c r="K240"/>
      <c r="L240"/>
      <c r="M240"/>
      <c r="N240"/>
      <c r="O240"/>
      <c r="P240"/>
      <c r="Q240"/>
      <c r="R240"/>
      <c r="S240"/>
      <c r="T240"/>
      <c r="U240"/>
      <c r="V240"/>
      <c r="W240"/>
      <c r="X240"/>
      <c r="Y240"/>
      <c r="Z240"/>
      <c r="AA240"/>
      <c r="AB240"/>
      <c r="AC240"/>
      <c r="AD240"/>
      <c r="AE240"/>
      <c r="AF240"/>
      <c r="AG240"/>
      <c r="AH240"/>
      <c r="AI240"/>
    </row>
    <row r="241" spans="4:4" customFormat="1" x14ac:dyDescent="0.25">
      <c r="D241" s="631"/>
    </row>
    <row r="242" spans="4:4" customFormat="1" ht="21.75" customHeight="1" x14ac:dyDescent="0.25">
      <c r="D242" s="631"/>
    </row>
    <row r="243" spans="4:4" customFormat="1" x14ac:dyDescent="0.25">
      <c r="D243" s="631"/>
    </row>
    <row r="244" spans="4:4" customFormat="1" x14ac:dyDescent="0.25">
      <c r="D244" s="631"/>
    </row>
    <row r="245" spans="4:4" customFormat="1" x14ac:dyDescent="0.25">
      <c r="D245" s="631"/>
    </row>
    <row r="246" spans="4:4" customFormat="1" x14ac:dyDescent="0.25">
      <c r="D246" s="631"/>
    </row>
    <row r="247" spans="4:4" customFormat="1" x14ac:dyDescent="0.25">
      <c r="D247" s="631"/>
    </row>
  </sheetData>
  <mergeCells count="28">
    <mergeCell ref="H2:T2"/>
    <mergeCell ref="U2:AI2"/>
    <mergeCell ref="B3:B4"/>
    <mergeCell ref="C3:C4"/>
    <mergeCell ref="E3:E4"/>
    <mergeCell ref="F3:F4"/>
    <mergeCell ref="G3:G4"/>
    <mergeCell ref="H3:H4"/>
    <mergeCell ref="I3:I4"/>
    <mergeCell ref="J3:J4"/>
    <mergeCell ref="L3:Q3"/>
    <mergeCell ref="R3:T3"/>
    <mergeCell ref="U3:U4"/>
    <mergeCell ref="V3:V4"/>
    <mergeCell ref="W3:W4"/>
    <mergeCell ref="X3:X4"/>
    <mergeCell ref="Y3:Y4"/>
    <mergeCell ref="Z3:Z4"/>
    <mergeCell ref="AA3:AA4"/>
    <mergeCell ref="AB3:AB4"/>
    <mergeCell ref="AC3:AC4"/>
    <mergeCell ref="AJ3:AJ4"/>
    <mergeCell ref="AD3:AD4"/>
    <mergeCell ref="AE3:AE4"/>
    <mergeCell ref="AF3:AF4"/>
    <mergeCell ref="AG3:AG4"/>
    <mergeCell ref="AH3:AH4"/>
    <mergeCell ref="AI3:AI4"/>
  </mergeCells>
  <phoneticPr fontId="1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9BD-F077-4231-AFD9-F28EFFC69232}">
  <sheetPr>
    <pageSetUpPr fitToPage="1"/>
  </sheetPr>
  <dimension ref="A1:RA78"/>
  <sheetViews>
    <sheetView zoomScale="80" zoomScaleNormal="80" workbookViewId="0">
      <selection activeCell="H6" sqref="H6"/>
    </sheetView>
  </sheetViews>
  <sheetFormatPr defaultColWidth="9.140625" defaultRowHeight="15" outlineLevelRow="1" x14ac:dyDescent="0.25"/>
  <cols>
    <col min="1" max="1" width="16.28515625" style="18" customWidth="1"/>
    <col min="2" max="2" width="13" style="5" customWidth="1"/>
    <col min="3" max="3" width="74.5703125" style="17" customWidth="1"/>
    <col min="4" max="4" width="15" style="5" customWidth="1"/>
    <col min="5" max="6" width="10.140625" style="5" bestFit="1" customWidth="1"/>
    <col min="7" max="7" width="38.5703125" style="18" customWidth="1"/>
    <col min="8" max="8" width="60.7109375" style="5" customWidth="1"/>
    <col min="9" max="9" width="55" style="5" customWidth="1"/>
    <col min="10" max="10" width="37" style="5" customWidth="1"/>
    <col min="11" max="11" width="20.42578125" style="5" customWidth="1"/>
    <col min="12" max="12" width="57.28515625" style="5" customWidth="1"/>
    <col min="13" max="13" width="59.7109375" style="5" customWidth="1"/>
    <col min="14" max="14" width="7.140625" style="23" hidden="1" customWidth="1"/>
    <col min="15" max="15" width="19" style="5" hidden="1" customWidth="1"/>
    <col min="16" max="17" width="9.140625" style="197" hidden="1" customWidth="1"/>
    <col min="18" max="16384" width="9.140625" style="5"/>
  </cols>
  <sheetData>
    <row r="1" spans="1:77" x14ac:dyDescent="0.25">
      <c r="A1" s="39"/>
      <c r="B1" s="31"/>
      <c r="C1" s="38" t="s">
        <v>15</v>
      </c>
      <c r="D1" s="39"/>
      <c r="E1" s="39"/>
      <c r="F1" s="39"/>
      <c r="G1" s="37"/>
      <c r="H1" s="1"/>
      <c r="I1" s="1"/>
      <c r="J1" s="1"/>
      <c r="K1" s="2"/>
      <c r="L1" s="3"/>
      <c r="M1" s="3"/>
      <c r="N1" s="4"/>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row>
    <row r="2" spans="1:77" ht="13.35" hidden="1" customHeight="1" outlineLevel="1" x14ac:dyDescent="0.25">
      <c r="A2" s="1"/>
      <c r="B2" s="1"/>
      <c r="C2" s="1"/>
      <c r="D2" s="1"/>
      <c r="E2" s="1"/>
      <c r="F2" s="1"/>
      <c r="G2" s="1"/>
      <c r="H2" s="1"/>
      <c r="I2" s="1"/>
      <c r="J2" s="1"/>
      <c r="K2" s="1"/>
      <c r="L2" s="1"/>
      <c r="M2" s="1"/>
      <c r="N2" s="4"/>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row>
    <row r="3" spans="1:77" ht="14.25" hidden="1" customHeight="1" outlineLevel="1" x14ac:dyDescent="0.25">
      <c r="A3" s="8"/>
      <c r="B3" s="6"/>
      <c r="C3" s="7"/>
      <c r="D3" s="8"/>
      <c r="E3" s="8"/>
      <c r="F3" s="8"/>
      <c r="G3" s="8"/>
      <c r="H3" s="8"/>
      <c r="I3" s="8"/>
      <c r="J3" s="8"/>
      <c r="K3" s="9"/>
      <c r="L3" s="10"/>
      <c r="M3" s="10"/>
      <c r="N3" s="4"/>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row>
    <row r="4" spans="1:77" ht="75.599999999999994" customHeight="1" collapsed="1" x14ac:dyDescent="0.25">
      <c r="A4" s="35" t="s">
        <v>360</v>
      </c>
      <c r="B4" s="36" t="s">
        <v>191</v>
      </c>
      <c r="C4" s="36" t="s">
        <v>0</v>
      </c>
      <c r="D4" s="34" t="s">
        <v>1403</v>
      </c>
      <c r="E4" s="34" t="s">
        <v>736</v>
      </c>
      <c r="F4" s="34" t="s">
        <v>737</v>
      </c>
      <c r="G4" s="35" t="s">
        <v>21</v>
      </c>
      <c r="H4" s="36" t="s">
        <v>361</v>
      </c>
      <c r="I4" s="36" t="s">
        <v>1</v>
      </c>
      <c r="J4" s="36" t="s">
        <v>20</v>
      </c>
      <c r="K4" s="32" t="s">
        <v>2</v>
      </c>
      <c r="L4" s="32" t="s">
        <v>533</v>
      </c>
      <c r="M4" s="32" t="s">
        <v>3</v>
      </c>
      <c r="N4" s="11" t="s">
        <v>4</v>
      </c>
      <c r="O4" s="99" t="s">
        <v>553</v>
      </c>
      <c r="P4" s="264" t="s">
        <v>18</v>
      </c>
      <c r="Q4" s="264" t="s">
        <v>19</v>
      </c>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row>
    <row r="5" spans="1:77" ht="12.75" x14ac:dyDescent="0.25">
      <c r="A5" s="12" t="s">
        <v>16</v>
      </c>
      <c r="B5" s="12"/>
      <c r="C5" s="13"/>
      <c r="D5" s="14"/>
      <c r="E5" s="14"/>
      <c r="F5" s="14"/>
      <c r="G5" s="14"/>
      <c r="H5" s="14"/>
      <c r="I5" s="14"/>
      <c r="J5" s="14"/>
      <c r="K5" s="14"/>
      <c r="L5" s="14"/>
      <c r="M5" s="14"/>
      <c r="N5" s="15"/>
      <c r="O5" s="100"/>
      <c r="P5" s="265"/>
      <c r="Q5" s="265"/>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row>
    <row r="6" spans="1:77" ht="66.75" customHeight="1" x14ac:dyDescent="0.25">
      <c r="A6" s="75" t="s">
        <v>47</v>
      </c>
      <c r="B6" s="757" t="s">
        <v>1124</v>
      </c>
      <c r="C6" s="767" t="s">
        <v>1282</v>
      </c>
      <c r="D6" s="762" t="s">
        <v>5</v>
      </c>
      <c r="E6" s="727" t="s">
        <v>17</v>
      </c>
      <c r="F6" s="727" t="s">
        <v>17</v>
      </c>
      <c r="G6" s="518" t="s">
        <v>1148</v>
      </c>
      <c r="H6" s="522" t="s">
        <v>1330</v>
      </c>
      <c r="I6" s="522" t="s">
        <v>1506</v>
      </c>
      <c r="J6" s="730" t="s">
        <v>1500</v>
      </c>
      <c r="K6" s="48" t="s">
        <v>6</v>
      </c>
      <c r="L6" s="420"/>
      <c r="M6" s="420"/>
      <c r="N6" s="423">
        <f>IF(K6="","0",IF(K6="Pass",1,IF(K6="Fail",0,IF(K6="TBD",0,IF(K6="N/A (Please provide reason)",1)))))</f>
        <v>0</v>
      </c>
      <c r="O6" s="252">
        <f>IF(AND(D6="M",K6="N/A (Please provide reason)"),1,0)</f>
        <v>0</v>
      </c>
      <c r="P6" s="268">
        <f>IF(E6 = "YES",1,0)</f>
        <v>1</v>
      </c>
      <c r="Q6" s="268">
        <f>IF(F6 = "YES",1,0)</f>
        <v>1</v>
      </c>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row>
    <row r="7" spans="1:77" ht="92.25" customHeight="1" x14ac:dyDescent="0.25">
      <c r="A7" s="75" t="s">
        <v>48</v>
      </c>
      <c r="B7" s="758"/>
      <c r="C7" s="768"/>
      <c r="D7" s="764"/>
      <c r="E7" s="729"/>
      <c r="F7" s="729"/>
      <c r="G7" s="518" t="s">
        <v>1148</v>
      </c>
      <c r="H7" s="522" t="s">
        <v>1366</v>
      </c>
      <c r="I7" s="522" t="s">
        <v>1507</v>
      </c>
      <c r="J7" s="731"/>
      <c r="K7" s="48" t="s">
        <v>6</v>
      </c>
      <c r="L7" s="420"/>
      <c r="M7" s="420"/>
      <c r="N7" s="423">
        <f>IF(K7="","0",IF(K7="Pass",1,IF(K7="Fail",0,IF(K7="TBD",0,IF(K7="N/A (Please provide reason)",1)))))</f>
        <v>0</v>
      </c>
      <c r="O7" s="252">
        <f>IF(AND(D6="M",K7="N/A (Please provide reason)"),1,0)</f>
        <v>0</v>
      </c>
      <c r="P7" s="268">
        <f>IF(E6 = "YES",1,0)</f>
        <v>1</v>
      </c>
      <c r="Q7" s="268">
        <f>IF(F6 = "YES",1,0)</f>
        <v>1</v>
      </c>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row>
    <row r="8" spans="1:77" ht="91.5" customHeight="1" x14ac:dyDescent="0.25">
      <c r="A8" s="75" t="s">
        <v>49</v>
      </c>
      <c r="B8" s="757" t="s">
        <v>33</v>
      </c>
      <c r="C8" s="759" t="s">
        <v>1486</v>
      </c>
      <c r="D8" s="762" t="s">
        <v>5</v>
      </c>
      <c r="E8" s="738" t="s">
        <v>17</v>
      </c>
      <c r="F8" s="741" t="s">
        <v>17</v>
      </c>
      <c r="G8" s="421" t="s">
        <v>375</v>
      </c>
      <c r="H8" s="199" t="s">
        <v>378</v>
      </c>
      <c r="I8" s="199" t="s">
        <v>210</v>
      </c>
      <c r="J8" s="199" t="s">
        <v>514</v>
      </c>
      <c r="K8" s="614" t="s">
        <v>6</v>
      </c>
      <c r="L8" s="43"/>
      <c r="M8" s="43"/>
      <c r="N8" s="615">
        <f>IF(K8="","0",IF(K8="Pass",1,IF(K8="Fail",0,IF(K8="TBD",0,IF(K8="N/A (Please provide reason)",1)))))</f>
        <v>0</v>
      </c>
      <c r="O8" s="616">
        <f>IF(AND(D8="M",K8="N/A (Please provide reason)"),1,0)</f>
        <v>0</v>
      </c>
      <c r="P8" s="612">
        <f>IF(E8 = "YES",1,0)</f>
        <v>1</v>
      </c>
      <c r="Q8" s="612">
        <f>IF(F8 = "YES",1,0)</f>
        <v>1</v>
      </c>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row>
    <row r="9" spans="1:77" ht="75" customHeight="1" x14ac:dyDescent="0.25">
      <c r="A9" s="75" t="s">
        <v>50</v>
      </c>
      <c r="B9" s="746"/>
      <c r="C9" s="760"/>
      <c r="D9" s="763"/>
      <c r="E9" s="765"/>
      <c r="F9" s="766"/>
      <c r="G9" s="208" t="s">
        <v>376</v>
      </c>
      <c r="H9" s="199" t="s">
        <v>526</v>
      </c>
      <c r="I9" s="199" t="s">
        <v>210</v>
      </c>
      <c r="J9" s="199" t="s">
        <v>379</v>
      </c>
      <c r="K9" s="614" t="s">
        <v>6</v>
      </c>
      <c r="L9" s="43"/>
      <c r="M9" s="43"/>
      <c r="N9" s="615">
        <f t="shared" ref="N9" si="0">IF(K9="","0",IF(K9="Pass",1,IF(K9="Fail",0,IF(K9="TBD",0,IF(K9="N/A (Please provide reason)",1)))))</f>
        <v>0</v>
      </c>
      <c r="O9" s="616">
        <f>IF(AND(D8="M",K9="N/A (Please provide reason)"),1,0)</f>
        <v>0</v>
      </c>
      <c r="P9" s="612">
        <f>IF(E8 = "YES",1,0)</f>
        <v>1</v>
      </c>
      <c r="Q9" s="612">
        <f>IF(F8 = "YES",1,0)</f>
        <v>1</v>
      </c>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row>
    <row r="10" spans="1:77" ht="138" customHeight="1" x14ac:dyDescent="0.25">
      <c r="A10" s="75" t="s">
        <v>51</v>
      </c>
      <c r="B10" s="758"/>
      <c r="C10" s="761"/>
      <c r="D10" s="764"/>
      <c r="E10" s="739"/>
      <c r="F10" s="742"/>
      <c r="G10" s="208" t="s">
        <v>377</v>
      </c>
      <c r="H10" s="199" t="s">
        <v>620</v>
      </c>
      <c r="I10" s="199" t="s">
        <v>210</v>
      </c>
      <c r="J10" s="199" t="s">
        <v>380</v>
      </c>
      <c r="K10" s="614" t="s">
        <v>6</v>
      </c>
      <c r="L10" s="43"/>
      <c r="M10" s="43"/>
      <c r="N10" s="615">
        <f t="shared" ref="N10" si="1">IF(K10="","0",IF(K10="Pass",1,IF(K10="Fail",0,IF(K10="TBD",0,IF(K10="N/A (Please provide reason)",1)))))</f>
        <v>0</v>
      </c>
      <c r="O10" s="616">
        <f>IF(AND(D8="M",K10="N/A (Please provide reason)"),1,0)</f>
        <v>0</v>
      </c>
      <c r="P10" s="612">
        <f>IF(E8 = "YES",1,0)</f>
        <v>1</v>
      </c>
      <c r="Q10" s="612">
        <f>IF(F8 = "YES",1,0)</f>
        <v>1</v>
      </c>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row>
    <row r="11" spans="1:77" ht="78" customHeight="1" x14ac:dyDescent="0.25">
      <c r="A11" s="75" t="s">
        <v>52</v>
      </c>
      <c r="B11" s="745" t="s">
        <v>34</v>
      </c>
      <c r="C11" s="747" t="s">
        <v>1508</v>
      </c>
      <c r="D11" s="753" t="s">
        <v>5</v>
      </c>
      <c r="E11" s="743" t="s">
        <v>17</v>
      </c>
      <c r="F11" s="743" t="s">
        <v>17</v>
      </c>
      <c r="G11" s="734" t="s">
        <v>382</v>
      </c>
      <c r="H11" s="44" t="s">
        <v>618</v>
      </c>
      <c r="I11" s="44" t="s">
        <v>1509</v>
      </c>
      <c r="J11" s="51" t="s">
        <v>381</v>
      </c>
      <c r="K11" s="48" t="s">
        <v>6</v>
      </c>
      <c r="L11" s="43"/>
      <c r="M11" s="43"/>
      <c r="N11" s="49">
        <f t="shared" ref="N11:N12" si="2">IF(K11="","0",IF(K11="Pass",1,IF(K11="Fail",0,IF(K11="TBD",0,IF(K11="N/A (Please provide reason)",1)))))</f>
        <v>0</v>
      </c>
      <c r="O11" s="101">
        <f>IF(AND(D11="M",K11="N/A (Please provide reason)"),1,0)</f>
        <v>0</v>
      </c>
      <c r="P11" s="268">
        <f>IF(E11 = "YES",1,0)</f>
        <v>1</v>
      </c>
      <c r="Q11" s="268">
        <f>IF(F11 = "YES",1,0)</f>
        <v>1</v>
      </c>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row>
    <row r="12" spans="1:77" ht="72.75" customHeight="1" x14ac:dyDescent="0.25">
      <c r="A12" s="75" t="s">
        <v>53</v>
      </c>
      <c r="B12" s="751"/>
      <c r="C12" s="752"/>
      <c r="D12" s="754"/>
      <c r="E12" s="744"/>
      <c r="F12" s="744"/>
      <c r="G12" s="735"/>
      <c r="H12" s="44" t="s">
        <v>619</v>
      </c>
      <c r="I12" s="44" t="s">
        <v>1510</v>
      </c>
      <c r="J12" s="51" t="s">
        <v>132</v>
      </c>
      <c r="K12" s="48" t="s">
        <v>6</v>
      </c>
      <c r="L12" s="43"/>
      <c r="M12" s="43"/>
      <c r="N12" s="49">
        <f t="shared" si="2"/>
        <v>0</v>
      </c>
      <c r="O12" s="101">
        <f>IF(AND(D11="M",K12="N/A (Please provide reason)"),1,0)</f>
        <v>0</v>
      </c>
      <c r="P12" s="268">
        <f>IF(E11 = "YES",1,0)</f>
        <v>1</v>
      </c>
      <c r="Q12" s="268">
        <f>IF(F11 = "YES",1,0)</f>
        <v>1</v>
      </c>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row>
    <row r="13" spans="1:77" ht="195.75" customHeight="1" x14ac:dyDescent="0.25">
      <c r="A13" s="75" t="s">
        <v>54</v>
      </c>
      <c r="B13" s="45" t="s">
        <v>36</v>
      </c>
      <c r="C13" s="73" t="s">
        <v>1255</v>
      </c>
      <c r="D13" s="77" t="s">
        <v>5</v>
      </c>
      <c r="E13" s="50" t="s">
        <v>17</v>
      </c>
      <c r="F13" s="103" t="s">
        <v>22</v>
      </c>
      <c r="G13" s="44" t="s">
        <v>599</v>
      </c>
      <c r="H13" s="44" t="s">
        <v>617</v>
      </c>
      <c r="I13" s="44" t="s">
        <v>1256</v>
      </c>
      <c r="J13" s="44" t="s">
        <v>740</v>
      </c>
      <c r="K13" s="48" t="s">
        <v>6</v>
      </c>
      <c r="L13" s="43"/>
      <c r="M13" s="43"/>
      <c r="N13" s="49">
        <f t="shared" ref="N13:N18" si="3">IF(K13="","0",IF(K13="Pass",1,IF(K13="Fail",0,IF(K13="TBD",0,IF(K13="N/A (Please provide reason)",1)))))</f>
        <v>0</v>
      </c>
      <c r="O13" s="101">
        <f>IF(AND(D13="M",K13="N/A (Please provide reason)"),1,0)</f>
        <v>0</v>
      </c>
      <c r="P13" s="268">
        <f t="shared" ref="P13:Q16" si="4">IF(E13 = "YES",1,0)</f>
        <v>1</v>
      </c>
      <c r="Q13" s="268">
        <f t="shared" si="4"/>
        <v>0</v>
      </c>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row>
    <row r="14" spans="1:77" ht="114.75" customHeight="1" x14ac:dyDescent="0.25">
      <c r="A14" s="75" t="s">
        <v>55</v>
      </c>
      <c r="B14" s="757" t="s">
        <v>37</v>
      </c>
      <c r="C14" s="767" t="s">
        <v>1484</v>
      </c>
      <c r="D14" s="77" t="s">
        <v>5</v>
      </c>
      <c r="E14" s="755" t="s">
        <v>22</v>
      </c>
      <c r="F14" s="741" t="s">
        <v>17</v>
      </c>
      <c r="G14" s="730" t="s">
        <v>599</v>
      </c>
      <c r="H14" s="44" t="s">
        <v>1368</v>
      </c>
      <c r="I14" s="44" t="s">
        <v>1370</v>
      </c>
      <c r="J14" s="730" t="s">
        <v>740</v>
      </c>
      <c r="K14" s="48" t="s">
        <v>6</v>
      </c>
      <c r="L14" s="43"/>
      <c r="M14" s="43"/>
      <c r="N14" s="49">
        <f t="shared" ref="N14" si="5">IF(K14="","0",IF(K14="Pass",1,IF(K14="Fail",0,IF(K14="TBD",0,IF(K14="N/A (Please provide reason)",1)))))</f>
        <v>0</v>
      </c>
      <c r="O14" s="101">
        <f>IF(AND(D14="M",K14="N/A (Please provide reason)"),1,0)</f>
        <v>0</v>
      </c>
      <c r="P14" s="268">
        <f t="shared" si="4"/>
        <v>0</v>
      </c>
      <c r="Q14" s="268">
        <f t="shared" si="4"/>
        <v>1</v>
      </c>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row>
    <row r="15" spans="1:77" ht="136.5" customHeight="1" x14ac:dyDescent="0.25">
      <c r="A15" s="75" t="s">
        <v>56</v>
      </c>
      <c r="B15" s="758"/>
      <c r="C15" s="775"/>
      <c r="D15" s="511" t="s">
        <v>362</v>
      </c>
      <c r="E15" s="756"/>
      <c r="F15" s="742"/>
      <c r="G15" s="731"/>
      <c r="H15" s="44" t="s">
        <v>1479</v>
      </c>
      <c r="I15" s="44" t="s">
        <v>1369</v>
      </c>
      <c r="J15" s="731"/>
      <c r="K15" s="48" t="s">
        <v>6</v>
      </c>
      <c r="L15" s="512"/>
      <c r="M15" s="512"/>
      <c r="N15" s="49">
        <f t="shared" ref="N15" si="6">IF(K15="","0",IF(K15="Pass",1,IF(K15="Fail",0,IF(K15="TBD",0,IF(K15="N/A (Please provide reason)",1)))))</f>
        <v>0</v>
      </c>
      <c r="O15" s="101">
        <f>IF(AND(D14="M",K15="N/A (Please provide reason)"),1,0)</f>
        <v>0</v>
      </c>
      <c r="P15" s="268">
        <f>IF(E14 = "YES",1,0)</f>
        <v>0</v>
      </c>
      <c r="Q15" s="268">
        <f>IF(F14 = "YES",1,0)</f>
        <v>1</v>
      </c>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row>
    <row r="16" spans="1:77" ht="154.5" customHeight="1" x14ac:dyDescent="0.25">
      <c r="A16" s="75" t="s">
        <v>57</v>
      </c>
      <c r="B16" s="745" t="s">
        <v>38</v>
      </c>
      <c r="C16" s="747" t="s">
        <v>1235</v>
      </c>
      <c r="D16" s="749" t="s">
        <v>609</v>
      </c>
      <c r="E16" s="740" t="s">
        <v>17</v>
      </c>
      <c r="F16" s="740" t="s">
        <v>17</v>
      </c>
      <c r="G16" s="732" t="s">
        <v>1331</v>
      </c>
      <c r="H16" s="527" t="s">
        <v>1237</v>
      </c>
      <c r="I16" s="44" t="s">
        <v>1236</v>
      </c>
      <c r="J16" s="463"/>
      <c r="K16" s="48" t="s">
        <v>6</v>
      </c>
      <c r="L16" s="43"/>
      <c r="M16" s="43"/>
      <c r="N16" s="49">
        <f t="shared" si="3"/>
        <v>0</v>
      </c>
      <c r="O16" s="101">
        <f>IF(AND(D16="M",K16="N/A (Please provide reason)"),1,0)</f>
        <v>0</v>
      </c>
      <c r="P16" s="268">
        <f t="shared" si="4"/>
        <v>1</v>
      </c>
      <c r="Q16" s="268">
        <f t="shared" si="4"/>
        <v>1</v>
      </c>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row>
    <row r="17" spans="1:77" ht="96.75" customHeight="1" x14ac:dyDescent="0.25">
      <c r="A17" s="75" t="s">
        <v>58</v>
      </c>
      <c r="B17" s="746"/>
      <c r="C17" s="748"/>
      <c r="D17" s="750"/>
      <c r="E17" s="728"/>
      <c r="F17" s="728"/>
      <c r="G17" s="733"/>
      <c r="H17" s="527" t="s">
        <v>1238</v>
      </c>
      <c r="I17" s="44" t="s">
        <v>1240</v>
      </c>
      <c r="J17" s="463"/>
      <c r="K17" s="48" t="s">
        <v>6</v>
      </c>
      <c r="L17" s="43"/>
      <c r="M17" s="43"/>
      <c r="N17" s="49">
        <f t="shared" si="3"/>
        <v>0</v>
      </c>
      <c r="O17" s="101">
        <f>IF(AND(D16="M",K17="N/A (Please provide reason)"),1,0)</f>
        <v>0</v>
      </c>
      <c r="P17" s="268">
        <f>IF(E16 = "YES",1,0)</f>
        <v>1</v>
      </c>
      <c r="Q17" s="268">
        <f>IF(F16 = "YES",1,0)</f>
        <v>1</v>
      </c>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row>
    <row r="18" spans="1:77" ht="173.25" customHeight="1" x14ac:dyDescent="0.25">
      <c r="A18" s="75" t="s">
        <v>59</v>
      </c>
      <c r="B18" s="746"/>
      <c r="C18" s="748"/>
      <c r="D18" s="750"/>
      <c r="E18" s="728"/>
      <c r="F18" s="728"/>
      <c r="G18" s="733"/>
      <c r="H18" s="527" t="s">
        <v>1239</v>
      </c>
      <c r="I18" s="44" t="s">
        <v>1859</v>
      </c>
      <c r="J18" s="463"/>
      <c r="K18" s="48" t="s">
        <v>6</v>
      </c>
      <c r="L18" s="43"/>
      <c r="M18" s="43"/>
      <c r="N18" s="49">
        <f t="shared" si="3"/>
        <v>0</v>
      </c>
      <c r="O18" s="101">
        <f>IF(AND(D16="M",K18="N/A (Please provide reason)"),1,0)</f>
        <v>0</v>
      </c>
      <c r="P18" s="268">
        <f>IF(E16 = "YES",1,0)</f>
        <v>1</v>
      </c>
      <c r="Q18" s="268">
        <f>IF(F16 = "YES",1,0)</f>
        <v>1</v>
      </c>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row>
    <row r="19" spans="1:77" ht="71.25" customHeight="1" x14ac:dyDescent="0.25">
      <c r="A19" s="75" t="s">
        <v>60</v>
      </c>
      <c r="B19" s="45" t="s">
        <v>40</v>
      </c>
      <c r="C19" s="73" t="s">
        <v>1483</v>
      </c>
      <c r="D19" s="77" t="s">
        <v>5</v>
      </c>
      <c r="E19" s="50" t="s">
        <v>17</v>
      </c>
      <c r="F19" s="50" t="s">
        <v>17</v>
      </c>
      <c r="G19" s="44"/>
      <c r="H19" s="44" t="s">
        <v>600</v>
      </c>
      <c r="I19" s="44" t="s">
        <v>622</v>
      </c>
      <c r="J19" s="44" t="s">
        <v>527</v>
      </c>
      <c r="K19" s="48" t="s">
        <v>6</v>
      </c>
      <c r="L19" s="43"/>
      <c r="M19" s="43"/>
      <c r="N19" s="49">
        <f t="shared" ref="N19:N20" si="7">IF(K19="","0",IF(K19="Pass",1,IF(K19="Fail",0,IF(K19="TBD",0,IF(K19="N/A (Please provide reason)",1)))))</f>
        <v>0</v>
      </c>
      <c r="O19" s="101">
        <f t="shared" ref="O19:O28" si="8">IF(AND(D19="M",K19="N/A (Please provide reason)"),1,0)</f>
        <v>0</v>
      </c>
      <c r="P19" s="268">
        <f t="shared" ref="P19:Q28" si="9">IF(E19 = "YES",1,0)</f>
        <v>1</v>
      </c>
      <c r="Q19" s="268">
        <f t="shared" ref="Q19:Q26" si="10">IF(F19 = "YES",1,0)</f>
        <v>1</v>
      </c>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row>
    <row r="20" spans="1:77" ht="95.45" customHeight="1" x14ac:dyDescent="0.25">
      <c r="A20" s="75" t="s">
        <v>61</v>
      </c>
      <c r="B20" s="437" t="s">
        <v>41</v>
      </c>
      <c r="C20" s="528" t="s">
        <v>1487</v>
      </c>
      <c r="D20" s="427" t="s">
        <v>5</v>
      </c>
      <c r="E20" s="472" t="s">
        <v>17</v>
      </c>
      <c r="F20" s="472" t="s">
        <v>17</v>
      </c>
      <c r="G20" s="468" t="s">
        <v>1141</v>
      </c>
      <c r="H20" s="522" t="s">
        <v>23</v>
      </c>
      <c r="I20" s="522" t="s">
        <v>1150</v>
      </c>
      <c r="J20" s="470" t="s">
        <v>1151</v>
      </c>
      <c r="K20" s="422" t="s">
        <v>6</v>
      </c>
      <c r="L20" s="426"/>
      <c r="M20" s="426"/>
      <c r="N20" s="49">
        <f t="shared" si="7"/>
        <v>0</v>
      </c>
      <c r="O20" s="101">
        <f t="shared" si="8"/>
        <v>0</v>
      </c>
      <c r="P20" s="268">
        <f t="shared" si="9"/>
        <v>1</v>
      </c>
      <c r="Q20" s="268">
        <f t="shared" si="10"/>
        <v>1</v>
      </c>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row>
    <row r="21" spans="1:77" ht="132.75" customHeight="1" x14ac:dyDescent="0.25">
      <c r="A21" s="75" t="s">
        <v>62</v>
      </c>
      <c r="B21" s="757" t="s">
        <v>39</v>
      </c>
      <c r="C21" s="767" t="s">
        <v>1278</v>
      </c>
      <c r="D21" s="762" t="s">
        <v>5</v>
      </c>
      <c r="E21" s="741" t="s">
        <v>17</v>
      </c>
      <c r="F21" s="755" t="s">
        <v>22</v>
      </c>
      <c r="G21" s="44" t="s">
        <v>621</v>
      </c>
      <c r="H21" s="44" t="s">
        <v>1245</v>
      </c>
      <c r="I21" s="44" t="s">
        <v>1262</v>
      </c>
      <c r="J21" s="44" t="s">
        <v>527</v>
      </c>
      <c r="K21" s="48" t="s">
        <v>6</v>
      </c>
      <c r="L21" s="43"/>
      <c r="M21" s="43"/>
      <c r="N21" s="49">
        <f t="shared" ref="N21:N22" si="11">IF(K21="","0",IF(K21="Pass",1,IF(K21="Fail",0,IF(K21="TBD",0,IF(K21="N/A (Please provide reason)",1)))))</f>
        <v>0</v>
      </c>
      <c r="O21" s="101">
        <f t="shared" si="8"/>
        <v>0</v>
      </c>
      <c r="P21" s="268">
        <f t="shared" si="9"/>
        <v>1</v>
      </c>
      <c r="Q21" s="268">
        <f t="shared" si="10"/>
        <v>0</v>
      </c>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row>
    <row r="22" spans="1:77" ht="162" customHeight="1" x14ac:dyDescent="0.25">
      <c r="A22" s="75" t="s">
        <v>63</v>
      </c>
      <c r="B22" s="758"/>
      <c r="C22" s="775"/>
      <c r="D22" s="764"/>
      <c r="E22" s="742"/>
      <c r="F22" s="756"/>
      <c r="G22" s="44" t="s">
        <v>621</v>
      </c>
      <c r="H22" s="44" t="s">
        <v>1246</v>
      </c>
      <c r="I22" s="44" t="s">
        <v>1247</v>
      </c>
      <c r="J22" s="44" t="s">
        <v>527</v>
      </c>
      <c r="K22" s="422" t="s">
        <v>6</v>
      </c>
      <c r="L22" s="467"/>
      <c r="M22" s="467"/>
      <c r="N22" s="49">
        <f t="shared" si="11"/>
        <v>0</v>
      </c>
      <c r="O22" s="101">
        <f>IF(AND(D21="M",K22="N/A (Please provide reason)"),1,0)</f>
        <v>0</v>
      </c>
      <c r="P22" s="268">
        <f>IF(E21 = "YES",1,0)</f>
        <v>1</v>
      </c>
      <c r="Q22" s="268">
        <f>IF(F21 = "YES",1,0)</f>
        <v>0</v>
      </c>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row>
    <row r="23" spans="1:77" ht="71.25" customHeight="1" x14ac:dyDescent="0.25">
      <c r="A23" s="75" t="s">
        <v>64</v>
      </c>
      <c r="B23" s="45" t="s">
        <v>35</v>
      </c>
      <c r="C23" s="520" t="s">
        <v>1485</v>
      </c>
      <c r="D23" s="424" t="s">
        <v>5</v>
      </c>
      <c r="E23" s="425" t="s">
        <v>17</v>
      </c>
      <c r="F23" s="425" t="s">
        <v>17</v>
      </c>
      <c r="G23" s="51" t="s">
        <v>131</v>
      </c>
      <c r="H23" s="44" t="s">
        <v>619</v>
      </c>
      <c r="I23" s="44" t="s">
        <v>388</v>
      </c>
      <c r="J23" s="51" t="s">
        <v>739</v>
      </c>
      <c r="K23" s="48" t="s">
        <v>6</v>
      </c>
      <c r="L23" s="43"/>
      <c r="M23" s="43"/>
      <c r="N23" s="49">
        <f>IF(K23="","0",IF(K23="Pass",1,IF(K23="Fail",0,IF(K23="TBD",0,IF(K23="N/A (Please provide reason)",1)))))</f>
        <v>0</v>
      </c>
      <c r="O23" s="101">
        <f t="shared" si="8"/>
        <v>0</v>
      </c>
      <c r="P23" s="268">
        <f t="shared" si="9"/>
        <v>1</v>
      </c>
      <c r="Q23" s="268">
        <f t="shared" si="10"/>
        <v>1</v>
      </c>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row>
    <row r="24" spans="1:77" ht="178.5" customHeight="1" x14ac:dyDescent="0.25">
      <c r="A24" s="75" t="s">
        <v>65</v>
      </c>
      <c r="B24" s="757" t="s">
        <v>791</v>
      </c>
      <c r="C24" s="759" t="s">
        <v>1488</v>
      </c>
      <c r="D24" s="771" t="s">
        <v>609</v>
      </c>
      <c r="E24" s="738" t="s">
        <v>17</v>
      </c>
      <c r="F24" s="738" t="s">
        <v>17</v>
      </c>
      <c r="G24" s="428" t="s">
        <v>792</v>
      </c>
      <c r="H24" s="522" t="s">
        <v>1324</v>
      </c>
      <c r="I24" s="522" t="s">
        <v>1332</v>
      </c>
      <c r="J24" s="428" t="s">
        <v>793</v>
      </c>
      <c r="K24" s="48" t="s">
        <v>6</v>
      </c>
      <c r="L24" s="253"/>
      <c r="M24" s="253"/>
      <c r="N24" s="254">
        <f t="shared" ref="N24:N25" si="12">IF(K24="","0",IF(K24="Pass",1,IF(K24="Fail",0,IF(K24="TBD",0,IF(K24="N/A (Please provide reason)",1)))))</f>
        <v>0</v>
      </c>
      <c r="O24" s="252">
        <f t="shared" si="8"/>
        <v>0</v>
      </c>
      <c r="P24" s="268">
        <f t="shared" si="9"/>
        <v>1</v>
      </c>
      <c r="Q24" s="268">
        <f t="shared" si="10"/>
        <v>1</v>
      </c>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row>
    <row r="25" spans="1:77" ht="205.5" customHeight="1" x14ac:dyDescent="0.25">
      <c r="A25" s="75" t="s">
        <v>66</v>
      </c>
      <c r="B25" s="758"/>
      <c r="C25" s="761"/>
      <c r="D25" s="773"/>
      <c r="E25" s="739"/>
      <c r="F25" s="739"/>
      <c r="G25" s="337" t="s">
        <v>1230</v>
      </c>
      <c r="H25" s="522" t="s">
        <v>1325</v>
      </c>
      <c r="I25" s="522" t="s">
        <v>1333</v>
      </c>
      <c r="J25" s="337" t="s">
        <v>793</v>
      </c>
      <c r="K25" s="422" t="s">
        <v>6</v>
      </c>
      <c r="L25" s="253"/>
      <c r="M25" s="253"/>
      <c r="N25" s="254">
        <f t="shared" si="12"/>
        <v>0</v>
      </c>
      <c r="O25" s="252">
        <f>IF(AND(D24="M",K25="N/A (Please provide reason)"),1,0)</f>
        <v>0</v>
      </c>
      <c r="P25" s="268">
        <f>IF(E24 = "YES",1,0)</f>
        <v>1</v>
      </c>
      <c r="Q25" s="268">
        <f>IF(F24 = "YES",1,0)</f>
        <v>1</v>
      </c>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row>
    <row r="26" spans="1:77" ht="193.5" customHeight="1" x14ac:dyDescent="0.25">
      <c r="A26" s="75" t="s">
        <v>67</v>
      </c>
      <c r="B26" s="473" t="s">
        <v>1127</v>
      </c>
      <c r="C26" s="528" t="s">
        <v>1334</v>
      </c>
      <c r="D26" s="444" t="s">
        <v>609</v>
      </c>
      <c r="E26" s="474" t="s">
        <v>17</v>
      </c>
      <c r="F26" s="474" t="s">
        <v>17</v>
      </c>
      <c r="G26" s="337" t="s">
        <v>1128</v>
      </c>
      <c r="H26" s="528" t="s">
        <v>1326</v>
      </c>
      <c r="I26" s="528" t="s">
        <v>1860</v>
      </c>
      <c r="J26" s="337"/>
      <c r="K26" s="48" t="s">
        <v>6</v>
      </c>
      <c r="L26" s="420"/>
      <c r="M26" s="420"/>
      <c r="N26" s="49">
        <f t="shared" ref="N26:N33" si="13">IF(K26="","0",IF(K26="Pass",1,IF(K26="Fail",0,IF(K26="TBD",0,IF(K26="N/A (Please provide reason)",1)))))</f>
        <v>0</v>
      </c>
      <c r="O26" s="101">
        <f t="shared" si="8"/>
        <v>0</v>
      </c>
      <c r="P26" s="268">
        <f t="shared" si="9"/>
        <v>1</v>
      </c>
      <c r="Q26" s="268">
        <f t="shared" si="10"/>
        <v>1</v>
      </c>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row>
    <row r="27" spans="1:77" ht="84" customHeight="1" x14ac:dyDescent="0.25">
      <c r="A27" s="75" t="s">
        <v>68</v>
      </c>
      <c r="B27" s="487" t="s">
        <v>1249</v>
      </c>
      <c r="C27" s="528" t="s">
        <v>1250</v>
      </c>
      <c r="D27" s="318" t="s">
        <v>8</v>
      </c>
      <c r="E27" s="488" t="s">
        <v>17</v>
      </c>
      <c r="F27" s="488" t="s">
        <v>17</v>
      </c>
      <c r="G27" s="486" t="s">
        <v>1251</v>
      </c>
      <c r="H27" s="529" t="s">
        <v>1411</v>
      </c>
      <c r="I27" s="522" t="s">
        <v>1253</v>
      </c>
      <c r="J27" s="486"/>
      <c r="K27" s="48" t="s">
        <v>6</v>
      </c>
      <c r="L27" s="471"/>
      <c r="M27" s="471"/>
      <c r="N27" s="49">
        <f t="shared" ref="N27" si="14">IF(K27="","0",IF(K27="Pass",1,IF(K27="Fail",0,IF(K27="TBD",0,IF(K27="N/A (Please provide reason)",1)))))</f>
        <v>0</v>
      </c>
      <c r="O27" s="101">
        <f t="shared" ref="O27" si="15">IF(AND(D27="M",K27="N/A (Please provide reason)"),1,0)</f>
        <v>0</v>
      </c>
      <c r="P27" s="268">
        <f t="shared" ref="P27" si="16">IF(E27 = "YES",1,0)</f>
        <v>1</v>
      </c>
      <c r="Q27" s="268">
        <f t="shared" ref="Q27" si="17">IF(F27 = "YES",1,0)</f>
        <v>1</v>
      </c>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row>
    <row r="28" spans="1:77" ht="82.5" customHeight="1" x14ac:dyDescent="0.25">
      <c r="A28" s="75" t="s">
        <v>790</v>
      </c>
      <c r="B28" s="769" t="s">
        <v>1125</v>
      </c>
      <c r="C28" s="767" t="s">
        <v>1489</v>
      </c>
      <c r="D28" s="771" t="s">
        <v>609</v>
      </c>
      <c r="E28" s="727" t="s">
        <v>17</v>
      </c>
      <c r="F28" s="727" t="s">
        <v>17</v>
      </c>
      <c r="G28" s="736" t="s">
        <v>1857</v>
      </c>
      <c r="H28" s="522" t="s">
        <v>1335</v>
      </c>
      <c r="I28" s="522" t="s">
        <v>1243</v>
      </c>
      <c r="J28" s="736" t="s">
        <v>1241</v>
      </c>
      <c r="K28" s="422" t="s">
        <v>6</v>
      </c>
      <c r="L28" s="420"/>
      <c r="M28" s="420"/>
      <c r="N28" s="49">
        <f t="shared" si="13"/>
        <v>0</v>
      </c>
      <c r="O28" s="101">
        <f t="shared" si="8"/>
        <v>0</v>
      </c>
      <c r="P28" s="268">
        <f t="shared" si="9"/>
        <v>1</v>
      </c>
      <c r="Q28" s="268">
        <f t="shared" si="9"/>
        <v>1</v>
      </c>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row>
    <row r="29" spans="1:77" ht="105" customHeight="1" x14ac:dyDescent="0.25">
      <c r="A29" s="75" t="s">
        <v>1167</v>
      </c>
      <c r="B29" s="776"/>
      <c r="C29" s="774"/>
      <c r="D29" s="772"/>
      <c r="E29" s="728"/>
      <c r="F29" s="728"/>
      <c r="G29" s="733"/>
      <c r="H29" s="522" t="s">
        <v>1336</v>
      </c>
      <c r="I29" s="522" t="s">
        <v>1412</v>
      </c>
      <c r="J29" s="733"/>
      <c r="K29" s="422" t="s">
        <v>6</v>
      </c>
      <c r="L29" s="466"/>
      <c r="M29" s="466"/>
      <c r="N29" s="49">
        <f t="shared" ref="N29:N31" si="18">IF(K29="","0",IF(K29="Pass",1,IF(K29="Fail",0,IF(K29="TBD",0,IF(K29="N/A (Please provide reason)",1)))))</f>
        <v>0</v>
      </c>
      <c r="O29" s="101">
        <f>IF(AND(D28="M",K29="N/A (Please provide reason)"),1,0)</f>
        <v>0</v>
      </c>
      <c r="P29" s="268">
        <f>IF(E28 = "YES",1,0)</f>
        <v>1</v>
      </c>
      <c r="Q29" s="268">
        <f>IF(F28 = "YES",1,0)</f>
        <v>1</v>
      </c>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row>
    <row r="30" spans="1:77" ht="105" customHeight="1" x14ac:dyDescent="0.25">
      <c r="A30" s="75" t="s">
        <v>1168</v>
      </c>
      <c r="B30" s="776"/>
      <c r="C30" s="774"/>
      <c r="D30" s="772"/>
      <c r="E30" s="728"/>
      <c r="F30" s="728"/>
      <c r="G30" s="733"/>
      <c r="H30" s="522" t="s">
        <v>1337</v>
      </c>
      <c r="I30" s="522" t="s">
        <v>1244</v>
      </c>
      <c r="J30" s="733"/>
      <c r="K30" s="422" t="s">
        <v>6</v>
      </c>
      <c r="L30" s="466"/>
      <c r="M30" s="466"/>
      <c r="N30" s="49">
        <f t="shared" si="18"/>
        <v>0</v>
      </c>
      <c r="O30" s="101">
        <f>IF(AND(D28="M",K30="N/A (Please provide reason)"),1,0)</f>
        <v>0</v>
      </c>
      <c r="P30" s="268">
        <f>IF(E28 = "YES",1,0)</f>
        <v>1</v>
      </c>
      <c r="Q30" s="268">
        <f>IF(F28 = "YES",1,0)</f>
        <v>1</v>
      </c>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row>
    <row r="31" spans="1:77" ht="105" customHeight="1" x14ac:dyDescent="0.25">
      <c r="A31" s="75" t="s">
        <v>1169</v>
      </c>
      <c r="B31" s="776"/>
      <c r="C31" s="774"/>
      <c r="D31" s="772"/>
      <c r="E31" s="728"/>
      <c r="F31" s="728"/>
      <c r="G31" s="733"/>
      <c r="H31" s="522" t="s">
        <v>1337</v>
      </c>
      <c r="I31" s="522" t="s">
        <v>1412</v>
      </c>
      <c r="J31" s="733"/>
      <c r="K31" s="422" t="s">
        <v>6</v>
      </c>
      <c r="L31" s="466"/>
      <c r="M31" s="466"/>
      <c r="N31" s="49">
        <f t="shared" si="18"/>
        <v>0</v>
      </c>
      <c r="O31" s="101">
        <f>IF(AND(D28="M",K31="N/A (Please provide reason)"),1,0)</f>
        <v>0</v>
      </c>
      <c r="P31" s="268">
        <f>IF(E28 = "YES",1,0)</f>
        <v>1</v>
      </c>
      <c r="Q31" s="268">
        <f>IF(F28 = "YES",1,0)</f>
        <v>1</v>
      </c>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row>
    <row r="32" spans="1:77" ht="50.25" customHeight="1" x14ac:dyDescent="0.25">
      <c r="A32" s="75" t="s">
        <v>1248</v>
      </c>
      <c r="B32" s="769" t="s">
        <v>1126</v>
      </c>
      <c r="C32" s="767" t="s">
        <v>1490</v>
      </c>
      <c r="D32" s="771" t="s">
        <v>362</v>
      </c>
      <c r="E32" s="727" t="s">
        <v>17</v>
      </c>
      <c r="F32" s="727" t="s">
        <v>17</v>
      </c>
      <c r="G32" s="736" t="s">
        <v>1850</v>
      </c>
      <c r="H32" s="522" t="s">
        <v>1142</v>
      </c>
      <c r="I32" s="522" t="s">
        <v>1153</v>
      </c>
      <c r="J32" s="736" t="s">
        <v>1152</v>
      </c>
      <c r="K32" s="422" t="s">
        <v>6</v>
      </c>
      <c r="L32" s="420"/>
      <c r="M32" s="420"/>
      <c r="N32" s="49">
        <f t="shared" si="13"/>
        <v>0</v>
      </c>
      <c r="O32" s="101">
        <f>IF(AND(D32="M",K32="N/A (Please provide reason)"),1,0)</f>
        <v>0</v>
      </c>
      <c r="P32" s="268">
        <f>IF(E32 = "YES",1,0)</f>
        <v>1</v>
      </c>
      <c r="Q32" s="268">
        <f>IF(F32 = "YES",1,0)</f>
        <v>1</v>
      </c>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row>
    <row r="33" spans="1:469" ht="345.75" customHeight="1" x14ac:dyDescent="0.25">
      <c r="A33" s="75" t="s">
        <v>1367</v>
      </c>
      <c r="B33" s="770"/>
      <c r="C33" s="775"/>
      <c r="D33" s="773"/>
      <c r="E33" s="729"/>
      <c r="F33" s="729"/>
      <c r="G33" s="737"/>
      <c r="H33" s="522" t="s">
        <v>1143</v>
      </c>
      <c r="I33" s="522" t="s">
        <v>1154</v>
      </c>
      <c r="J33" s="737"/>
      <c r="K33" s="422" t="s">
        <v>6</v>
      </c>
      <c r="L33" s="420"/>
      <c r="M33" s="420"/>
      <c r="N33" s="49">
        <f t="shared" si="13"/>
        <v>0</v>
      </c>
      <c r="O33" s="101">
        <f>IF(AND(D32="M",K33="N/A (Please provide reason)"),1,0)</f>
        <v>0</v>
      </c>
      <c r="P33" s="268">
        <f t="shared" ref="P33" si="19">IF(E32 = "YES",1,0)</f>
        <v>1</v>
      </c>
      <c r="Q33" s="268">
        <f t="shared" ref="Q33" si="20">IF(F32 = "YES",1,0)</f>
        <v>1</v>
      </c>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row>
    <row r="34" spans="1:469" ht="12.75" x14ac:dyDescent="0.25">
      <c r="A34" s="12" t="s">
        <v>25</v>
      </c>
      <c r="B34" s="12"/>
      <c r="C34" s="14"/>
      <c r="D34" s="14"/>
      <c r="E34" s="14"/>
      <c r="F34" s="14"/>
      <c r="G34" s="14"/>
      <c r="H34" s="14"/>
      <c r="I34" s="14"/>
      <c r="J34" s="14"/>
      <c r="K34" s="15"/>
      <c r="L34" s="16"/>
      <c r="M34" s="16"/>
      <c r="N34" s="15"/>
      <c r="O34" s="15"/>
      <c r="P34" s="266"/>
      <c r="Q34" s="266"/>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row>
    <row r="35" spans="1:469" ht="12.75" x14ac:dyDescent="0.25">
      <c r="A35" s="90"/>
      <c r="B35" s="90"/>
      <c r="C35" s="91"/>
      <c r="D35" s="91"/>
      <c r="E35" s="91"/>
      <c r="F35" s="91"/>
      <c r="G35" s="91"/>
      <c r="H35" s="91"/>
      <c r="I35" s="91"/>
      <c r="J35" s="91"/>
      <c r="K35" s="92"/>
      <c r="L35" s="93"/>
      <c r="M35" s="93"/>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row>
    <row r="36" spans="1:469" ht="12.75" x14ac:dyDescent="0.2">
      <c r="A36" s="88"/>
      <c r="B36" s="88"/>
      <c r="C36" s="89"/>
      <c r="D36" s="89"/>
      <c r="E36" s="89"/>
      <c r="F36" s="89"/>
      <c r="G36" s="89"/>
      <c r="H36" s="89"/>
      <c r="I36" s="89"/>
      <c r="J36" s="89"/>
      <c r="K36" s="94"/>
      <c r="L36" s="276" t="s">
        <v>832</v>
      </c>
      <c r="M36" s="94"/>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row>
    <row r="37" spans="1:469" ht="12.75" x14ac:dyDescent="0.25">
      <c r="A37" s="88"/>
      <c r="B37" s="88"/>
      <c r="C37" s="89"/>
      <c r="D37" s="89"/>
      <c r="E37" s="89"/>
      <c r="F37" s="89"/>
      <c r="G37" s="89"/>
      <c r="H37" s="89"/>
      <c r="I37" s="89"/>
      <c r="J37" s="89"/>
      <c r="K37" s="95" t="s">
        <v>540</v>
      </c>
      <c r="L37" s="165" t="s">
        <v>9</v>
      </c>
      <c r="M37" s="211">
        <f>SUM(M38:M39)</f>
        <v>26</v>
      </c>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row>
    <row r="38" spans="1:469" x14ac:dyDescent="0.25">
      <c r="A38" s="161"/>
      <c r="B38" s="162"/>
      <c r="C38" s="163"/>
      <c r="D38" s="162"/>
      <c r="E38" s="162"/>
      <c r="F38" s="162"/>
      <c r="G38" s="161"/>
      <c r="H38" s="162"/>
      <c r="I38" s="162"/>
      <c r="J38" s="162"/>
      <c r="K38" s="19" t="s">
        <v>6</v>
      </c>
      <c r="L38" s="165" t="s">
        <v>11</v>
      </c>
      <c r="M38" s="211">
        <f>COUNTIFS(N1:N33,0,P1:P33,1)</f>
        <v>26</v>
      </c>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row>
    <row r="39" spans="1:469" x14ac:dyDescent="0.25">
      <c r="A39" s="161"/>
      <c r="B39" s="162"/>
      <c r="C39" s="163"/>
      <c r="D39" s="162" t="s">
        <v>7</v>
      </c>
      <c r="E39" s="162"/>
      <c r="F39" s="162"/>
      <c r="G39" s="161"/>
      <c r="H39" s="162"/>
      <c r="I39" s="162"/>
      <c r="J39" s="162"/>
      <c r="K39" s="20" t="s">
        <v>10</v>
      </c>
      <c r="L39" s="166" t="s">
        <v>12</v>
      </c>
      <c r="M39" s="211">
        <f>COUNTIFS(N1:N33,1,P1:P33,1)</f>
        <v>0</v>
      </c>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row>
    <row r="40" spans="1:469" ht="30" customHeight="1" x14ac:dyDescent="0.25">
      <c r="A40" s="161"/>
      <c r="B40" s="162"/>
      <c r="C40" s="163"/>
      <c r="D40" s="162"/>
      <c r="E40" s="162"/>
      <c r="F40" s="162"/>
      <c r="G40" s="161"/>
      <c r="H40" s="162"/>
      <c r="I40" s="162"/>
      <c r="J40" s="162"/>
      <c r="K40" s="19" t="s">
        <v>541</v>
      </c>
      <c r="L40" s="166" t="s">
        <v>14</v>
      </c>
      <c r="M40" s="22">
        <f>SUM(M39/M37)</f>
        <v>0</v>
      </c>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row>
    <row r="41" spans="1:469" x14ac:dyDescent="0.25">
      <c r="A41" s="161"/>
      <c r="B41" s="162"/>
      <c r="C41" s="163"/>
      <c r="D41" s="162"/>
      <c r="E41" s="162"/>
      <c r="F41" s="162"/>
      <c r="G41" s="161"/>
      <c r="H41" s="162"/>
      <c r="I41" s="162"/>
      <c r="J41" s="162"/>
      <c r="K41" s="21" t="s">
        <v>13</v>
      </c>
      <c r="L41" s="97"/>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row>
    <row r="42" spans="1:469" ht="27.6" customHeight="1" x14ac:dyDescent="0.25">
      <c r="A42" s="161"/>
      <c r="B42" s="162"/>
      <c r="C42" s="163"/>
      <c r="D42" s="162"/>
      <c r="E42" s="162"/>
      <c r="F42" s="162"/>
      <c r="G42" s="161"/>
      <c r="H42" s="162"/>
      <c r="I42" s="162"/>
      <c r="J42" s="162"/>
      <c r="K42" s="25"/>
      <c r="L42" s="276" t="s">
        <v>833</v>
      </c>
      <c r="M42" s="94"/>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row>
    <row r="43" spans="1:469" x14ac:dyDescent="0.25">
      <c r="A43" s="161"/>
      <c r="B43" s="162"/>
      <c r="C43" s="163"/>
      <c r="D43" s="162"/>
      <c r="E43" s="162"/>
      <c r="F43" s="162"/>
      <c r="G43" s="161"/>
      <c r="H43" s="162"/>
      <c r="I43" s="162"/>
      <c r="J43" s="162"/>
      <c r="K43" s="162"/>
      <c r="L43" s="165" t="s">
        <v>9</v>
      </c>
      <c r="M43" s="211">
        <f>SUM(M44:M45)</f>
        <v>25</v>
      </c>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62"/>
      <c r="GH43" s="162"/>
      <c r="GI43" s="162"/>
      <c r="GJ43" s="162"/>
      <c r="GK43" s="162"/>
      <c r="GL43" s="162"/>
      <c r="GM43" s="162"/>
      <c r="GN43" s="162"/>
      <c r="GO43" s="162"/>
      <c r="GP43" s="162"/>
      <c r="GQ43" s="162"/>
      <c r="GR43" s="162"/>
      <c r="GS43" s="162"/>
      <c r="GT43" s="162"/>
      <c r="GU43" s="162"/>
      <c r="GV43" s="162"/>
      <c r="GW43" s="162"/>
      <c r="GX43" s="162"/>
      <c r="GY43" s="162"/>
      <c r="GZ43" s="162"/>
      <c r="HA43" s="162"/>
      <c r="HB43" s="162"/>
      <c r="HC43" s="162"/>
      <c r="HD43" s="162"/>
      <c r="HE43" s="162"/>
      <c r="HF43" s="162"/>
      <c r="HG43" s="162"/>
      <c r="HH43" s="162"/>
      <c r="HI43" s="162"/>
      <c r="HJ43" s="162"/>
      <c r="HK43" s="162"/>
      <c r="HL43" s="162"/>
      <c r="HM43" s="162"/>
      <c r="HN43" s="162"/>
      <c r="HO43" s="162"/>
      <c r="HP43" s="162"/>
      <c r="HQ43" s="162"/>
      <c r="HR43" s="162"/>
      <c r="HS43" s="162"/>
      <c r="HT43" s="162"/>
      <c r="HU43" s="162"/>
      <c r="HV43" s="162"/>
      <c r="HW43" s="162"/>
      <c r="HX43" s="162"/>
      <c r="HY43" s="162"/>
      <c r="HZ43" s="162"/>
      <c r="IA43" s="162"/>
      <c r="IB43" s="162"/>
      <c r="IC43" s="162"/>
      <c r="ID43" s="162"/>
      <c r="IE43" s="162"/>
      <c r="IF43" s="162"/>
      <c r="IG43" s="162"/>
      <c r="IH43" s="162"/>
      <c r="II43" s="162"/>
      <c r="IJ43" s="162"/>
      <c r="IK43" s="162"/>
      <c r="IL43" s="162"/>
      <c r="IM43" s="162"/>
      <c r="IN43" s="162"/>
      <c r="IO43" s="162"/>
      <c r="IP43" s="162"/>
      <c r="IQ43" s="162"/>
      <c r="IR43" s="162"/>
      <c r="IS43" s="162"/>
      <c r="IT43" s="162"/>
      <c r="IU43" s="162"/>
      <c r="IV43" s="162"/>
      <c r="IW43" s="162"/>
      <c r="IX43" s="162"/>
      <c r="IY43" s="162"/>
      <c r="IZ43" s="162"/>
      <c r="JA43" s="162"/>
      <c r="JB43" s="162"/>
      <c r="JC43" s="162"/>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c r="KJ43" s="162"/>
      <c r="KK43" s="162"/>
      <c r="KL43" s="162"/>
      <c r="KM43" s="162"/>
      <c r="KN43" s="162"/>
      <c r="KO43" s="162"/>
      <c r="KP43" s="162"/>
      <c r="KQ43" s="162"/>
      <c r="KR43" s="162"/>
      <c r="KS43" s="162"/>
      <c r="KT43" s="162"/>
      <c r="KU43" s="162"/>
      <c r="KV43" s="162"/>
      <c r="KW43" s="162"/>
      <c r="KX43" s="162"/>
      <c r="KY43" s="162"/>
      <c r="KZ43" s="162"/>
      <c r="LA43" s="162"/>
      <c r="LB43" s="162"/>
      <c r="LC43" s="162"/>
      <c r="LD43" s="162"/>
      <c r="LE43" s="162"/>
      <c r="LF43" s="162"/>
      <c r="LG43" s="162"/>
      <c r="LH43" s="162"/>
      <c r="LI43" s="162"/>
      <c r="LJ43" s="162"/>
      <c r="LK43" s="162"/>
      <c r="LL43" s="162"/>
      <c r="LM43" s="162"/>
      <c r="LN43" s="162"/>
      <c r="LO43" s="162"/>
      <c r="LP43" s="162"/>
      <c r="LQ43" s="162"/>
      <c r="LR43" s="162"/>
      <c r="LS43" s="162"/>
      <c r="LT43" s="162"/>
      <c r="LU43" s="162"/>
      <c r="LV43" s="162"/>
      <c r="LW43" s="162"/>
      <c r="LX43" s="162"/>
      <c r="LY43" s="162"/>
      <c r="LZ43" s="162"/>
      <c r="MA43" s="162"/>
      <c r="MB43" s="162"/>
      <c r="MC43" s="162"/>
      <c r="MD43" s="162"/>
      <c r="ME43" s="162"/>
      <c r="MF43" s="162"/>
      <c r="MG43" s="162"/>
      <c r="MH43" s="162"/>
      <c r="MI43" s="162"/>
      <c r="MJ43" s="162"/>
      <c r="MK43" s="162"/>
      <c r="ML43" s="162"/>
      <c r="MM43" s="162"/>
      <c r="MN43" s="162"/>
      <c r="MO43" s="162"/>
      <c r="MP43" s="162"/>
      <c r="MQ43" s="162"/>
      <c r="MR43" s="162"/>
      <c r="MS43" s="162"/>
      <c r="MT43" s="162"/>
      <c r="MU43" s="162"/>
      <c r="MV43" s="162"/>
      <c r="MW43" s="162"/>
      <c r="MX43" s="162"/>
      <c r="MY43" s="162"/>
      <c r="MZ43" s="162"/>
      <c r="NA43" s="162"/>
      <c r="NB43" s="162"/>
      <c r="NC43" s="162"/>
      <c r="ND43" s="162"/>
      <c r="NE43" s="162"/>
      <c r="NF43" s="162"/>
      <c r="NG43" s="162"/>
      <c r="NH43" s="162"/>
      <c r="NI43" s="162"/>
      <c r="NJ43" s="162"/>
      <c r="NK43" s="162"/>
      <c r="NL43" s="162"/>
      <c r="NM43" s="162"/>
      <c r="NN43" s="162"/>
      <c r="NO43" s="162"/>
      <c r="NP43" s="162"/>
      <c r="NQ43" s="162"/>
      <c r="NR43" s="162"/>
      <c r="NS43" s="162"/>
      <c r="NT43" s="162"/>
      <c r="NU43" s="162"/>
      <c r="NV43" s="162"/>
      <c r="NW43" s="162"/>
      <c r="NX43" s="162"/>
      <c r="NY43" s="162"/>
      <c r="NZ43" s="162"/>
      <c r="OA43" s="162"/>
      <c r="OB43" s="162"/>
      <c r="OC43" s="162"/>
      <c r="OD43" s="162"/>
      <c r="OE43" s="162"/>
      <c r="OF43" s="162"/>
      <c r="OG43" s="162"/>
      <c r="OH43" s="162"/>
      <c r="OI43" s="162"/>
      <c r="OJ43" s="162"/>
      <c r="OK43" s="162"/>
      <c r="OL43" s="162"/>
      <c r="OM43" s="162"/>
      <c r="ON43" s="162"/>
      <c r="OO43" s="162"/>
      <c r="OP43" s="162"/>
      <c r="OQ43" s="162"/>
      <c r="OR43" s="162"/>
      <c r="OS43" s="162"/>
      <c r="OT43" s="162"/>
      <c r="OU43" s="162"/>
      <c r="OV43" s="162"/>
      <c r="OW43" s="162"/>
      <c r="OX43" s="162"/>
      <c r="OY43" s="162"/>
      <c r="OZ43" s="162"/>
      <c r="PA43" s="162"/>
      <c r="PB43" s="162"/>
      <c r="PC43" s="162"/>
      <c r="PD43" s="162"/>
      <c r="PE43" s="162"/>
      <c r="PF43" s="162"/>
      <c r="PG43" s="162"/>
      <c r="PH43" s="162"/>
      <c r="PI43" s="162"/>
      <c r="PJ43" s="162"/>
      <c r="PK43" s="162"/>
      <c r="PL43" s="162"/>
      <c r="PM43" s="162"/>
      <c r="PN43" s="162"/>
      <c r="PO43" s="162"/>
      <c r="PP43" s="162"/>
      <c r="PQ43" s="162"/>
      <c r="PR43" s="162"/>
      <c r="PS43" s="162"/>
      <c r="PT43" s="162"/>
      <c r="PU43" s="162"/>
      <c r="PV43" s="162"/>
      <c r="PW43" s="162"/>
      <c r="PX43" s="162"/>
      <c r="PY43" s="162"/>
      <c r="PZ43" s="162"/>
      <c r="QA43" s="162"/>
      <c r="QB43" s="162"/>
      <c r="QC43" s="162"/>
      <c r="QD43" s="162"/>
      <c r="QE43" s="162"/>
      <c r="QF43" s="162"/>
      <c r="QG43" s="162"/>
      <c r="QH43" s="162"/>
      <c r="QI43" s="162"/>
      <c r="QJ43" s="162"/>
      <c r="QK43" s="162"/>
      <c r="QL43" s="162"/>
      <c r="QM43" s="162"/>
      <c r="QN43" s="162"/>
      <c r="QO43" s="162"/>
      <c r="QP43" s="162"/>
      <c r="QQ43" s="162"/>
      <c r="QR43" s="162"/>
      <c r="QS43" s="162"/>
      <c r="QT43" s="162"/>
      <c r="QU43" s="162"/>
      <c r="QV43" s="162"/>
      <c r="QW43" s="162"/>
      <c r="QX43" s="162"/>
      <c r="QY43" s="162"/>
      <c r="QZ43" s="162"/>
      <c r="RA43" s="162"/>
    </row>
    <row r="44" spans="1:469" x14ac:dyDescent="0.25">
      <c r="A44" s="161"/>
      <c r="B44" s="162"/>
      <c r="C44" s="163"/>
      <c r="D44" s="162"/>
      <c r="E44" s="162"/>
      <c r="F44" s="162"/>
      <c r="G44" s="161"/>
      <c r="H44" s="162"/>
      <c r="I44" s="162"/>
      <c r="J44" s="162"/>
      <c r="K44" s="162"/>
      <c r="L44" s="165" t="s">
        <v>11</v>
      </c>
      <c r="M44" s="211">
        <f>COUNTIFS(N1:N33,0,Q1:Q33,1)</f>
        <v>25</v>
      </c>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62"/>
      <c r="GH44" s="162"/>
      <c r="GI44" s="162"/>
      <c r="GJ44" s="162"/>
      <c r="GK44" s="162"/>
      <c r="GL44" s="162"/>
      <c r="GM44" s="162"/>
      <c r="GN44" s="162"/>
      <c r="GO44" s="162"/>
      <c r="GP44" s="162"/>
      <c r="GQ44" s="162"/>
      <c r="GR44" s="162"/>
      <c r="GS44" s="162"/>
      <c r="GT44" s="162"/>
      <c r="GU44" s="162"/>
      <c r="GV44" s="162"/>
      <c r="GW44" s="162"/>
      <c r="GX44" s="162"/>
      <c r="GY44" s="162"/>
      <c r="GZ44" s="162"/>
      <c r="HA44" s="162"/>
      <c r="HB44" s="162"/>
      <c r="HC44" s="162"/>
      <c r="HD44" s="162"/>
      <c r="HE44" s="162"/>
      <c r="HF44" s="162"/>
      <c r="HG44" s="162"/>
      <c r="HH44" s="162"/>
      <c r="HI44" s="162"/>
      <c r="HJ44" s="162"/>
      <c r="HK44" s="162"/>
      <c r="HL44" s="162"/>
      <c r="HM44" s="162"/>
      <c r="HN44" s="162"/>
      <c r="HO44" s="162"/>
      <c r="HP44" s="162"/>
      <c r="HQ44" s="162"/>
      <c r="HR44" s="162"/>
      <c r="HS44" s="162"/>
      <c r="HT44" s="162"/>
      <c r="HU44" s="162"/>
      <c r="HV44" s="162"/>
      <c r="HW44" s="162"/>
      <c r="HX44" s="162"/>
      <c r="HY44" s="162"/>
      <c r="HZ44" s="162"/>
      <c r="IA44" s="162"/>
      <c r="IB44" s="162"/>
      <c r="IC44" s="162"/>
      <c r="ID44" s="162"/>
      <c r="IE44" s="162"/>
      <c r="IF44" s="162"/>
      <c r="IG44" s="162"/>
      <c r="IH44" s="162"/>
      <c r="II44" s="162"/>
      <c r="IJ44" s="162"/>
      <c r="IK44" s="162"/>
      <c r="IL44" s="162"/>
      <c r="IM44" s="162"/>
      <c r="IN44" s="162"/>
      <c r="IO44" s="162"/>
      <c r="IP44" s="162"/>
      <c r="IQ44" s="162"/>
      <c r="IR44" s="162"/>
      <c r="IS44" s="162"/>
      <c r="IT44" s="162"/>
      <c r="IU44" s="162"/>
      <c r="IV44" s="162"/>
      <c r="IW44" s="162"/>
      <c r="IX44" s="162"/>
      <c r="IY44" s="162"/>
      <c r="IZ44" s="162"/>
      <c r="JA44" s="162"/>
      <c r="JB44" s="162"/>
      <c r="JC44" s="162"/>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c r="KJ44" s="162"/>
      <c r="KK44" s="162"/>
      <c r="KL44" s="162"/>
      <c r="KM44" s="162"/>
      <c r="KN44" s="162"/>
      <c r="KO44" s="162"/>
      <c r="KP44" s="162"/>
      <c r="KQ44" s="162"/>
      <c r="KR44" s="162"/>
      <c r="KS44" s="162"/>
      <c r="KT44" s="162"/>
      <c r="KU44" s="162"/>
      <c r="KV44" s="162"/>
      <c r="KW44" s="162"/>
      <c r="KX44" s="162"/>
      <c r="KY44" s="162"/>
      <c r="KZ44" s="162"/>
      <c r="LA44" s="162"/>
      <c r="LB44" s="162"/>
      <c r="LC44" s="162"/>
      <c r="LD44" s="162"/>
      <c r="LE44" s="162"/>
      <c r="LF44" s="162"/>
      <c r="LG44" s="162"/>
      <c r="LH44" s="162"/>
      <c r="LI44" s="162"/>
      <c r="LJ44" s="162"/>
      <c r="LK44" s="162"/>
      <c r="LL44" s="162"/>
      <c r="LM44" s="162"/>
      <c r="LN44" s="162"/>
      <c r="LO44" s="162"/>
      <c r="LP44" s="162"/>
      <c r="LQ44" s="162"/>
      <c r="LR44" s="162"/>
      <c r="LS44" s="162"/>
      <c r="LT44" s="162"/>
      <c r="LU44" s="162"/>
      <c r="LV44" s="162"/>
      <c r="LW44" s="162"/>
      <c r="LX44" s="162"/>
      <c r="LY44" s="162"/>
      <c r="LZ44" s="162"/>
      <c r="MA44" s="162"/>
      <c r="MB44" s="162"/>
      <c r="MC44" s="162"/>
      <c r="MD44" s="162"/>
      <c r="ME44" s="162"/>
      <c r="MF44" s="162"/>
      <c r="MG44" s="162"/>
      <c r="MH44" s="162"/>
      <c r="MI44" s="162"/>
      <c r="MJ44" s="162"/>
      <c r="MK44" s="162"/>
      <c r="ML44" s="162"/>
      <c r="MM44" s="162"/>
      <c r="MN44" s="162"/>
      <c r="MO44" s="162"/>
      <c r="MP44" s="162"/>
      <c r="MQ44" s="162"/>
      <c r="MR44" s="162"/>
      <c r="MS44" s="162"/>
      <c r="MT44" s="162"/>
      <c r="MU44" s="162"/>
      <c r="MV44" s="162"/>
      <c r="MW44" s="162"/>
      <c r="MX44" s="162"/>
      <c r="MY44" s="162"/>
      <c r="MZ44" s="162"/>
      <c r="NA44" s="162"/>
      <c r="NB44" s="162"/>
      <c r="NC44" s="162"/>
      <c r="ND44" s="162"/>
      <c r="NE44" s="162"/>
      <c r="NF44" s="162"/>
      <c r="NG44" s="162"/>
      <c r="NH44" s="162"/>
      <c r="NI44" s="162"/>
      <c r="NJ44" s="162"/>
      <c r="NK44" s="162"/>
      <c r="NL44" s="162"/>
      <c r="NM44" s="162"/>
      <c r="NN44" s="162"/>
      <c r="NO44" s="162"/>
      <c r="NP44" s="162"/>
      <c r="NQ44" s="162"/>
      <c r="NR44" s="162"/>
      <c r="NS44" s="162"/>
      <c r="NT44" s="162"/>
      <c r="NU44" s="162"/>
      <c r="NV44" s="162"/>
      <c r="NW44" s="162"/>
      <c r="NX44" s="162"/>
      <c r="NY44" s="162"/>
      <c r="NZ44" s="162"/>
      <c r="OA44" s="162"/>
      <c r="OB44" s="162"/>
      <c r="OC44" s="162"/>
      <c r="OD44" s="162"/>
      <c r="OE44" s="162"/>
      <c r="OF44" s="162"/>
      <c r="OG44" s="162"/>
      <c r="OH44" s="162"/>
      <c r="OI44" s="162"/>
      <c r="OJ44" s="162"/>
      <c r="OK44" s="162"/>
      <c r="OL44" s="162"/>
      <c r="OM44" s="162"/>
      <c r="ON44" s="162"/>
      <c r="OO44" s="162"/>
      <c r="OP44" s="162"/>
      <c r="OQ44" s="162"/>
      <c r="OR44" s="162"/>
      <c r="OS44" s="162"/>
      <c r="OT44" s="162"/>
      <c r="OU44" s="162"/>
      <c r="OV44" s="162"/>
      <c r="OW44" s="162"/>
      <c r="OX44" s="162"/>
      <c r="OY44" s="162"/>
      <c r="OZ44" s="162"/>
      <c r="PA44" s="162"/>
      <c r="PB44" s="162"/>
      <c r="PC44" s="162"/>
      <c r="PD44" s="162"/>
      <c r="PE44" s="162"/>
      <c r="PF44" s="162"/>
      <c r="PG44" s="162"/>
      <c r="PH44" s="162"/>
      <c r="PI44" s="162"/>
      <c r="PJ44" s="162"/>
      <c r="PK44" s="162"/>
      <c r="PL44" s="162"/>
      <c r="PM44" s="162"/>
      <c r="PN44" s="162"/>
      <c r="PO44" s="162"/>
      <c r="PP44" s="162"/>
      <c r="PQ44" s="162"/>
      <c r="PR44" s="162"/>
      <c r="PS44" s="162"/>
      <c r="PT44" s="162"/>
      <c r="PU44" s="162"/>
      <c r="PV44" s="162"/>
      <c r="PW44" s="162"/>
      <c r="PX44" s="162"/>
      <c r="PY44" s="162"/>
      <c r="PZ44" s="162"/>
      <c r="QA44" s="162"/>
      <c r="QB44" s="162"/>
      <c r="QC44" s="162"/>
      <c r="QD44" s="162"/>
      <c r="QE44" s="162"/>
      <c r="QF44" s="162"/>
      <c r="QG44" s="162"/>
      <c r="QH44" s="162"/>
      <c r="QI44" s="162"/>
      <c r="QJ44" s="162"/>
      <c r="QK44" s="162"/>
      <c r="QL44" s="162"/>
      <c r="QM44" s="162"/>
      <c r="QN44" s="162"/>
      <c r="QO44" s="162"/>
      <c r="QP44" s="162"/>
      <c r="QQ44" s="162"/>
      <c r="QR44" s="162"/>
      <c r="QS44" s="162"/>
      <c r="QT44" s="162"/>
      <c r="QU44" s="162"/>
      <c r="QV44" s="162"/>
      <c r="QW44" s="162"/>
      <c r="QX44" s="162"/>
      <c r="QY44" s="162"/>
      <c r="QZ44" s="162"/>
      <c r="RA44" s="162"/>
    </row>
    <row r="45" spans="1:469" x14ac:dyDescent="0.25">
      <c r="A45" s="161"/>
      <c r="B45" s="162"/>
      <c r="C45" s="163"/>
      <c r="D45" s="162"/>
      <c r="E45" s="162"/>
      <c r="F45" s="162"/>
      <c r="G45" s="161"/>
      <c r="H45" s="162"/>
      <c r="I45" s="162"/>
      <c r="J45" s="162"/>
      <c r="K45" s="162"/>
      <c r="L45" s="166" t="s">
        <v>12</v>
      </c>
      <c r="M45" s="211">
        <f>COUNTIFS(N1:N33,1,Q1:Q33,1)</f>
        <v>0</v>
      </c>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62"/>
      <c r="GH45" s="162"/>
      <c r="GI45" s="162"/>
      <c r="GJ45" s="162"/>
      <c r="GK45" s="162"/>
      <c r="GL45" s="162"/>
      <c r="GM45" s="162"/>
      <c r="GN45" s="162"/>
      <c r="GO45" s="162"/>
      <c r="GP45" s="162"/>
      <c r="GQ45" s="162"/>
      <c r="GR45" s="162"/>
      <c r="GS45" s="162"/>
      <c r="GT45" s="162"/>
      <c r="GU45" s="162"/>
      <c r="GV45" s="162"/>
      <c r="GW45" s="162"/>
      <c r="GX45" s="162"/>
      <c r="GY45" s="162"/>
      <c r="GZ45" s="162"/>
      <c r="HA45" s="162"/>
      <c r="HB45" s="162"/>
      <c r="HC45" s="162"/>
      <c r="HD45" s="162"/>
      <c r="HE45" s="162"/>
      <c r="HF45" s="162"/>
      <c r="HG45" s="162"/>
      <c r="HH45" s="162"/>
      <c r="HI45" s="162"/>
      <c r="HJ45" s="162"/>
      <c r="HK45" s="162"/>
      <c r="HL45" s="162"/>
      <c r="HM45" s="162"/>
      <c r="HN45" s="162"/>
      <c r="HO45" s="162"/>
      <c r="HP45" s="162"/>
      <c r="HQ45" s="162"/>
      <c r="HR45" s="162"/>
      <c r="HS45" s="162"/>
      <c r="HT45" s="162"/>
      <c r="HU45" s="162"/>
      <c r="HV45" s="162"/>
      <c r="HW45" s="162"/>
      <c r="HX45" s="162"/>
      <c r="HY45" s="162"/>
      <c r="HZ45" s="162"/>
      <c r="IA45" s="162"/>
      <c r="IB45" s="162"/>
      <c r="IC45" s="162"/>
      <c r="ID45" s="162"/>
      <c r="IE45" s="162"/>
      <c r="IF45" s="162"/>
      <c r="IG45" s="162"/>
      <c r="IH45" s="162"/>
      <c r="II45" s="162"/>
      <c r="IJ45" s="162"/>
      <c r="IK45" s="162"/>
      <c r="IL45" s="162"/>
      <c r="IM45" s="162"/>
      <c r="IN45" s="162"/>
      <c r="IO45" s="162"/>
      <c r="IP45" s="162"/>
      <c r="IQ45" s="162"/>
      <c r="IR45" s="162"/>
      <c r="IS45" s="162"/>
      <c r="IT45" s="162"/>
      <c r="IU45" s="162"/>
      <c r="IV45" s="162"/>
      <c r="IW45" s="162"/>
      <c r="IX45" s="162"/>
      <c r="IY45" s="162"/>
      <c r="IZ45" s="162"/>
      <c r="JA45" s="162"/>
      <c r="JB45" s="162"/>
      <c r="JC45" s="162"/>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c r="KJ45" s="162"/>
      <c r="KK45" s="162"/>
      <c r="KL45" s="162"/>
      <c r="KM45" s="162"/>
      <c r="KN45" s="162"/>
      <c r="KO45" s="162"/>
      <c r="KP45" s="162"/>
      <c r="KQ45" s="162"/>
      <c r="KR45" s="162"/>
      <c r="KS45" s="162"/>
      <c r="KT45" s="162"/>
      <c r="KU45" s="162"/>
      <c r="KV45" s="162"/>
      <c r="KW45" s="162"/>
      <c r="KX45" s="162"/>
      <c r="KY45" s="162"/>
      <c r="KZ45" s="162"/>
      <c r="LA45" s="162"/>
      <c r="LB45" s="162"/>
      <c r="LC45" s="162"/>
      <c r="LD45" s="162"/>
      <c r="LE45" s="162"/>
      <c r="LF45" s="162"/>
      <c r="LG45" s="162"/>
      <c r="LH45" s="162"/>
      <c r="LI45" s="162"/>
      <c r="LJ45" s="162"/>
      <c r="LK45" s="162"/>
      <c r="LL45" s="162"/>
      <c r="LM45" s="162"/>
      <c r="LN45" s="162"/>
      <c r="LO45" s="162"/>
      <c r="LP45" s="162"/>
      <c r="LQ45" s="162"/>
      <c r="LR45" s="162"/>
      <c r="LS45" s="162"/>
      <c r="LT45" s="162"/>
      <c r="LU45" s="162"/>
      <c r="LV45" s="162"/>
      <c r="LW45" s="162"/>
      <c r="LX45" s="162"/>
      <c r="LY45" s="162"/>
      <c r="LZ45" s="162"/>
      <c r="MA45" s="162"/>
      <c r="MB45" s="162"/>
      <c r="MC45" s="162"/>
      <c r="MD45" s="162"/>
      <c r="ME45" s="162"/>
      <c r="MF45" s="162"/>
      <c r="MG45" s="162"/>
      <c r="MH45" s="162"/>
      <c r="MI45" s="162"/>
      <c r="MJ45" s="162"/>
      <c r="MK45" s="162"/>
      <c r="ML45" s="162"/>
      <c r="MM45" s="162"/>
      <c r="MN45" s="162"/>
      <c r="MO45" s="162"/>
      <c r="MP45" s="162"/>
      <c r="MQ45" s="162"/>
      <c r="MR45" s="162"/>
      <c r="MS45" s="162"/>
      <c r="MT45" s="162"/>
      <c r="MU45" s="162"/>
      <c r="MV45" s="162"/>
      <c r="MW45" s="162"/>
      <c r="MX45" s="162"/>
      <c r="MY45" s="162"/>
      <c r="MZ45" s="162"/>
      <c r="NA45" s="162"/>
      <c r="NB45" s="162"/>
      <c r="NC45" s="162"/>
      <c r="ND45" s="162"/>
      <c r="NE45" s="162"/>
      <c r="NF45" s="162"/>
      <c r="NG45" s="162"/>
      <c r="NH45" s="162"/>
      <c r="NI45" s="162"/>
      <c r="NJ45" s="162"/>
      <c r="NK45" s="162"/>
      <c r="NL45" s="162"/>
      <c r="NM45" s="162"/>
      <c r="NN45" s="162"/>
      <c r="NO45" s="162"/>
      <c r="NP45" s="162"/>
      <c r="NQ45" s="162"/>
      <c r="NR45" s="162"/>
      <c r="NS45" s="162"/>
      <c r="NT45" s="162"/>
      <c r="NU45" s="162"/>
      <c r="NV45" s="162"/>
      <c r="NW45" s="162"/>
      <c r="NX45" s="162"/>
      <c r="NY45" s="162"/>
      <c r="NZ45" s="162"/>
      <c r="OA45" s="162"/>
      <c r="OB45" s="162"/>
      <c r="OC45" s="162"/>
      <c r="OD45" s="162"/>
      <c r="OE45" s="162"/>
      <c r="OF45" s="162"/>
      <c r="OG45" s="162"/>
      <c r="OH45" s="162"/>
      <c r="OI45" s="162"/>
      <c r="OJ45" s="162"/>
      <c r="OK45" s="162"/>
      <c r="OL45" s="162"/>
      <c r="OM45" s="162"/>
      <c r="ON45" s="162"/>
      <c r="OO45" s="162"/>
      <c r="OP45" s="162"/>
      <c r="OQ45" s="162"/>
      <c r="OR45" s="162"/>
      <c r="OS45" s="162"/>
      <c r="OT45" s="162"/>
      <c r="OU45" s="162"/>
      <c r="OV45" s="162"/>
      <c r="OW45" s="162"/>
      <c r="OX45" s="162"/>
      <c r="OY45" s="162"/>
      <c r="OZ45" s="162"/>
      <c r="PA45" s="162"/>
      <c r="PB45" s="162"/>
      <c r="PC45" s="162"/>
      <c r="PD45" s="162"/>
      <c r="PE45" s="162"/>
      <c r="PF45" s="162"/>
      <c r="PG45" s="162"/>
      <c r="PH45" s="162"/>
      <c r="PI45" s="162"/>
      <c r="PJ45" s="162"/>
      <c r="PK45" s="162"/>
      <c r="PL45" s="162"/>
      <c r="PM45" s="162"/>
      <c r="PN45" s="162"/>
      <c r="PO45" s="162"/>
      <c r="PP45" s="162"/>
      <c r="PQ45" s="162"/>
      <c r="PR45" s="162"/>
      <c r="PS45" s="162"/>
      <c r="PT45" s="162"/>
      <c r="PU45" s="162"/>
      <c r="PV45" s="162"/>
      <c r="PW45" s="162"/>
      <c r="PX45" s="162"/>
      <c r="PY45" s="162"/>
      <c r="PZ45" s="162"/>
      <c r="QA45" s="162"/>
      <c r="QB45" s="162"/>
      <c r="QC45" s="162"/>
      <c r="QD45" s="162"/>
      <c r="QE45" s="162"/>
      <c r="QF45" s="162"/>
      <c r="QG45" s="162"/>
      <c r="QH45" s="162"/>
      <c r="QI45" s="162"/>
      <c r="QJ45" s="162"/>
      <c r="QK45" s="162"/>
      <c r="QL45" s="162"/>
      <c r="QM45" s="162"/>
      <c r="QN45" s="162"/>
      <c r="QO45" s="162"/>
      <c r="QP45" s="162"/>
      <c r="QQ45" s="162"/>
      <c r="QR45" s="162"/>
      <c r="QS45" s="162"/>
      <c r="QT45" s="162"/>
      <c r="QU45" s="162"/>
      <c r="QV45" s="162"/>
      <c r="QW45" s="162"/>
      <c r="QX45" s="162"/>
      <c r="QY45" s="162"/>
      <c r="QZ45" s="162"/>
      <c r="RA45" s="162"/>
    </row>
    <row r="46" spans="1:469" x14ac:dyDescent="0.25">
      <c r="A46" s="161"/>
      <c r="B46" s="162"/>
      <c r="C46" s="163"/>
      <c r="D46" s="162"/>
      <c r="E46" s="162"/>
      <c r="F46" s="162"/>
      <c r="G46" s="161"/>
      <c r="H46" s="162"/>
      <c r="I46" s="162"/>
      <c r="J46" s="162"/>
      <c r="K46" s="162"/>
      <c r="L46" s="166" t="s">
        <v>14</v>
      </c>
      <c r="M46" s="22">
        <f>SUM(M45/M43)</f>
        <v>0</v>
      </c>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62"/>
      <c r="GH46" s="162"/>
      <c r="GI46" s="162"/>
      <c r="GJ46" s="162"/>
      <c r="GK46" s="162"/>
      <c r="GL46" s="162"/>
      <c r="GM46" s="162"/>
      <c r="GN46" s="162"/>
      <c r="GO46" s="162"/>
      <c r="GP46" s="162"/>
      <c r="GQ46" s="162"/>
      <c r="GR46" s="162"/>
      <c r="GS46" s="162"/>
      <c r="GT46" s="162"/>
      <c r="GU46" s="162"/>
      <c r="GV46" s="162"/>
      <c r="GW46" s="162"/>
      <c r="GX46" s="162"/>
      <c r="GY46" s="162"/>
      <c r="GZ46" s="162"/>
      <c r="HA46" s="162"/>
      <c r="HB46" s="162"/>
      <c r="HC46" s="162"/>
      <c r="HD46" s="162"/>
      <c r="HE46" s="162"/>
      <c r="HF46" s="162"/>
      <c r="HG46" s="162"/>
      <c r="HH46" s="162"/>
      <c r="HI46" s="162"/>
      <c r="HJ46" s="162"/>
      <c r="HK46" s="162"/>
      <c r="HL46" s="162"/>
      <c r="HM46" s="162"/>
      <c r="HN46" s="162"/>
      <c r="HO46" s="162"/>
      <c r="HP46" s="162"/>
      <c r="HQ46" s="162"/>
      <c r="HR46" s="162"/>
      <c r="HS46" s="162"/>
      <c r="HT46" s="162"/>
      <c r="HU46" s="162"/>
      <c r="HV46" s="162"/>
      <c r="HW46" s="162"/>
      <c r="HX46" s="162"/>
      <c r="HY46" s="162"/>
      <c r="HZ46" s="162"/>
      <c r="IA46" s="162"/>
      <c r="IB46" s="162"/>
      <c r="IC46" s="162"/>
      <c r="ID46" s="162"/>
      <c r="IE46" s="162"/>
      <c r="IF46" s="162"/>
      <c r="IG46" s="162"/>
      <c r="IH46" s="162"/>
      <c r="II46" s="162"/>
      <c r="IJ46" s="162"/>
      <c r="IK46" s="162"/>
      <c r="IL46" s="162"/>
      <c r="IM46" s="162"/>
      <c r="IN46" s="162"/>
      <c r="IO46" s="162"/>
      <c r="IP46" s="162"/>
      <c r="IQ46" s="162"/>
      <c r="IR46" s="162"/>
      <c r="IS46" s="162"/>
      <c r="IT46" s="162"/>
      <c r="IU46" s="162"/>
      <c r="IV46" s="162"/>
      <c r="IW46" s="162"/>
      <c r="IX46" s="162"/>
      <c r="IY46" s="162"/>
      <c r="IZ46" s="162"/>
      <c r="JA46" s="162"/>
      <c r="JB46" s="162"/>
      <c r="JC46" s="162"/>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c r="KJ46" s="162"/>
      <c r="KK46" s="162"/>
      <c r="KL46" s="162"/>
      <c r="KM46" s="162"/>
      <c r="KN46" s="162"/>
      <c r="KO46" s="162"/>
      <c r="KP46" s="162"/>
      <c r="KQ46" s="162"/>
      <c r="KR46" s="162"/>
      <c r="KS46" s="162"/>
      <c r="KT46" s="162"/>
      <c r="KU46" s="162"/>
      <c r="KV46" s="162"/>
      <c r="KW46" s="162"/>
      <c r="KX46" s="162"/>
      <c r="KY46" s="162"/>
      <c r="KZ46" s="162"/>
      <c r="LA46" s="162"/>
      <c r="LB46" s="162"/>
      <c r="LC46" s="162"/>
      <c r="LD46" s="162"/>
      <c r="LE46" s="162"/>
      <c r="LF46" s="162"/>
      <c r="LG46" s="162"/>
      <c r="LH46" s="162"/>
      <c r="LI46" s="162"/>
      <c r="LJ46" s="162"/>
      <c r="LK46" s="162"/>
      <c r="LL46" s="162"/>
      <c r="LM46" s="162"/>
      <c r="LN46" s="162"/>
      <c r="LO46" s="162"/>
      <c r="LP46" s="162"/>
      <c r="LQ46" s="162"/>
      <c r="LR46" s="162"/>
      <c r="LS46" s="162"/>
      <c r="LT46" s="162"/>
      <c r="LU46" s="162"/>
      <c r="LV46" s="162"/>
      <c r="LW46" s="162"/>
      <c r="LX46" s="162"/>
      <c r="LY46" s="162"/>
      <c r="LZ46" s="162"/>
      <c r="MA46" s="162"/>
      <c r="MB46" s="162"/>
      <c r="MC46" s="162"/>
      <c r="MD46" s="162"/>
      <c r="ME46" s="162"/>
      <c r="MF46" s="162"/>
      <c r="MG46" s="162"/>
      <c r="MH46" s="162"/>
      <c r="MI46" s="162"/>
      <c r="MJ46" s="162"/>
      <c r="MK46" s="162"/>
      <c r="ML46" s="162"/>
      <c r="MM46" s="162"/>
      <c r="MN46" s="162"/>
      <c r="MO46" s="162"/>
      <c r="MP46" s="162"/>
      <c r="MQ46" s="162"/>
      <c r="MR46" s="162"/>
      <c r="MS46" s="162"/>
      <c r="MT46" s="162"/>
      <c r="MU46" s="162"/>
      <c r="MV46" s="162"/>
      <c r="MW46" s="162"/>
      <c r="MX46" s="162"/>
      <c r="MY46" s="162"/>
      <c r="MZ46" s="162"/>
      <c r="NA46" s="162"/>
      <c r="NB46" s="162"/>
      <c r="NC46" s="162"/>
      <c r="ND46" s="162"/>
      <c r="NE46" s="162"/>
      <c r="NF46" s="162"/>
      <c r="NG46" s="162"/>
      <c r="NH46" s="162"/>
      <c r="NI46" s="162"/>
      <c r="NJ46" s="162"/>
      <c r="NK46" s="162"/>
      <c r="NL46" s="162"/>
      <c r="NM46" s="162"/>
      <c r="NN46" s="162"/>
      <c r="NO46" s="162"/>
      <c r="NP46" s="162"/>
      <c r="NQ46" s="162"/>
      <c r="NR46" s="162"/>
      <c r="NS46" s="162"/>
      <c r="NT46" s="162"/>
      <c r="NU46" s="162"/>
      <c r="NV46" s="162"/>
      <c r="NW46" s="162"/>
      <c r="NX46" s="162"/>
      <c r="NY46" s="162"/>
      <c r="NZ46" s="162"/>
      <c r="OA46" s="162"/>
      <c r="OB46" s="162"/>
      <c r="OC46" s="162"/>
      <c r="OD46" s="162"/>
      <c r="OE46" s="162"/>
      <c r="OF46" s="162"/>
      <c r="OG46" s="162"/>
      <c r="OH46" s="162"/>
      <c r="OI46" s="162"/>
      <c r="OJ46" s="162"/>
      <c r="OK46" s="162"/>
      <c r="OL46" s="162"/>
      <c r="OM46" s="162"/>
      <c r="ON46" s="162"/>
      <c r="OO46" s="162"/>
      <c r="OP46" s="162"/>
      <c r="OQ46" s="162"/>
      <c r="OR46" s="162"/>
      <c r="OS46" s="162"/>
      <c r="OT46" s="162"/>
      <c r="OU46" s="162"/>
      <c r="OV46" s="162"/>
      <c r="OW46" s="162"/>
      <c r="OX46" s="162"/>
      <c r="OY46" s="162"/>
      <c r="OZ46" s="162"/>
      <c r="PA46" s="162"/>
      <c r="PB46" s="162"/>
      <c r="PC46" s="162"/>
      <c r="PD46" s="162"/>
      <c r="PE46" s="162"/>
      <c r="PF46" s="162"/>
      <c r="PG46" s="162"/>
      <c r="PH46" s="162"/>
      <c r="PI46" s="162"/>
      <c r="PJ46" s="162"/>
      <c r="PK46" s="162"/>
      <c r="PL46" s="162"/>
      <c r="PM46" s="162"/>
      <c r="PN46" s="162"/>
      <c r="PO46" s="162"/>
      <c r="PP46" s="162"/>
      <c r="PQ46" s="162"/>
      <c r="PR46" s="162"/>
      <c r="PS46" s="162"/>
      <c r="PT46" s="162"/>
      <c r="PU46" s="162"/>
      <c r="PV46" s="162"/>
      <c r="PW46" s="162"/>
      <c r="PX46" s="162"/>
      <c r="PY46" s="162"/>
      <c r="PZ46" s="162"/>
      <c r="QA46" s="162"/>
      <c r="QB46" s="162"/>
      <c r="QC46" s="162"/>
      <c r="QD46" s="162"/>
      <c r="QE46" s="162"/>
      <c r="QF46" s="162"/>
      <c r="QG46" s="162"/>
      <c r="QH46" s="162"/>
      <c r="QI46" s="162"/>
      <c r="QJ46" s="162"/>
      <c r="QK46" s="162"/>
      <c r="QL46" s="162"/>
      <c r="QM46" s="162"/>
      <c r="QN46" s="162"/>
      <c r="QO46" s="162"/>
      <c r="QP46" s="162"/>
      <c r="QQ46" s="162"/>
      <c r="QR46" s="162"/>
      <c r="QS46" s="162"/>
      <c r="QT46" s="162"/>
      <c r="QU46" s="162"/>
      <c r="QV46" s="162"/>
      <c r="QW46" s="162"/>
      <c r="QX46" s="162"/>
      <c r="QY46" s="162"/>
      <c r="QZ46" s="162"/>
      <c r="RA46" s="162"/>
    </row>
    <row r="47" spans="1:469" x14ac:dyDescent="0.25">
      <c r="A47" s="161"/>
      <c r="B47" s="162"/>
      <c r="C47" s="163"/>
      <c r="D47" s="162"/>
      <c r="E47" s="162"/>
      <c r="F47" s="162"/>
      <c r="G47" s="161"/>
      <c r="H47" s="162"/>
      <c r="I47" s="162"/>
      <c r="J47" s="162"/>
      <c r="K47" s="162"/>
      <c r="L47" s="162"/>
      <c r="M47" s="162"/>
      <c r="N47" s="164"/>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62"/>
      <c r="GH47" s="162"/>
      <c r="GI47" s="162"/>
      <c r="GJ47" s="162"/>
      <c r="GK47" s="162"/>
      <c r="GL47" s="162"/>
      <c r="GM47" s="162"/>
      <c r="GN47" s="162"/>
      <c r="GO47" s="162"/>
      <c r="GP47" s="162"/>
      <c r="GQ47" s="162"/>
      <c r="GR47" s="162"/>
      <c r="GS47" s="162"/>
      <c r="GT47" s="162"/>
      <c r="GU47" s="162"/>
      <c r="GV47" s="162"/>
      <c r="GW47" s="162"/>
      <c r="GX47" s="162"/>
      <c r="GY47" s="162"/>
      <c r="GZ47" s="162"/>
      <c r="HA47" s="162"/>
      <c r="HB47" s="162"/>
      <c r="HC47" s="162"/>
      <c r="HD47" s="162"/>
      <c r="HE47" s="162"/>
      <c r="HF47" s="162"/>
      <c r="HG47" s="162"/>
      <c r="HH47" s="162"/>
      <c r="HI47" s="162"/>
      <c r="HJ47" s="162"/>
      <c r="HK47" s="162"/>
      <c r="HL47" s="162"/>
      <c r="HM47" s="162"/>
      <c r="HN47" s="162"/>
      <c r="HO47" s="162"/>
      <c r="HP47" s="162"/>
      <c r="HQ47" s="162"/>
      <c r="HR47" s="162"/>
      <c r="HS47" s="162"/>
      <c r="HT47" s="162"/>
      <c r="HU47" s="162"/>
      <c r="HV47" s="162"/>
      <c r="HW47" s="162"/>
      <c r="HX47" s="162"/>
      <c r="HY47" s="162"/>
      <c r="HZ47" s="162"/>
      <c r="IA47" s="162"/>
      <c r="IB47" s="162"/>
      <c r="IC47" s="162"/>
      <c r="ID47" s="162"/>
      <c r="IE47" s="162"/>
      <c r="IF47" s="162"/>
      <c r="IG47" s="162"/>
      <c r="IH47" s="162"/>
      <c r="II47" s="162"/>
      <c r="IJ47" s="162"/>
      <c r="IK47" s="162"/>
      <c r="IL47" s="162"/>
      <c r="IM47" s="162"/>
      <c r="IN47" s="162"/>
      <c r="IO47" s="162"/>
      <c r="IP47" s="162"/>
      <c r="IQ47" s="162"/>
      <c r="IR47" s="162"/>
      <c r="IS47" s="162"/>
      <c r="IT47" s="162"/>
      <c r="IU47" s="162"/>
      <c r="IV47" s="162"/>
      <c r="IW47" s="162"/>
      <c r="IX47" s="162"/>
      <c r="IY47" s="162"/>
      <c r="IZ47" s="162"/>
      <c r="JA47" s="162"/>
      <c r="JB47" s="162"/>
      <c r="JC47" s="162"/>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c r="KJ47" s="162"/>
      <c r="KK47" s="162"/>
      <c r="KL47" s="162"/>
      <c r="KM47" s="162"/>
      <c r="KN47" s="162"/>
      <c r="KO47" s="162"/>
      <c r="KP47" s="162"/>
      <c r="KQ47" s="162"/>
      <c r="KR47" s="162"/>
      <c r="KS47" s="162"/>
      <c r="KT47" s="162"/>
      <c r="KU47" s="162"/>
      <c r="KV47" s="162"/>
      <c r="KW47" s="162"/>
      <c r="KX47" s="162"/>
      <c r="KY47" s="162"/>
      <c r="KZ47" s="162"/>
      <c r="LA47" s="162"/>
      <c r="LB47" s="162"/>
      <c r="LC47" s="162"/>
      <c r="LD47" s="162"/>
      <c r="LE47" s="162"/>
      <c r="LF47" s="162"/>
      <c r="LG47" s="162"/>
      <c r="LH47" s="162"/>
      <c r="LI47" s="162"/>
      <c r="LJ47" s="162"/>
      <c r="LK47" s="162"/>
      <c r="LL47" s="162"/>
      <c r="LM47" s="162"/>
      <c r="LN47" s="162"/>
      <c r="LO47" s="162"/>
      <c r="LP47" s="162"/>
      <c r="LQ47" s="162"/>
      <c r="LR47" s="162"/>
      <c r="LS47" s="162"/>
      <c r="LT47" s="162"/>
      <c r="LU47" s="162"/>
      <c r="LV47" s="162"/>
      <c r="LW47" s="162"/>
      <c r="LX47" s="162"/>
      <c r="LY47" s="162"/>
      <c r="LZ47" s="162"/>
      <c r="MA47" s="162"/>
      <c r="MB47" s="162"/>
      <c r="MC47" s="162"/>
      <c r="MD47" s="162"/>
      <c r="ME47" s="162"/>
      <c r="MF47" s="162"/>
      <c r="MG47" s="162"/>
      <c r="MH47" s="162"/>
      <c r="MI47" s="162"/>
      <c r="MJ47" s="162"/>
      <c r="MK47" s="162"/>
      <c r="ML47" s="162"/>
      <c r="MM47" s="162"/>
      <c r="MN47" s="162"/>
      <c r="MO47" s="162"/>
      <c r="MP47" s="162"/>
      <c r="MQ47" s="162"/>
      <c r="MR47" s="162"/>
      <c r="MS47" s="162"/>
      <c r="MT47" s="162"/>
      <c r="MU47" s="162"/>
      <c r="MV47" s="162"/>
      <c r="MW47" s="162"/>
      <c r="MX47" s="162"/>
      <c r="MY47" s="162"/>
      <c r="MZ47" s="162"/>
      <c r="NA47" s="162"/>
      <c r="NB47" s="162"/>
      <c r="NC47" s="162"/>
      <c r="ND47" s="162"/>
      <c r="NE47" s="162"/>
      <c r="NF47" s="162"/>
      <c r="NG47" s="162"/>
      <c r="NH47" s="162"/>
      <c r="NI47" s="162"/>
      <c r="NJ47" s="162"/>
      <c r="NK47" s="162"/>
      <c r="NL47" s="162"/>
      <c r="NM47" s="162"/>
      <c r="NN47" s="162"/>
      <c r="NO47" s="162"/>
      <c r="NP47" s="162"/>
      <c r="NQ47" s="162"/>
      <c r="NR47" s="162"/>
      <c r="NS47" s="162"/>
      <c r="NT47" s="162"/>
      <c r="NU47" s="162"/>
      <c r="NV47" s="162"/>
      <c r="NW47" s="162"/>
      <c r="NX47" s="162"/>
      <c r="NY47" s="162"/>
      <c r="NZ47" s="162"/>
      <c r="OA47" s="162"/>
      <c r="OB47" s="162"/>
      <c r="OC47" s="162"/>
      <c r="OD47" s="162"/>
      <c r="OE47" s="162"/>
      <c r="OF47" s="162"/>
      <c r="OG47" s="162"/>
      <c r="OH47" s="162"/>
      <c r="OI47" s="162"/>
      <c r="OJ47" s="162"/>
      <c r="OK47" s="162"/>
      <c r="OL47" s="162"/>
      <c r="OM47" s="162"/>
      <c r="ON47" s="162"/>
      <c r="OO47" s="162"/>
      <c r="OP47" s="162"/>
      <c r="OQ47" s="162"/>
      <c r="OR47" s="162"/>
      <c r="OS47" s="162"/>
      <c r="OT47" s="162"/>
      <c r="OU47" s="162"/>
      <c r="OV47" s="162"/>
      <c r="OW47" s="162"/>
      <c r="OX47" s="162"/>
      <c r="OY47" s="162"/>
      <c r="OZ47" s="162"/>
      <c r="PA47" s="162"/>
      <c r="PB47" s="162"/>
      <c r="PC47" s="162"/>
      <c r="PD47" s="162"/>
      <c r="PE47" s="162"/>
      <c r="PF47" s="162"/>
      <c r="PG47" s="162"/>
      <c r="PH47" s="162"/>
      <c r="PI47" s="162"/>
      <c r="PJ47" s="162"/>
      <c r="PK47" s="162"/>
      <c r="PL47" s="162"/>
      <c r="PM47" s="162"/>
      <c r="PN47" s="162"/>
      <c r="PO47" s="162"/>
      <c r="PP47" s="162"/>
      <c r="PQ47" s="162"/>
      <c r="PR47" s="162"/>
      <c r="PS47" s="162"/>
      <c r="PT47" s="162"/>
      <c r="PU47" s="162"/>
      <c r="PV47" s="162"/>
      <c r="PW47" s="162"/>
      <c r="PX47" s="162"/>
      <c r="PY47" s="162"/>
      <c r="PZ47" s="162"/>
      <c r="QA47" s="162"/>
      <c r="QB47" s="162"/>
      <c r="QC47" s="162"/>
      <c r="QD47" s="162"/>
      <c r="QE47" s="162"/>
      <c r="QF47" s="162"/>
      <c r="QG47" s="162"/>
      <c r="QH47" s="162"/>
      <c r="QI47" s="162"/>
      <c r="QJ47" s="162"/>
      <c r="QK47" s="162"/>
      <c r="QL47" s="162"/>
      <c r="QM47" s="162"/>
      <c r="QN47" s="162"/>
      <c r="QO47" s="162"/>
      <c r="QP47" s="162"/>
      <c r="QQ47" s="162"/>
      <c r="QR47" s="162"/>
      <c r="QS47" s="162"/>
      <c r="QT47" s="162"/>
      <c r="QU47" s="162"/>
      <c r="QV47" s="162"/>
      <c r="QW47" s="162"/>
      <c r="QX47" s="162"/>
      <c r="QY47" s="162"/>
      <c r="QZ47" s="162"/>
      <c r="RA47" s="162"/>
    </row>
    <row r="48" spans="1:469" x14ac:dyDescent="0.25">
      <c r="A48" s="161"/>
      <c r="B48" s="162"/>
      <c r="C48" s="163"/>
      <c r="D48" s="162"/>
      <c r="E48" s="162"/>
      <c r="F48" s="162"/>
      <c r="G48" s="161"/>
      <c r="H48" s="162"/>
      <c r="I48" s="162"/>
      <c r="J48" s="162"/>
      <c r="K48" s="162"/>
      <c r="L48" s="162"/>
      <c r="M48" s="162"/>
      <c r="N48" s="164"/>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62"/>
      <c r="EV48" s="162"/>
      <c r="EW48" s="162"/>
      <c r="EX48" s="162"/>
      <c r="EY48" s="162"/>
      <c r="EZ48" s="162"/>
      <c r="FA48" s="162"/>
      <c r="FB48" s="162"/>
      <c r="FC48" s="162"/>
      <c r="FD48" s="162"/>
      <c r="FE48" s="162"/>
      <c r="FF48" s="162"/>
      <c r="FG48" s="162"/>
      <c r="FH48" s="162"/>
      <c r="FI48" s="162"/>
      <c r="FJ48" s="162"/>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62"/>
      <c r="GH48" s="162"/>
      <c r="GI48" s="162"/>
      <c r="GJ48" s="162"/>
      <c r="GK48" s="162"/>
      <c r="GL48" s="162"/>
      <c r="GM48" s="162"/>
      <c r="GN48" s="162"/>
      <c r="GO48" s="162"/>
      <c r="GP48" s="162"/>
      <c r="GQ48" s="162"/>
      <c r="GR48" s="162"/>
      <c r="GS48" s="162"/>
      <c r="GT48" s="162"/>
      <c r="GU48" s="162"/>
      <c r="GV48" s="162"/>
      <c r="GW48" s="162"/>
      <c r="GX48" s="162"/>
      <c r="GY48" s="162"/>
      <c r="GZ48" s="162"/>
      <c r="HA48" s="162"/>
      <c r="HB48" s="162"/>
      <c r="HC48" s="162"/>
      <c r="HD48" s="162"/>
      <c r="HE48" s="162"/>
      <c r="HF48" s="162"/>
      <c r="HG48" s="162"/>
      <c r="HH48" s="162"/>
      <c r="HI48" s="162"/>
      <c r="HJ48" s="162"/>
      <c r="HK48" s="162"/>
      <c r="HL48" s="162"/>
      <c r="HM48" s="162"/>
      <c r="HN48" s="162"/>
      <c r="HO48" s="162"/>
      <c r="HP48" s="162"/>
      <c r="HQ48" s="162"/>
      <c r="HR48" s="162"/>
      <c r="HS48" s="162"/>
      <c r="HT48" s="162"/>
      <c r="HU48" s="162"/>
      <c r="HV48" s="162"/>
      <c r="HW48" s="162"/>
      <c r="HX48" s="162"/>
      <c r="HY48" s="162"/>
      <c r="HZ48" s="162"/>
      <c r="IA48" s="162"/>
      <c r="IB48" s="162"/>
      <c r="IC48" s="162"/>
      <c r="ID48" s="162"/>
      <c r="IE48" s="162"/>
      <c r="IF48" s="162"/>
      <c r="IG48" s="162"/>
      <c r="IH48" s="162"/>
      <c r="II48" s="162"/>
      <c r="IJ48" s="162"/>
      <c r="IK48" s="162"/>
      <c r="IL48" s="162"/>
      <c r="IM48" s="162"/>
      <c r="IN48" s="162"/>
      <c r="IO48" s="162"/>
      <c r="IP48" s="162"/>
      <c r="IQ48" s="162"/>
      <c r="IR48" s="162"/>
      <c r="IS48" s="162"/>
      <c r="IT48" s="162"/>
      <c r="IU48" s="162"/>
      <c r="IV48" s="162"/>
      <c r="IW48" s="162"/>
      <c r="IX48" s="162"/>
      <c r="IY48" s="162"/>
      <c r="IZ48" s="162"/>
      <c r="JA48" s="162"/>
      <c r="JB48" s="162"/>
      <c r="JC48" s="162"/>
      <c r="JD48" s="162"/>
      <c r="JE48" s="162"/>
      <c r="JF48" s="162"/>
      <c r="JG48" s="162"/>
      <c r="JH48" s="162"/>
      <c r="JI48" s="162"/>
      <c r="JJ48" s="162"/>
      <c r="JK48" s="162"/>
      <c r="JL48" s="162"/>
      <c r="JM48" s="162"/>
      <c r="JN48" s="162"/>
      <c r="JO48" s="162"/>
      <c r="JP48" s="162"/>
      <c r="JQ48" s="162"/>
      <c r="JR48" s="162"/>
      <c r="JS48" s="162"/>
      <c r="JT48" s="162"/>
      <c r="JU48" s="162"/>
      <c r="JV48" s="162"/>
      <c r="JW48" s="162"/>
      <c r="JX48" s="162"/>
      <c r="JY48" s="162"/>
      <c r="JZ48" s="162"/>
      <c r="KA48" s="162"/>
      <c r="KB48" s="162"/>
      <c r="KC48" s="162"/>
      <c r="KD48" s="162"/>
      <c r="KE48" s="162"/>
      <c r="KF48" s="162"/>
      <c r="KG48" s="162"/>
      <c r="KH48" s="162"/>
      <c r="KI48" s="162"/>
      <c r="KJ48" s="162"/>
      <c r="KK48" s="162"/>
      <c r="KL48" s="162"/>
      <c r="KM48" s="162"/>
      <c r="KN48" s="162"/>
      <c r="KO48" s="162"/>
      <c r="KP48" s="162"/>
      <c r="KQ48" s="162"/>
      <c r="KR48" s="162"/>
      <c r="KS48" s="162"/>
      <c r="KT48" s="162"/>
      <c r="KU48" s="162"/>
      <c r="KV48" s="162"/>
      <c r="KW48" s="162"/>
      <c r="KX48" s="162"/>
      <c r="KY48" s="162"/>
      <c r="KZ48" s="162"/>
      <c r="LA48" s="162"/>
      <c r="LB48" s="162"/>
      <c r="LC48" s="162"/>
      <c r="LD48" s="162"/>
      <c r="LE48" s="162"/>
      <c r="LF48" s="162"/>
      <c r="LG48" s="162"/>
      <c r="LH48" s="162"/>
      <c r="LI48" s="162"/>
      <c r="LJ48" s="162"/>
      <c r="LK48" s="162"/>
      <c r="LL48" s="162"/>
      <c r="LM48" s="162"/>
      <c r="LN48" s="162"/>
      <c r="LO48" s="162"/>
      <c r="LP48" s="162"/>
      <c r="LQ48" s="162"/>
      <c r="LR48" s="162"/>
      <c r="LS48" s="162"/>
      <c r="LT48" s="162"/>
      <c r="LU48" s="162"/>
      <c r="LV48" s="162"/>
      <c r="LW48" s="162"/>
      <c r="LX48" s="162"/>
      <c r="LY48" s="162"/>
      <c r="LZ48" s="162"/>
      <c r="MA48" s="162"/>
      <c r="MB48" s="162"/>
      <c r="MC48" s="162"/>
      <c r="MD48" s="162"/>
      <c r="ME48" s="162"/>
      <c r="MF48" s="162"/>
      <c r="MG48" s="162"/>
      <c r="MH48" s="162"/>
      <c r="MI48" s="162"/>
      <c r="MJ48" s="162"/>
      <c r="MK48" s="162"/>
      <c r="ML48" s="162"/>
      <c r="MM48" s="162"/>
      <c r="MN48" s="162"/>
      <c r="MO48" s="162"/>
      <c r="MP48" s="162"/>
      <c r="MQ48" s="162"/>
      <c r="MR48" s="162"/>
      <c r="MS48" s="162"/>
      <c r="MT48" s="162"/>
      <c r="MU48" s="162"/>
      <c r="MV48" s="162"/>
      <c r="MW48" s="162"/>
      <c r="MX48" s="162"/>
      <c r="MY48" s="162"/>
      <c r="MZ48" s="162"/>
      <c r="NA48" s="162"/>
      <c r="NB48" s="162"/>
      <c r="NC48" s="162"/>
      <c r="ND48" s="162"/>
      <c r="NE48" s="162"/>
      <c r="NF48" s="162"/>
      <c r="NG48" s="162"/>
      <c r="NH48" s="162"/>
      <c r="NI48" s="162"/>
      <c r="NJ48" s="162"/>
      <c r="NK48" s="162"/>
      <c r="NL48" s="162"/>
      <c r="NM48" s="162"/>
      <c r="NN48" s="162"/>
      <c r="NO48" s="162"/>
      <c r="NP48" s="162"/>
      <c r="NQ48" s="162"/>
      <c r="NR48" s="162"/>
      <c r="NS48" s="162"/>
      <c r="NT48" s="162"/>
      <c r="NU48" s="162"/>
      <c r="NV48" s="162"/>
      <c r="NW48" s="162"/>
      <c r="NX48" s="162"/>
      <c r="NY48" s="162"/>
      <c r="NZ48" s="162"/>
      <c r="OA48" s="162"/>
      <c r="OB48" s="162"/>
      <c r="OC48" s="162"/>
      <c r="OD48" s="162"/>
      <c r="OE48" s="162"/>
      <c r="OF48" s="162"/>
      <c r="OG48" s="162"/>
      <c r="OH48" s="162"/>
      <c r="OI48" s="162"/>
      <c r="OJ48" s="162"/>
      <c r="OK48" s="162"/>
      <c r="OL48" s="162"/>
      <c r="OM48" s="162"/>
      <c r="ON48" s="162"/>
      <c r="OO48" s="162"/>
      <c r="OP48" s="162"/>
      <c r="OQ48" s="162"/>
      <c r="OR48" s="162"/>
      <c r="OS48" s="162"/>
      <c r="OT48" s="162"/>
      <c r="OU48" s="162"/>
      <c r="OV48" s="162"/>
      <c r="OW48" s="162"/>
      <c r="OX48" s="162"/>
      <c r="OY48" s="162"/>
      <c r="OZ48" s="162"/>
      <c r="PA48" s="162"/>
      <c r="PB48" s="162"/>
      <c r="PC48" s="162"/>
      <c r="PD48" s="162"/>
      <c r="PE48" s="162"/>
      <c r="PF48" s="162"/>
      <c r="PG48" s="162"/>
      <c r="PH48" s="162"/>
      <c r="PI48" s="162"/>
      <c r="PJ48" s="162"/>
      <c r="PK48" s="162"/>
      <c r="PL48" s="162"/>
      <c r="PM48" s="162"/>
      <c r="PN48" s="162"/>
      <c r="PO48" s="162"/>
      <c r="PP48" s="162"/>
      <c r="PQ48" s="162"/>
      <c r="PR48" s="162"/>
      <c r="PS48" s="162"/>
      <c r="PT48" s="162"/>
      <c r="PU48" s="162"/>
      <c r="PV48" s="162"/>
      <c r="PW48" s="162"/>
      <c r="PX48" s="162"/>
      <c r="PY48" s="162"/>
      <c r="PZ48" s="162"/>
      <c r="QA48" s="162"/>
      <c r="QB48" s="162"/>
      <c r="QC48" s="162"/>
      <c r="QD48" s="162"/>
      <c r="QE48" s="162"/>
      <c r="QF48" s="162"/>
      <c r="QG48" s="162"/>
      <c r="QH48" s="162"/>
      <c r="QI48" s="162"/>
      <c r="QJ48" s="162"/>
      <c r="QK48" s="162"/>
      <c r="QL48" s="162"/>
      <c r="QM48" s="162"/>
      <c r="QN48" s="162"/>
      <c r="QO48" s="162"/>
      <c r="QP48" s="162"/>
      <c r="QQ48" s="162"/>
      <c r="QR48" s="162"/>
      <c r="QS48" s="162"/>
      <c r="QT48" s="162"/>
      <c r="QU48" s="162"/>
      <c r="QV48" s="162"/>
      <c r="QW48" s="162"/>
      <c r="QX48" s="162"/>
      <c r="QY48" s="162"/>
      <c r="QZ48" s="162"/>
      <c r="RA48" s="162"/>
    </row>
    <row r="49" spans="1:469" x14ac:dyDescent="0.25">
      <c r="A49" s="161"/>
      <c r="B49" s="162"/>
      <c r="C49" s="163"/>
      <c r="D49" s="162"/>
      <c r="E49" s="162"/>
      <c r="F49" s="162"/>
      <c r="G49" s="161"/>
      <c r="H49" s="162"/>
      <c r="I49" s="162"/>
      <c r="J49" s="162"/>
      <c r="K49" s="162"/>
      <c r="L49" s="162"/>
      <c r="M49" s="162"/>
      <c r="N49" s="164"/>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X49" s="162"/>
      <c r="HY49" s="162"/>
      <c r="HZ49" s="162"/>
      <c r="IA49" s="162"/>
      <c r="IB49" s="162"/>
      <c r="IC49" s="162"/>
      <c r="ID49" s="162"/>
      <c r="IE49" s="162"/>
      <c r="IF49" s="162"/>
      <c r="IG49" s="162"/>
      <c r="IH49" s="162"/>
      <c r="II49" s="162"/>
      <c r="IJ49" s="162"/>
      <c r="IK49" s="162"/>
      <c r="IL49" s="162"/>
      <c r="IM49" s="162"/>
      <c r="IN49" s="162"/>
      <c r="IO49" s="162"/>
      <c r="IP49" s="162"/>
      <c r="IQ49" s="162"/>
      <c r="IR49" s="162"/>
      <c r="IS49" s="162"/>
      <c r="IT49" s="162"/>
      <c r="IU49" s="162"/>
      <c r="IV49" s="162"/>
      <c r="IW49" s="162"/>
      <c r="IX49" s="162"/>
      <c r="IY49" s="162"/>
      <c r="IZ49" s="162"/>
      <c r="JA49" s="162"/>
      <c r="JB49" s="162"/>
      <c r="JC49" s="162"/>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c r="KJ49" s="162"/>
      <c r="KK49" s="162"/>
      <c r="KL49" s="162"/>
      <c r="KM49" s="162"/>
      <c r="KN49" s="162"/>
      <c r="KO49" s="162"/>
      <c r="KP49" s="162"/>
      <c r="KQ49" s="162"/>
      <c r="KR49" s="162"/>
      <c r="KS49" s="162"/>
      <c r="KT49" s="162"/>
      <c r="KU49" s="162"/>
      <c r="KV49" s="162"/>
      <c r="KW49" s="162"/>
      <c r="KX49" s="162"/>
      <c r="KY49" s="162"/>
      <c r="KZ49" s="162"/>
      <c r="LA49" s="162"/>
      <c r="LB49" s="162"/>
      <c r="LC49" s="162"/>
      <c r="LD49" s="162"/>
      <c r="LE49" s="162"/>
      <c r="LF49" s="162"/>
      <c r="LG49" s="162"/>
      <c r="LH49" s="162"/>
      <c r="LI49" s="162"/>
      <c r="LJ49" s="162"/>
      <c r="LK49" s="162"/>
      <c r="LL49" s="162"/>
      <c r="LM49" s="162"/>
      <c r="LN49" s="162"/>
      <c r="LO49" s="162"/>
      <c r="LP49" s="162"/>
      <c r="LQ49" s="162"/>
      <c r="LR49" s="162"/>
      <c r="LS49" s="162"/>
      <c r="LT49" s="162"/>
      <c r="LU49" s="162"/>
      <c r="LV49" s="162"/>
      <c r="LW49" s="162"/>
      <c r="LX49" s="162"/>
      <c r="LY49" s="162"/>
      <c r="LZ49" s="162"/>
      <c r="MA49" s="162"/>
      <c r="MB49" s="162"/>
      <c r="MC49" s="162"/>
      <c r="MD49" s="162"/>
      <c r="ME49" s="162"/>
      <c r="MF49" s="162"/>
      <c r="MG49" s="162"/>
      <c r="MH49" s="162"/>
      <c r="MI49" s="162"/>
      <c r="MJ49" s="162"/>
      <c r="MK49" s="162"/>
      <c r="ML49" s="162"/>
      <c r="MM49" s="162"/>
      <c r="MN49" s="162"/>
      <c r="MO49" s="162"/>
      <c r="MP49" s="162"/>
      <c r="MQ49" s="162"/>
      <c r="MR49" s="162"/>
      <c r="MS49" s="162"/>
      <c r="MT49" s="162"/>
      <c r="MU49" s="162"/>
      <c r="MV49" s="162"/>
      <c r="MW49" s="162"/>
      <c r="MX49" s="162"/>
      <c r="MY49" s="162"/>
      <c r="MZ49" s="162"/>
      <c r="NA49" s="162"/>
      <c r="NB49" s="162"/>
      <c r="NC49" s="162"/>
      <c r="ND49" s="162"/>
      <c r="NE49" s="162"/>
      <c r="NF49" s="162"/>
      <c r="NG49" s="162"/>
      <c r="NH49" s="162"/>
      <c r="NI49" s="162"/>
      <c r="NJ49" s="162"/>
      <c r="NK49" s="162"/>
      <c r="NL49" s="162"/>
      <c r="NM49" s="162"/>
      <c r="NN49" s="162"/>
      <c r="NO49" s="162"/>
      <c r="NP49" s="162"/>
      <c r="NQ49" s="162"/>
      <c r="NR49" s="162"/>
      <c r="NS49" s="162"/>
      <c r="NT49" s="162"/>
      <c r="NU49" s="162"/>
      <c r="NV49" s="162"/>
      <c r="NW49" s="162"/>
      <c r="NX49" s="162"/>
      <c r="NY49" s="162"/>
      <c r="NZ49" s="162"/>
      <c r="OA49" s="162"/>
      <c r="OB49" s="162"/>
      <c r="OC49" s="162"/>
      <c r="OD49" s="162"/>
      <c r="OE49" s="162"/>
      <c r="OF49" s="162"/>
      <c r="OG49" s="162"/>
      <c r="OH49" s="162"/>
      <c r="OI49" s="162"/>
      <c r="OJ49" s="162"/>
      <c r="OK49" s="162"/>
      <c r="OL49" s="162"/>
      <c r="OM49" s="162"/>
      <c r="ON49" s="162"/>
      <c r="OO49" s="162"/>
      <c r="OP49" s="162"/>
      <c r="OQ49" s="162"/>
      <c r="OR49" s="162"/>
      <c r="OS49" s="162"/>
      <c r="OT49" s="162"/>
      <c r="OU49" s="162"/>
      <c r="OV49" s="162"/>
      <c r="OW49" s="162"/>
      <c r="OX49" s="162"/>
      <c r="OY49" s="162"/>
      <c r="OZ49" s="162"/>
      <c r="PA49" s="162"/>
      <c r="PB49" s="162"/>
      <c r="PC49" s="162"/>
      <c r="PD49" s="162"/>
      <c r="PE49" s="162"/>
      <c r="PF49" s="162"/>
      <c r="PG49" s="162"/>
      <c r="PH49" s="162"/>
      <c r="PI49" s="162"/>
      <c r="PJ49" s="162"/>
      <c r="PK49" s="162"/>
      <c r="PL49" s="162"/>
      <c r="PM49" s="162"/>
      <c r="PN49" s="162"/>
      <c r="PO49" s="162"/>
      <c r="PP49" s="162"/>
      <c r="PQ49" s="162"/>
      <c r="PR49" s="162"/>
      <c r="PS49" s="162"/>
      <c r="PT49" s="162"/>
      <c r="PU49" s="162"/>
      <c r="PV49" s="162"/>
      <c r="PW49" s="162"/>
      <c r="PX49" s="162"/>
      <c r="PY49" s="162"/>
      <c r="PZ49" s="162"/>
      <c r="QA49" s="162"/>
      <c r="QB49" s="162"/>
      <c r="QC49" s="162"/>
      <c r="QD49" s="162"/>
      <c r="QE49" s="162"/>
      <c r="QF49" s="162"/>
      <c r="QG49" s="162"/>
      <c r="QH49" s="162"/>
      <c r="QI49" s="162"/>
      <c r="QJ49" s="162"/>
      <c r="QK49" s="162"/>
      <c r="QL49" s="162"/>
      <c r="QM49" s="162"/>
      <c r="QN49" s="162"/>
      <c r="QO49" s="162"/>
      <c r="QP49" s="162"/>
      <c r="QQ49" s="162"/>
      <c r="QR49" s="162"/>
      <c r="QS49" s="162"/>
      <c r="QT49" s="162"/>
      <c r="QU49" s="162"/>
      <c r="QV49" s="162"/>
      <c r="QW49" s="162"/>
      <c r="QX49" s="162"/>
      <c r="QY49" s="162"/>
      <c r="QZ49" s="162"/>
      <c r="RA49" s="162"/>
    </row>
    <row r="50" spans="1:469" x14ac:dyDescent="0.25">
      <c r="A50" s="161"/>
      <c r="B50" s="162"/>
      <c r="C50" s="163"/>
      <c r="D50" s="162"/>
      <c r="E50" s="162"/>
      <c r="F50" s="162"/>
      <c r="G50" s="161"/>
      <c r="H50" s="162"/>
      <c r="I50" s="162"/>
      <c r="J50" s="162"/>
      <c r="K50" s="162"/>
      <c r="L50" s="162"/>
      <c r="M50" s="162"/>
      <c r="N50" s="164"/>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62"/>
      <c r="GH50" s="162"/>
      <c r="GI50" s="162"/>
      <c r="GJ50" s="162"/>
      <c r="GK50" s="162"/>
      <c r="GL50" s="162"/>
      <c r="GM50" s="162"/>
      <c r="GN50" s="162"/>
      <c r="GO50" s="162"/>
      <c r="GP50" s="162"/>
      <c r="GQ50" s="162"/>
      <c r="GR50" s="162"/>
      <c r="GS50" s="162"/>
      <c r="GT50" s="162"/>
      <c r="GU50" s="162"/>
      <c r="GV50" s="162"/>
      <c r="GW50" s="162"/>
      <c r="GX50" s="162"/>
      <c r="GY50" s="162"/>
      <c r="GZ50" s="162"/>
      <c r="HA50" s="162"/>
      <c r="HB50" s="162"/>
      <c r="HC50" s="162"/>
      <c r="HD50" s="162"/>
      <c r="HE50" s="162"/>
      <c r="HF50" s="162"/>
      <c r="HG50" s="162"/>
      <c r="HH50" s="162"/>
      <c r="HI50" s="162"/>
      <c r="HJ50" s="162"/>
      <c r="HK50" s="162"/>
      <c r="HL50" s="162"/>
      <c r="HM50" s="162"/>
      <c r="HN50" s="162"/>
      <c r="HO50" s="162"/>
      <c r="HP50" s="162"/>
      <c r="HQ50" s="162"/>
      <c r="HR50" s="162"/>
      <c r="HS50" s="162"/>
      <c r="HT50" s="162"/>
      <c r="HU50" s="162"/>
      <c r="HV50" s="162"/>
      <c r="HW50" s="162"/>
      <c r="HX50" s="162"/>
      <c r="HY50" s="162"/>
      <c r="HZ50" s="162"/>
      <c r="IA50" s="162"/>
      <c r="IB50" s="162"/>
      <c r="IC50" s="162"/>
      <c r="ID50" s="162"/>
      <c r="IE50" s="162"/>
      <c r="IF50" s="162"/>
      <c r="IG50" s="162"/>
      <c r="IH50" s="162"/>
      <c r="II50" s="162"/>
      <c r="IJ50" s="162"/>
      <c r="IK50" s="162"/>
      <c r="IL50" s="162"/>
      <c r="IM50" s="162"/>
      <c r="IN50" s="162"/>
      <c r="IO50" s="162"/>
      <c r="IP50" s="162"/>
      <c r="IQ50" s="162"/>
      <c r="IR50" s="162"/>
      <c r="IS50" s="162"/>
      <c r="IT50" s="162"/>
      <c r="IU50" s="162"/>
      <c r="IV50" s="162"/>
      <c r="IW50" s="162"/>
      <c r="IX50" s="162"/>
      <c r="IY50" s="162"/>
      <c r="IZ50" s="162"/>
      <c r="JA50" s="162"/>
      <c r="JB50" s="162"/>
      <c r="JC50" s="162"/>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c r="KJ50" s="162"/>
      <c r="KK50" s="162"/>
      <c r="KL50" s="162"/>
      <c r="KM50" s="162"/>
      <c r="KN50" s="162"/>
      <c r="KO50" s="162"/>
      <c r="KP50" s="162"/>
      <c r="KQ50" s="162"/>
      <c r="KR50" s="162"/>
      <c r="KS50" s="162"/>
      <c r="KT50" s="162"/>
      <c r="KU50" s="162"/>
      <c r="KV50" s="162"/>
      <c r="KW50" s="162"/>
      <c r="KX50" s="162"/>
      <c r="KY50" s="162"/>
      <c r="KZ50" s="162"/>
      <c r="LA50" s="162"/>
      <c r="LB50" s="162"/>
      <c r="LC50" s="162"/>
      <c r="LD50" s="162"/>
      <c r="LE50" s="162"/>
      <c r="LF50" s="162"/>
      <c r="LG50" s="162"/>
      <c r="LH50" s="162"/>
      <c r="LI50" s="162"/>
      <c r="LJ50" s="162"/>
      <c r="LK50" s="162"/>
      <c r="LL50" s="162"/>
      <c r="LM50" s="162"/>
      <c r="LN50" s="162"/>
      <c r="LO50" s="162"/>
      <c r="LP50" s="162"/>
      <c r="LQ50" s="162"/>
      <c r="LR50" s="162"/>
      <c r="LS50" s="162"/>
      <c r="LT50" s="162"/>
      <c r="LU50" s="162"/>
      <c r="LV50" s="162"/>
      <c r="LW50" s="162"/>
      <c r="LX50" s="162"/>
      <c r="LY50" s="162"/>
      <c r="LZ50" s="162"/>
      <c r="MA50" s="162"/>
      <c r="MB50" s="162"/>
      <c r="MC50" s="162"/>
      <c r="MD50" s="162"/>
      <c r="ME50" s="162"/>
      <c r="MF50" s="162"/>
      <c r="MG50" s="162"/>
      <c r="MH50" s="162"/>
      <c r="MI50" s="162"/>
      <c r="MJ50" s="162"/>
      <c r="MK50" s="162"/>
      <c r="ML50" s="162"/>
      <c r="MM50" s="162"/>
      <c r="MN50" s="162"/>
      <c r="MO50" s="162"/>
      <c r="MP50" s="162"/>
      <c r="MQ50" s="162"/>
      <c r="MR50" s="162"/>
      <c r="MS50" s="162"/>
      <c r="MT50" s="162"/>
      <c r="MU50" s="162"/>
      <c r="MV50" s="162"/>
      <c r="MW50" s="162"/>
      <c r="MX50" s="162"/>
      <c r="MY50" s="162"/>
      <c r="MZ50" s="162"/>
      <c r="NA50" s="162"/>
      <c r="NB50" s="162"/>
      <c r="NC50" s="162"/>
      <c r="ND50" s="162"/>
      <c r="NE50" s="162"/>
      <c r="NF50" s="162"/>
      <c r="NG50" s="162"/>
      <c r="NH50" s="162"/>
      <c r="NI50" s="162"/>
      <c r="NJ50" s="162"/>
      <c r="NK50" s="162"/>
      <c r="NL50" s="162"/>
      <c r="NM50" s="162"/>
      <c r="NN50" s="162"/>
      <c r="NO50" s="162"/>
      <c r="NP50" s="162"/>
      <c r="NQ50" s="162"/>
      <c r="NR50" s="162"/>
      <c r="NS50" s="162"/>
      <c r="NT50" s="162"/>
      <c r="NU50" s="162"/>
      <c r="NV50" s="162"/>
      <c r="NW50" s="162"/>
      <c r="NX50" s="162"/>
      <c r="NY50" s="162"/>
      <c r="NZ50" s="162"/>
      <c r="OA50" s="162"/>
      <c r="OB50" s="162"/>
      <c r="OC50" s="162"/>
      <c r="OD50" s="162"/>
      <c r="OE50" s="162"/>
      <c r="OF50" s="162"/>
      <c r="OG50" s="162"/>
      <c r="OH50" s="162"/>
      <c r="OI50" s="162"/>
      <c r="OJ50" s="162"/>
      <c r="OK50" s="162"/>
      <c r="OL50" s="162"/>
      <c r="OM50" s="162"/>
      <c r="ON50" s="162"/>
      <c r="OO50" s="162"/>
      <c r="OP50" s="162"/>
      <c r="OQ50" s="162"/>
      <c r="OR50" s="162"/>
      <c r="OS50" s="162"/>
      <c r="OT50" s="162"/>
      <c r="OU50" s="162"/>
      <c r="OV50" s="162"/>
      <c r="OW50" s="162"/>
      <c r="OX50" s="162"/>
      <c r="OY50" s="162"/>
      <c r="OZ50" s="162"/>
      <c r="PA50" s="162"/>
      <c r="PB50" s="162"/>
      <c r="PC50" s="162"/>
      <c r="PD50" s="162"/>
      <c r="PE50" s="162"/>
      <c r="PF50" s="162"/>
      <c r="PG50" s="162"/>
      <c r="PH50" s="162"/>
      <c r="PI50" s="162"/>
      <c r="PJ50" s="162"/>
      <c r="PK50" s="162"/>
      <c r="PL50" s="162"/>
      <c r="PM50" s="162"/>
      <c r="PN50" s="162"/>
      <c r="PO50" s="162"/>
      <c r="PP50" s="162"/>
      <c r="PQ50" s="162"/>
      <c r="PR50" s="162"/>
      <c r="PS50" s="162"/>
      <c r="PT50" s="162"/>
      <c r="PU50" s="162"/>
      <c r="PV50" s="162"/>
      <c r="PW50" s="162"/>
      <c r="PX50" s="162"/>
      <c r="PY50" s="162"/>
      <c r="PZ50" s="162"/>
      <c r="QA50" s="162"/>
      <c r="QB50" s="162"/>
      <c r="QC50" s="162"/>
      <c r="QD50" s="162"/>
      <c r="QE50" s="162"/>
      <c r="QF50" s="162"/>
      <c r="QG50" s="162"/>
      <c r="QH50" s="162"/>
      <c r="QI50" s="162"/>
      <c r="QJ50" s="162"/>
      <c r="QK50" s="162"/>
      <c r="QL50" s="162"/>
      <c r="QM50" s="162"/>
      <c r="QN50" s="162"/>
      <c r="QO50" s="162"/>
      <c r="QP50" s="162"/>
      <c r="QQ50" s="162"/>
      <c r="QR50" s="162"/>
      <c r="QS50" s="162"/>
      <c r="QT50" s="162"/>
      <c r="QU50" s="162"/>
      <c r="QV50" s="162"/>
      <c r="QW50" s="162"/>
      <c r="QX50" s="162"/>
      <c r="QY50" s="162"/>
      <c r="QZ50" s="162"/>
      <c r="RA50" s="162"/>
    </row>
    <row r="51" spans="1:469" x14ac:dyDescent="0.25">
      <c r="A51" s="161"/>
      <c r="B51" s="162"/>
      <c r="C51" s="163"/>
      <c r="D51" s="162"/>
      <c r="E51" s="162"/>
      <c r="F51" s="162"/>
      <c r="G51" s="161"/>
      <c r="H51" s="162"/>
      <c r="I51" s="162"/>
      <c r="J51" s="162"/>
      <c r="K51" s="162"/>
      <c r="L51" s="162"/>
      <c r="M51" s="162"/>
      <c r="N51" s="164"/>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62"/>
      <c r="GH51" s="162"/>
      <c r="GI51" s="162"/>
      <c r="GJ51" s="162"/>
      <c r="GK51" s="162"/>
      <c r="GL51" s="162"/>
      <c r="GM51" s="162"/>
      <c r="GN51" s="162"/>
      <c r="GO51" s="162"/>
      <c r="GP51" s="162"/>
      <c r="GQ51" s="162"/>
      <c r="GR51" s="162"/>
      <c r="GS51" s="162"/>
      <c r="GT51" s="162"/>
      <c r="GU51" s="162"/>
      <c r="GV51" s="162"/>
      <c r="GW51" s="162"/>
      <c r="GX51" s="162"/>
      <c r="GY51" s="162"/>
      <c r="GZ51" s="162"/>
      <c r="HA51" s="162"/>
      <c r="HB51" s="162"/>
      <c r="HC51" s="162"/>
      <c r="HD51" s="162"/>
      <c r="HE51" s="162"/>
      <c r="HF51" s="162"/>
      <c r="HG51" s="162"/>
      <c r="HH51" s="162"/>
      <c r="HI51" s="162"/>
      <c r="HJ51" s="162"/>
      <c r="HK51" s="162"/>
      <c r="HL51" s="162"/>
      <c r="HM51" s="162"/>
      <c r="HN51" s="162"/>
      <c r="HO51" s="162"/>
      <c r="HP51" s="162"/>
      <c r="HQ51" s="162"/>
      <c r="HR51" s="162"/>
      <c r="HS51" s="162"/>
      <c r="HT51" s="162"/>
      <c r="HU51" s="162"/>
      <c r="HV51" s="162"/>
      <c r="HW51" s="162"/>
      <c r="HX51" s="162"/>
      <c r="HY51" s="162"/>
      <c r="HZ51" s="162"/>
      <c r="IA51" s="162"/>
      <c r="IB51" s="162"/>
      <c r="IC51" s="162"/>
      <c r="ID51" s="162"/>
      <c r="IE51" s="162"/>
      <c r="IF51" s="162"/>
      <c r="IG51" s="162"/>
      <c r="IH51" s="162"/>
      <c r="II51" s="162"/>
      <c r="IJ51" s="162"/>
      <c r="IK51" s="162"/>
      <c r="IL51" s="162"/>
      <c r="IM51" s="162"/>
      <c r="IN51" s="162"/>
      <c r="IO51" s="162"/>
      <c r="IP51" s="162"/>
      <c r="IQ51" s="162"/>
      <c r="IR51" s="162"/>
      <c r="IS51" s="162"/>
      <c r="IT51" s="162"/>
      <c r="IU51" s="162"/>
      <c r="IV51" s="162"/>
      <c r="IW51" s="162"/>
      <c r="IX51" s="162"/>
      <c r="IY51" s="162"/>
      <c r="IZ51" s="162"/>
      <c r="JA51" s="162"/>
      <c r="JB51" s="162"/>
      <c r="JC51" s="162"/>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c r="KJ51" s="162"/>
      <c r="KK51" s="162"/>
      <c r="KL51" s="162"/>
      <c r="KM51" s="162"/>
      <c r="KN51" s="162"/>
      <c r="KO51" s="162"/>
      <c r="KP51" s="162"/>
      <c r="KQ51" s="162"/>
      <c r="KR51" s="162"/>
      <c r="KS51" s="162"/>
      <c r="KT51" s="162"/>
      <c r="KU51" s="162"/>
      <c r="KV51" s="162"/>
      <c r="KW51" s="162"/>
      <c r="KX51" s="162"/>
      <c r="KY51" s="162"/>
      <c r="KZ51" s="162"/>
      <c r="LA51" s="162"/>
      <c r="LB51" s="162"/>
      <c r="LC51" s="162"/>
      <c r="LD51" s="162"/>
      <c r="LE51" s="162"/>
      <c r="LF51" s="162"/>
      <c r="LG51" s="162"/>
      <c r="LH51" s="162"/>
      <c r="LI51" s="162"/>
      <c r="LJ51" s="162"/>
      <c r="LK51" s="162"/>
      <c r="LL51" s="162"/>
      <c r="LM51" s="162"/>
      <c r="LN51" s="162"/>
      <c r="LO51" s="162"/>
      <c r="LP51" s="162"/>
      <c r="LQ51" s="162"/>
      <c r="LR51" s="162"/>
      <c r="LS51" s="162"/>
      <c r="LT51" s="162"/>
      <c r="LU51" s="162"/>
      <c r="LV51" s="162"/>
      <c r="LW51" s="162"/>
      <c r="LX51" s="162"/>
      <c r="LY51" s="162"/>
      <c r="LZ51" s="162"/>
      <c r="MA51" s="162"/>
      <c r="MB51" s="162"/>
      <c r="MC51" s="162"/>
      <c r="MD51" s="162"/>
      <c r="ME51" s="162"/>
      <c r="MF51" s="162"/>
      <c r="MG51" s="162"/>
      <c r="MH51" s="162"/>
      <c r="MI51" s="162"/>
      <c r="MJ51" s="162"/>
      <c r="MK51" s="162"/>
      <c r="ML51" s="162"/>
      <c r="MM51" s="162"/>
      <c r="MN51" s="162"/>
      <c r="MO51" s="162"/>
      <c r="MP51" s="162"/>
      <c r="MQ51" s="162"/>
      <c r="MR51" s="162"/>
      <c r="MS51" s="162"/>
      <c r="MT51" s="162"/>
      <c r="MU51" s="162"/>
      <c r="MV51" s="162"/>
      <c r="MW51" s="162"/>
      <c r="MX51" s="162"/>
      <c r="MY51" s="162"/>
      <c r="MZ51" s="162"/>
      <c r="NA51" s="162"/>
      <c r="NB51" s="162"/>
      <c r="NC51" s="162"/>
      <c r="ND51" s="162"/>
      <c r="NE51" s="162"/>
      <c r="NF51" s="162"/>
      <c r="NG51" s="162"/>
      <c r="NH51" s="162"/>
      <c r="NI51" s="162"/>
      <c r="NJ51" s="162"/>
      <c r="NK51" s="162"/>
      <c r="NL51" s="162"/>
      <c r="NM51" s="162"/>
      <c r="NN51" s="162"/>
      <c r="NO51" s="162"/>
      <c r="NP51" s="162"/>
      <c r="NQ51" s="162"/>
      <c r="NR51" s="162"/>
      <c r="NS51" s="162"/>
      <c r="NT51" s="162"/>
      <c r="NU51" s="162"/>
      <c r="NV51" s="162"/>
      <c r="NW51" s="162"/>
      <c r="NX51" s="162"/>
      <c r="NY51" s="162"/>
      <c r="NZ51" s="162"/>
      <c r="OA51" s="162"/>
      <c r="OB51" s="162"/>
      <c r="OC51" s="162"/>
      <c r="OD51" s="162"/>
      <c r="OE51" s="162"/>
      <c r="OF51" s="162"/>
      <c r="OG51" s="162"/>
      <c r="OH51" s="162"/>
      <c r="OI51" s="162"/>
      <c r="OJ51" s="162"/>
      <c r="OK51" s="162"/>
      <c r="OL51" s="162"/>
      <c r="OM51" s="162"/>
      <c r="ON51" s="162"/>
      <c r="OO51" s="162"/>
      <c r="OP51" s="162"/>
      <c r="OQ51" s="162"/>
      <c r="OR51" s="162"/>
      <c r="OS51" s="162"/>
      <c r="OT51" s="162"/>
      <c r="OU51" s="162"/>
      <c r="OV51" s="162"/>
      <c r="OW51" s="162"/>
      <c r="OX51" s="162"/>
      <c r="OY51" s="162"/>
      <c r="OZ51" s="162"/>
      <c r="PA51" s="162"/>
      <c r="PB51" s="162"/>
      <c r="PC51" s="162"/>
      <c r="PD51" s="162"/>
      <c r="PE51" s="162"/>
      <c r="PF51" s="162"/>
      <c r="PG51" s="162"/>
      <c r="PH51" s="162"/>
      <c r="PI51" s="162"/>
      <c r="PJ51" s="162"/>
      <c r="PK51" s="162"/>
      <c r="PL51" s="162"/>
      <c r="PM51" s="162"/>
      <c r="PN51" s="162"/>
      <c r="PO51" s="162"/>
      <c r="PP51" s="162"/>
      <c r="PQ51" s="162"/>
      <c r="PR51" s="162"/>
      <c r="PS51" s="162"/>
      <c r="PT51" s="162"/>
      <c r="PU51" s="162"/>
      <c r="PV51" s="162"/>
      <c r="PW51" s="162"/>
      <c r="PX51" s="162"/>
      <c r="PY51" s="162"/>
      <c r="PZ51" s="162"/>
      <c r="QA51" s="162"/>
      <c r="QB51" s="162"/>
      <c r="QC51" s="162"/>
      <c r="QD51" s="162"/>
      <c r="QE51" s="162"/>
      <c r="QF51" s="162"/>
      <c r="QG51" s="162"/>
      <c r="QH51" s="162"/>
      <c r="QI51" s="162"/>
      <c r="QJ51" s="162"/>
      <c r="QK51" s="162"/>
      <c r="QL51" s="162"/>
      <c r="QM51" s="162"/>
      <c r="QN51" s="162"/>
      <c r="QO51" s="162"/>
      <c r="QP51" s="162"/>
      <c r="QQ51" s="162"/>
      <c r="QR51" s="162"/>
      <c r="QS51" s="162"/>
      <c r="QT51" s="162"/>
      <c r="QU51" s="162"/>
      <c r="QV51" s="162"/>
      <c r="QW51" s="162"/>
      <c r="QX51" s="162"/>
      <c r="QY51" s="162"/>
      <c r="QZ51" s="162"/>
      <c r="RA51" s="162"/>
    </row>
    <row r="52" spans="1:469" x14ac:dyDescent="0.25">
      <c r="A52" s="161"/>
      <c r="B52" s="162"/>
      <c r="C52" s="163"/>
      <c r="D52" s="162"/>
      <c r="E52" s="162"/>
      <c r="F52" s="162"/>
      <c r="G52" s="161"/>
      <c r="H52" s="162"/>
      <c r="I52" s="162"/>
      <c r="J52" s="162"/>
      <c r="K52" s="162"/>
      <c r="L52" s="162"/>
      <c r="M52" s="162"/>
      <c r="N52" s="164"/>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62"/>
      <c r="EV52" s="162"/>
      <c r="EW52" s="162"/>
      <c r="EX52" s="162"/>
      <c r="EY52" s="162"/>
      <c r="EZ52" s="162"/>
      <c r="FA52" s="162"/>
      <c r="FB52" s="162"/>
      <c r="FC52" s="162"/>
      <c r="FD52" s="162"/>
      <c r="FE52" s="162"/>
      <c r="FF52" s="162"/>
      <c r="FG52" s="162"/>
      <c r="FH52" s="162"/>
      <c r="FI52" s="162"/>
      <c r="FJ52" s="162"/>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62"/>
      <c r="GH52" s="162"/>
      <c r="GI52" s="162"/>
      <c r="GJ52" s="162"/>
      <c r="GK52" s="162"/>
      <c r="GL52" s="162"/>
      <c r="GM52" s="162"/>
      <c r="GN52" s="162"/>
      <c r="GO52" s="162"/>
      <c r="GP52" s="162"/>
      <c r="GQ52" s="162"/>
      <c r="GR52" s="162"/>
      <c r="GS52" s="162"/>
      <c r="GT52" s="162"/>
      <c r="GU52" s="162"/>
      <c r="GV52" s="162"/>
      <c r="GW52" s="162"/>
      <c r="GX52" s="162"/>
      <c r="GY52" s="162"/>
      <c r="GZ52" s="162"/>
      <c r="HA52" s="162"/>
      <c r="HB52" s="162"/>
      <c r="HC52" s="162"/>
      <c r="HD52" s="162"/>
      <c r="HE52" s="162"/>
      <c r="HF52" s="162"/>
      <c r="HG52" s="162"/>
      <c r="HH52" s="162"/>
      <c r="HI52" s="162"/>
      <c r="HJ52" s="162"/>
      <c r="HK52" s="162"/>
      <c r="HL52" s="162"/>
      <c r="HM52" s="162"/>
      <c r="HN52" s="162"/>
      <c r="HO52" s="162"/>
      <c r="HP52" s="162"/>
      <c r="HQ52" s="162"/>
      <c r="HR52" s="162"/>
      <c r="HS52" s="162"/>
      <c r="HT52" s="162"/>
      <c r="HU52" s="162"/>
      <c r="HV52" s="162"/>
      <c r="HW52" s="162"/>
      <c r="HX52" s="162"/>
      <c r="HY52" s="162"/>
      <c r="HZ52" s="162"/>
      <c r="IA52" s="162"/>
      <c r="IB52" s="162"/>
      <c r="IC52" s="162"/>
      <c r="ID52" s="162"/>
      <c r="IE52" s="162"/>
      <c r="IF52" s="162"/>
      <c r="IG52" s="162"/>
      <c r="IH52" s="162"/>
      <c r="II52" s="162"/>
      <c r="IJ52" s="162"/>
      <c r="IK52" s="162"/>
      <c r="IL52" s="162"/>
      <c r="IM52" s="162"/>
      <c r="IN52" s="162"/>
      <c r="IO52" s="162"/>
      <c r="IP52" s="162"/>
      <c r="IQ52" s="162"/>
      <c r="IR52" s="162"/>
      <c r="IS52" s="162"/>
      <c r="IT52" s="162"/>
      <c r="IU52" s="162"/>
      <c r="IV52" s="162"/>
      <c r="IW52" s="162"/>
      <c r="IX52" s="162"/>
      <c r="IY52" s="162"/>
      <c r="IZ52" s="162"/>
      <c r="JA52" s="162"/>
      <c r="JB52" s="162"/>
      <c r="JC52" s="162"/>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c r="KJ52" s="162"/>
      <c r="KK52" s="162"/>
      <c r="KL52" s="162"/>
      <c r="KM52" s="162"/>
      <c r="KN52" s="162"/>
      <c r="KO52" s="162"/>
      <c r="KP52" s="162"/>
      <c r="KQ52" s="162"/>
      <c r="KR52" s="162"/>
      <c r="KS52" s="162"/>
      <c r="KT52" s="162"/>
      <c r="KU52" s="162"/>
      <c r="KV52" s="162"/>
      <c r="KW52" s="162"/>
      <c r="KX52" s="162"/>
      <c r="KY52" s="162"/>
      <c r="KZ52" s="162"/>
      <c r="LA52" s="162"/>
      <c r="LB52" s="162"/>
      <c r="LC52" s="162"/>
      <c r="LD52" s="162"/>
      <c r="LE52" s="162"/>
      <c r="LF52" s="162"/>
      <c r="LG52" s="162"/>
      <c r="LH52" s="162"/>
      <c r="LI52" s="162"/>
      <c r="LJ52" s="162"/>
      <c r="LK52" s="162"/>
      <c r="LL52" s="162"/>
      <c r="LM52" s="162"/>
      <c r="LN52" s="162"/>
      <c r="LO52" s="162"/>
      <c r="LP52" s="162"/>
      <c r="LQ52" s="162"/>
      <c r="LR52" s="162"/>
      <c r="LS52" s="162"/>
      <c r="LT52" s="162"/>
      <c r="LU52" s="162"/>
      <c r="LV52" s="162"/>
      <c r="LW52" s="162"/>
      <c r="LX52" s="162"/>
      <c r="LY52" s="162"/>
      <c r="LZ52" s="162"/>
      <c r="MA52" s="162"/>
      <c r="MB52" s="162"/>
      <c r="MC52" s="162"/>
      <c r="MD52" s="162"/>
      <c r="ME52" s="162"/>
      <c r="MF52" s="162"/>
      <c r="MG52" s="162"/>
      <c r="MH52" s="162"/>
      <c r="MI52" s="162"/>
      <c r="MJ52" s="162"/>
      <c r="MK52" s="162"/>
      <c r="ML52" s="162"/>
      <c r="MM52" s="162"/>
      <c r="MN52" s="162"/>
      <c r="MO52" s="162"/>
      <c r="MP52" s="162"/>
      <c r="MQ52" s="162"/>
      <c r="MR52" s="162"/>
      <c r="MS52" s="162"/>
      <c r="MT52" s="162"/>
      <c r="MU52" s="162"/>
      <c r="MV52" s="162"/>
      <c r="MW52" s="162"/>
      <c r="MX52" s="162"/>
      <c r="MY52" s="162"/>
      <c r="MZ52" s="162"/>
      <c r="NA52" s="162"/>
      <c r="NB52" s="162"/>
      <c r="NC52" s="162"/>
      <c r="ND52" s="162"/>
      <c r="NE52" s="162"/>
      <c r="NF52" s="162"/>
      <c r="NG52" s="162"/>
      <c r="NH52" s="162"/>
      <c r="NI52" s="162"/>
      <c r="NJ52" s="162"/>
      <c r="NK52" s="162"/>
      <c r="NL52" s="162"/>
      <c r="NM52" s="162"/>
      <c r="NN52" s="162"/>
      <c r="NO52" s="162"/>
      <c r="NP52" s="162"/>
      <c r="NQ52" s="162"/>
      <c r="NR52" s="162"/>
      <c r="NS52" s="162"/>
      <c r="NT52" s="162"/>
      <c r="NU52" s="162"/>
      <c r="NV52" s="162"/>
      <c r="NW52" s="162"/>
      <c r="NX52" s="162"/>
      <c r="NY52" s="162"/>
      <c r="NZ52" s="162"/>
      <c r="OA52" s="162"/>
      <c r="OB52" s="162"/>
      <c r="OC52" s="162"/>
      <c r="OD52" s="162"/>
      <c r="OE52" s="162"/>
      <c r="OF52" s="162"/>
      <c r="OG52" s="162"/>
      <c r="OH52" s="162"/>
      <c r="OI52" s="162"/>
      <c r="OJ52" s="162"/>
      <c r="OK52" s="162"/>
      <c r="OL52" s="162"/>
      <c r="OM52" s="162"/>
      <c r="ON52" s="162"/>
      <c r="OO52" s="162"/>
      <c r="OP52" s="162"/>
      <c r="OQ52" s="162"/>
      <c r="OR52" s="162"/>
      <c r="OS52" s="162"/>
      <c r="OT52" s="162"/>
      <c r="OU52" s="162"/>
      <c r="OV52" s="162"/>
      <c r="OW52" s="162"/>
      <c r="OX52" s="162"/>
      <c r="OY52" s="162"/>
      <c r="OZ52" s="162"/>
      <c r="PA52" s="162"/>
      <c r="PB52" s="162"/>
      <c r="PC52" s="162"/>
      <c r="PD52" s="162"/>
      <c r="PE52" s="162"/>
      <c r="PF52" s="162"/>
      <c r="PG52" s="162"/>
      <c r="PH52" s="162"/>
      <c r="PI52" s="162"/>
      <c r="PJ52" s="162"/>
      <c r="PK52" s="162"/>
      <c r="PL52" s="162"/>
      <c r="PM52" s="162"/>
      <c r="PN52" s="162"/>
      <c r="PO52" s="162"/>
      <c r="PP52" s="162"/>
      <c r="PQ52" s="162"/>
      <c r="PR52" s="162"/>
      <c r="PS52" s="162"/>
      <c r="PT52" s="162"/>
      <c r="PU52" s="162"/>
      <c r="PV52" s="162"/>
      <c r="PW52" s="162"/>
      <c r="PX52" s="162"/>
      <c r="PY52" s="162"/>
      <c r="PZ52" s="162"/>
      <c r="QA52" s="162"/>
      <c r="QB52" s="162"/>
      <c r="QC52" s="162"/>
      <c r="QD52" s="162"/>
      <c r="QE52" s="162"/>
      <c r="QF52" s="162"/>
      <c r="QG52" s="162"/>
      <c r="QH52" s="162"/>
      <c r="QI52" s="162"/>
      <c r="QJ52" s="162"/>
      <c r="QK52" s="162"/>
      <c r="QL52" s="162"/>
      <c r="QM52" s="162"/>
      <c r="QN52" s="162"/>
      <c r="QO52" s="162"/>
      <c r="QP52" s="162"/>
      <c r="QQ52" s="162"/>
      <c r="QR52" s="162"/>
      <c r="QS52" s="162"/>
      <c r="QT52" s="162"/>
      <c r="QU52" s="162"/>
      <c r="QV52" s="162"/>
      <c r="QW52" s="162"/>
      <c r="QX52" s="162"/>
      <c r="QY52" s="162"/>
      <c r="QZ52" s="162"/>
      <c r="RA52" s="162"/>
    </row>
    <row r="53" spans="1:469" x14ac:dyDescent="0.25">
      <c r="A53" s="161"/>
      <c r="B53" s="162"/>
      <c r="C53" s="163"/>
      <c r="D53" s="162"/>
      <c r="E53" s="162"/>
      <c r="F53" s="162"/>
      <c r="G53" s="161"/>
      <c r="H53" s="162"/>
      <c r="I53" s="162"/>
      <c r="J53" s="162"/>
      <c r="K53" s="162"/>
      <c r="L53" s="162"/>
      <c r="M53" s="162"/>
      <c r="N53" s="164"/>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62"/>
      <c r="EV53" s="162"/>
      <c r="EW53" s="162"/>
      <c r="EX53" s="162"/>
      <c r="EY53" s="162"/>
      <c r="EZ53" s="162"/>
      <c r="FA53" s="162"/>
      <c r="FB53" s="162"/>
      <c r="FC53" s="162"/>
      <c r="FD53" s="162"/>
      <c r="FE53" s="162"/>
      <c r="FF53" s="162"/>
      <c r="FG53" s="162"/>
      <c r="FH53" s="162"/>
      <c r="FI53" s="162"/>
      <c r="FJ53" s="162"/>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62"/>
      <c r="GH53" s="162"/>
      <c r="GI53" s="162"/>
      <c r="GJ53" s="162"/>
      <c r="GK53" s="162"/>
      <c r="GL53" s="162"/>
      <c r="GM53" s="162"/>
      <c r="GN53" s="162"/>
      <c r="GO53" s="162"/>
      <c r="GP53" s="162"/>
      <c r="GQ53" s="162"/>
      <c r="GR53" s="162"/>
      <c r="GS53" s="162"/>
      <c r="GT53" s="162"/>
      <c r="GU53" s="162"/>
      <c r="GV53" s="162"/>
      <c r="GW53" s="162"/>
      <c r="GX53" s="162"/>
      <c r="GY53" s="162"/>
      <c r="GZ53" s="162"/>
      <c r="HA53" s="162"/>
      <c r="HB53" s="162"/>
      <c r="HC53" s="162"/>
      <c r="HD53" s="162"/>
      <c r="HE53" s="162"/>
      <c r="HF53" s="162"/>
      <c r="HG53" s="162"/>
      <c r="HH53" s="162"/>
      <c r="HI53" s="162"/>
      <c r="HJ53" s="162"/>
      <c r="HK53" s="162"/>
      <c r="HL53" s="162"/>
      <c r="HM53" s="162"/>
      <c r="HN53" s="162"/>
      <c r="HO53" s="162"/>
      <c r="HP53" s="162"/>
      <c r="HQ53" s="162"/>
      <c r="HR53" s="162"/>
      <c r="HS53" s="162"/>
      <c r="HT53" s="162"/>
      <c r="HU53" s="162"/>
      <c r="HV53" s="162"/>
      <c r="HW53" s="162"/>
      <c r="HX53" s="162"/>
      <c r="HY53" s="162"/>
      <c r="HZ53" s="162"/>
      <c r="IA53" s="162"/>
      <c r="IB53" s="162"/>
      <c r="IC53" s="162"/>
      <c r="ID53" s="162"/>
      <c r="IE53" s="162"/>
      <c r="IF53" s="162"/>
      <c r="IG53" s="162"/>
      <c r="IH53" s="162"/>
      <c r="II53" s="162"/>
      <c r="IJ53" s="162"/>
      <c r="IK53" s="162"/>
      <c r="IL53" s="162"/>
      <c r="IM53" s="162"/>
      <c r="IN53" s="162"/>
      <c r="IO53" s="162"/>
      <c r="IP53" s="162"/>
      <c r="IQ53" s="162"/>
      <c r="IR53" s="162"/>
      <c r="IS53" s="162"/>
      <c r="IT53" s="162"/>
      <c r="IU53" s="162"/>
      <c r="IV53" s="162"/>
      <c r="IW53" s="162"/>
      <c r="IX53" s="162"/>
      <c r="IY53" s="162"/>
      <c r="IZ53" s="162"/>
      <c r="JA53" s="162"/>
      <c r="JB53" s="162"/>
      <c r="JC53" s="162"/>
      <c r="JD53" s="162"/>
      <c r="JE53" s="162"/>
      <c r="JF53" s="162"/>
      <c r="JG53" s="162"/>
      <c r="JH53" s="162"/>
      <c r="JI53" s="162"/>
      <c r="JJ53" s="162"/>
      <c r="JK53" s="162"/>
      <c r="JL53" s="162"/>
      <c r="JM53" s="162"/>
      <c r="JN53" s="162"/>
      <c r="JO53" s="162"/>
      <c r="JP53" s="162"/>
      <c r="JQ53" s="162"/>
      <c r="JR53" s="162"/>
      <c r="JS53" s="162"/>
      <c r="JT53" s="162"/>
      <c r="JU53" s="162"/>
      <c r="JV53" s="162"/>
      <c r="JW53" s="162"/>
      <c r="JX53" s="162"/>
      <c r="JY53" s="162"/>
      <c r="JZ53" s="162"/>
      <c r="KA53" s="162"/>
      <c r="KB53" s="162"/>
      <c r="KC53" s="162"/>
      <c r="KD53" s="162"/>
      <c r="KE53" s="162"/>
      <c r="KF53" s="162"/>
      <c r="KG53" s="162"/>
      <c r="KH53" s="162"/>
      <c r="KI53" s="162"/>
      <c r="KJ53" s="162"/>
      <c r="KK53" s="162"/>
      <c r="KL53" s="162"/>
      <c r="KM53" s="162"/>
      <c r="KN53" s="162"/>
      <c r="KO53" s="162"/>
      <c r="KP53" s="162"/>
      <c r="KQ53" s="162"/>
      <c r="KR53" s="162"/>
      <c r="KS53" s="162"/>
      <c r="KT53" s="162"/>
      <c r="KU53" s="162"/>
      <c r="KV53" s="162"/>
      <c r="KW53" s="162"/>
      <c r="KX53" s="162"/>
      <c r="KY53" s="162"/>
      <c r="KZ53" s="162"/>
      <c r="LA53" s="162"/>
      <c r="LB53" s="162"/>
      <c r="LC53" s="162"/>
      <c r="LD53" s="162"/>
      <c r="LE53" s="162"/>
      <c r="LF53" s="162"/>
      <c r="LG53" s="162"/>
      <c r="LH53" s="162"/>
      <c r="LI53" s="162"/>
      <c r="LJ53" s="162"/>
      <c r="LK53" s="162"/>
      <c r="LL53" s="162"/>
      <c r="LM53" s="162"/>
      <c r="LN53" s="162"/>
      <c r="LO53" s="162"/>
      <c r="LP53" s="162"/>
      <c r="LQ53" s="162"/>
      <c r="LR53" s="162"/>
      <c r="LS53" s="162"/>
      <c r="LT53" s="162"/>
      <c r="LU53" s="162"/>
      <c r="LV53" s="162"/>
      <c r="LW53" s="162"/>
      <c r="LX53" s="162"/>
      <c r="LY53" s="162"/>
      <c r="LZ53" s="162"/>
      <c r="MA53" s="162"/>
      <c r="MB53" s="162"/>
      <c r="MC53" s="162"/>
      <c r="MD53" s="162"/>
      <c r="ME53" s="162"/>
      <c r="MF53" s="162"/>
      <c r="MG53" s="162"/>
      <c r="MH53" s="162"/>
      <c r="MI53" s="162"/>
      <c r="MJ53" s="162"/>
      <c r="MK53" s="162"/>
      <c r="ML53" s="162"/>
      <c r="MM53" s="162"/>
      <c r="MN53" s="162"/>
      <c r="MO53" s="162"/>
      <c r="MP53" s="162"/>
      <c r="MQ53" s="162"/>
      <c r="MR53" s="162"/>
      <c r="MS53" s="162"/>
      <c r="MT53" s="162"/>
      <c r="MU53" s="162"/>
      <c r="MV53" s="162"/>
      <c r="MW53" s="162"/>
      <c r="MX53" s="162"/>
      <c r="MY53" s="162"/>
      <c r="MZ53" s="162"/>
      <c r="NA53" s="162"/>
      <c r="NB53" s="162"/>
      <c r="NC53" s="162"/>
      <c r="ND53" s="162"/>
      <c r="NE53" s="162"/>
      <c r="NF53" s="162"/>
      <c r="NG53" s="162"/>
      <c r="NH53" s="162"/>
      <c r="NI53" s="162"/>
      <c r="NJ53" s="162"/>
      <c r="NK53" s="162"/>
      <c r="NL53" s="162"/>
      <c r="NM53" s="162"/>
      <c r="NN53" s="162"/>
      <c r="NO53" s="162"/>
      <c r="NP53" s="162"/>
      <c r="NQ53" s="162"/>
      <c r="NR53" s="162"/>
      <c r="NS53" s="162"/>
      <c r="NT53" s="162"/>
      <c r="NU53" s="162"/>
      <c r="NV53" s="162"/>
      <c r="NW53" s="162"/>
      <c r="NX53" s="162"/>
      <c r="NY53" s="162"/>
      <c r="NZ53" s="162"/>
      <c r="OA53" s="162"/>
      <c r="OB53" s="162"/>
      <c r="OC53" s="162"/>
      <c r="OD53" s="162"/>
      <c r="OE53" s="162"/>
      <c r="OF53" s="162"/>
      <c r="OG53" s="162"/>
      <c r="OH53" s="162"/>
      <c r="OI53" s="162"/>
      <c r="OJ53" s="162"/>
      <c r="OK53" s="162"/>
      <c r="OL53" s="162"/>
      <c r="OM53" s="162"/>
      <c r="ON53" s="162"/>
      <c r="OO53" s="162"/>
      <c r="OP53" s="162"/>
      <c r="OQ53" s="162"/>
      <c r="OR53" s="162"/>
      <c r="OS53" s="162"/>
      <c r="OT53" s="162"/>
      <c r="OU53" s="162"/>
      <c r="OV53" s="162"/>
      <c r="OW53" s="162"/>
      <c r="OX53" s="162"/>
      <c r="OY53" s="162"/>
      <c r="OZ53" s="162"/>
      <c r="PA53" s="162"/>
      <c r="PB53" s="162"/>
      <c r="PC53" s="162"/>
      <c r="PD53" s="162"/>
      <c r="PE53" s="162"/>
      <c r="PF53" s="162"/>
      <c r="PG53" s="162"/>
      <c r="PH53" s="162"/>
      <c r="PI53" s="162"/>
      <c r="PJ53" s="162"/>
      <c r="PK53" s="162"/>
      <c r="PL53" s="162"/>
      <c r="PM53" s="162"/>
      <c r="PN53" s="162"/>
      <c r="PO53" s="162"/>
      <c r="PP53" s="162"/>
      <c r="PQ53" s="162"/>
      <c r="PR53" s="162"/>
      <c r="PS53" s="162"/>
      <c r="PT53" s="162"/>
      <c r="PU53" s="162"/>
      <c r="PV53" s="162"/>
      <c r="PW53" s="162"/>
      <c r="PX53" s="162"/>
      <c r="PY53" s="162"/>
      <c r="PZ53" s="162"/>
      <c r="QA53" s="162"/>
      <c r="QB53" s="162"/>
      <c r="QC53" s="162"/>
      <c r="QD53" s="162"/>
      <c r="QE53" s="162"/>
      <c r="QF53" s="162"/>
      <c r="QG53" s="162"/>
      <c r="QH53" s="162"/>
      <c r="QI53" s="162"/>
      <c r="QJ53" s="162"/>
      <c r="QK53" s="162"/>
      <c r="QL53" s="162"/>
      <c r="QM53" s="162"/>
      <c r="QN53" s="162"/>
      <c r="QO53" s="162"/>
      <c r="QP53" s="162"/>
      <c r="QQ53" s="162"/>
      <c r="QR53" s="162"/>
      <c r="QS53" s="162"/>
      <c r="QT53" s="162"/>
      <c r="QU53" s="162"/>
      <c r="QV53" s="162"/>
      <c r="QW53" s="162"/>
      <c r="QX53" s="162"/>
      <c r="QY53" s="162"/>
      <c r="QZ53" s="162"/>
      <c r="RA53" s="162"/>
    </row>
    <row r="54" spans="1:469" x14ac:dyDescent="0.25">
      <c r="A54" s="161"/>
      <c r="B54" s="162"/>
      <c r="C54" s="163"/>
      <c r="D54" s="162"/>
      <c r="E54" s="162"/>
      <c r="F54" s="162"/>
      <c r="G54" s="161"/>
      <c r="H54" s="162"/>
      <c r="I54" s="162"/>
      <c r="J54" s="162"/>
      <c r="K54" s="162"/>
      <c r="L54" s="162"/>
      <c r="M54" s="162"/>
      <c r="N54" s="164"/>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62"/>
      <c r="EV54" s="162"/>
      <c r="EW54" s="162"/>
      <c r="EX54" s="162"/>
      <c r="EY54" s="162"/>
      <c r="EZ54" s="162"/>
      <c r="FA54" s="162"/>
      <c r="FB54" s="162"/>
      <c r="FC54" s="162"/>
      <c r="FD54" s="162"/>
      <c r="FE54" s="162"/>
      <c r="FF54" s="162"/>
      <c r="FG54" s="162"/>
      <c r="FH54" s="162"/>
      <c r="FI54" s="162"/>
      <c r="FJ54" s="162"/>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62"/>
      <c r="GH54" s="162"/>
      <c r="GI54" s="162"/>
      <c r="GJ54" s="162"/>
      <c r="GK54" s="162"/>
      <c r="GL54" s="162"/>
      <c r="GM54" s="162"/>
      <c r="GN54" s="162"/>
      <c r="GO54" s="162"/>
      <c r="GP54" s="162"/>
      <c r="GQ54" s="162"/>
      <c r="GR54" s="162"/>
      <c r="GS54" s="162"/>
      <c r="GT54" s="162"/>
      <c r="GU54" s="162"/>
      <c r="GV54" s="162"/>
      <c r="GW54" s="162"/>
      <c r="GX54" s="162"/>
      <c r="GY54" s="162"/>
      <c r="GZ54" s="162"/>
      <c r="HA54" s="162"/>
      <c r="HB54" s="162"/>
      <c r="HC54" s="162"/>
      <c r="HD54" s="162"/>
      <c r="HE54" s="162"/>
      <c r="HF54" s="162"/>
      <c r="HG54" s="162"/>
      <c r="HH54" s="162"/>
      <c r="HI54" s="162"/>
      <c r="HJ54" s="162"/>
      <c r="HK54" s="162"/>
      <c r="HL54" s="162"/>
      <c r="HM54" s="162"/>
      <c r="HN54" s="162"/>
      <c r="HO54" s="162"/>
      <c r="HP54" s="162"/>
      <c r="HQ54" s="162"/>
      <c r="HR54" s="162"/>
      <c r="HS54" s="162"/>
      <c r="HT54" s="162"/>
      <c r="HU54" s="162"/>
      <c r="HV54" s="162"/>
      <c r="HW54" s="162"/>
      <c r="HX54" s="162"/>
      <c r="HY54" s="162"/>
      <c r="HZ54" s="162"/>
      <c r="IA54" s="162"/>
      <c r="IB54" s="162"/>
      <c r="IC54" s="162"/>
      <c r="ID54" s="162"/>
      <c r="IE54" s="162"/>
      <c r="IF54" s="162"/>
      <c r="IG54" s="162"/>
      <c r="IH54" s="162"/>
      <c r="II54" s="162"/>
      <c r="IJ54" s="162"/>
      <c r="IK54" s="162"/>
      <c r="IL54" s="162"/>
      <c r="IM54" s="162"/>
      <c r="IN54" s="162"/>
      <c r="IO54" s="162"/>
      <c r="IP54" s="162"/>
      <c r="IQ54" s="162"/>
      <c r="IR54" s="162"/>
      <c r="IS54" s="162"/>
      <c r="IT54" s="162"/>
      <c r="IU54" s="162"/>
      <c r="IV54" s="162"/>
      <c r="IW54" s="162"/>
      <c r="IX54" s="162"/>
      <c r="IY54" s="162"/>
      <c r="IZ54" s="162"/>
      <c r="JA54" s="162"/>
      <c r="JB54" s="162"/>
      <c r="JC54" s="162"/>
      <c r="JD54" s="162"/>
      <c r="JE54" s="162"/>
      <c r="JF54" s="162"/>
      <c r="JG54" s="162"/>
      <c r="JH54" s="162"/>
      <c r="JI54" s="162"/>
      <c r="JJ54" s="162"/>
      <c r="JK54" s="162"/>
      <c r="JL54" s="162"/>
      <c r="JM54" s="162"/>
      <c r="JN54" s="162"/>
      <c r="JO54" s="162"/>
      <c r="JP54" s="162"/>
      <c r="JQ54" s="162"/>
      <c r="JR54" s="162"/>
      <c r="JS54" s="162"/>
      <c r="JT54" s="162"/>
      <c r="JU54" s="162"/>
      <c r="JV54" s="162"/>
      <c r="JW54" s="162"/>
      <c r="JX54" s="162"/>
      <c r="JY54" s="162"/>
      <c r="JZ54" s="162"/>
      <c r="KA54" s="162"/>
      <c r="KB54" s="162"/>
      <c r="KC54" s="162"/>
      <c r="KD54" s="162"/>
      <c r="KE54" s="162"/>
      <c r="KF54" s="162"/>
      <c r="KG54" s="162"/>
      <c r="KH54" s="162"/>
      <c r="KI54" s="162"/>
      <c r="KJ54" s="162"/>
      <c r="KK54" s="162"/>
      <c r="KL54" s="162"/>
      <c r="KM54" s="162"/>
      <c r="KN54" s="162"/>
      <c r="KO54" s="162"/>
      <c r="KP54" s="162"/>
      <c r="KQ54" s="162"/>
      <c r="KR54" s="162"/>
      <c r="KS54" s="162"/>
      <c r="KT54" s="162"/>
      <c r="KU54" s="162"/>
      <c r="KV54" s="162"/>
      <c r="KW54" s="162"/>
      <c r="KX54" s="162"/>
      <c r="KY54" s="162"/>
      <c r="KZ54" s="162"/>
      <c r="LA54" s="162"/>
      <c r="LB54" s="162"/>
      <c r="LC54" s="162"/>
      <c r="LD54" s="162"/>
      <c r="LE54" s="162"/>
      <c r="LF54" s="162"/>
      <c r="LG54" s="162"/>
      <c r="LH54" s="162"/>
      <c r="LI54" s="162"/>
      <c r="LJ54" s="162"/>
      <c r="LK54" s="162"/>
      <c r="LL54" s="162"/>
      <c r="LM54" s="162"/>
      <c r="LN54" s="162"/>
      <c r="LO54" s="162"/>
      <c r="LP54" s="162"/>
      <c r="LQ54" s="162"/>
      <c r="LR54" s="162"/>
      <c r="LS54" s="162"/>
      <c r="LT54" s="162"/>
      <c r="LU54" s="162"/>
      <c r="LV54" s="162"/>
      <c r="LW54" s="162"/>
      <c r="LX54" s="162"/>
      <c r="LY54" s="162"/>
      <c r="LZ54" s="162"/>
      <c r="MA54" s="162"/>
      <c r="MB54" s="162"/>
      <c r="MC54" s="162"/>
      <c r="MD54" s="162"/>
      <c r="ME54" s="162"/>
      <c r="MF54" s="162"/>
      <c r="MG54" s="162"/>
      <c r="MH54" s="162"/>
      <c r="MI54" s="162"/>
      <c r="MJ54" s="162"/>
      <c r="MK54" s="162"/>
      <c r="ML54" s="162"/>
      <c r="MM54" s="162"/>
      <c r="MN54" s="162"/>
      <c r="MO54" s="162"/>
      <c r="MP54" s="162"/>
      <c r="MQ54" s="162"/>
      <c r="MR54" s="162"/>
      <c r="MS54" s="162"/>
      <c r="MT54" s="162"/>
      <c r="MU54" s="162"/>
      <c r="MV54" s="162"/>
      <c r="MW54" s="162"/>
      <c r="MX54" s="162"/>
      <c r="MY54" s="162"/>
      <c r="MZ54" s="162"/>
      <c r="NA54" s="162"/>
      <c r="NB54" s="162"/>
      <c r="NC54" s="162"/>
      <c r="ND54" s="162"/>
      <c r="NE54" s="162"/>
      <c r="NF54" s="162"/>
      <c r="NG54" s="162"/>
      <c r="NH54" s="162"/>
      <c r="NI54" s="162"/>
      <c r="NJ54" s="162"/>
      <c r="NK54" s="162"/>
      <c r="NL54" s="162"/>
      <c r="NM54" s="162"/>
      <c r="NN54" s="162"/>
      <c r="NO54" s="162"/>
      <c r="NP54" s="162"/>
      <c r="NQ54" s="162"/>
      <c r="NR54" s="162"/>
      <c r="NS54" s="162"/>
      <c r="NT54" s="162"/>
      <c r="NU54" s="162"/>
      <c r="NV54" s="162"/>
      <c r="NW54" s="162"/>
      <c r="NX54" s="162"/>
      <c r="NY54" s="162"/>
      <c r="NZ54" s="162"/>
      <c r="OA54" s="162"/>
      <c r="OB54" s="162"/>
      <c r="OC54" s="162"/>
      <c r="OD54" s="162"/>
      <c r="OE54" s="162"/>
      <c r="OF54" s="162"/>
      <c r="OG54" s="162"/>
      <c r="OH54" s="162"/>
      <c r="OI54" s="162"/>
      <c r="OJ54" s="162"/>
      <c r="OK54" s="162"/>
      <c r="OL54" s="162"/>
      <c r="OM54" s="162"/>
      <c r="ON54" s="162"/>
      <c r="OO54" s="162"/>
      <c r="OP54" s="162"/>
      <c r="OQ54" s="162"/>
      <c r="OR54" s="162"/>
      <c r="OS54" s="162"/>
      <c r="OT54" s="162"/>
      <c r="OU54" s="162"/>
      <c r="OV54" s="162"/>
      <c r="OW54" s="162"/>
      <c r="OX54" s="162"/>
      <c r="OY54" s="162"/>
      <c r="OZ54" s="162"/>
      <c r="PA54" s="162"/>
      <c r="PB54" s="162"/>
      <c r="PC54" s="162"/>
      <c r="PD54" s="162"/>
      <c r="PE54" s="162"/>
      <c r="PF54" s="162"/>
      <c r="PG54" s="162"/>
      <c r="PH54" s="162"/>
      <c r="PI54" s="162"/>
      <c r="PJ54" s="162"/>
      <c r="PK54" s="162"/>
      <c r="PL54" s="162"/>
      <c r="PM54" s="162"/>
      <c r="PN54" s="162"/>
      <c r="PO54" s="162"/>
      <c r="PP54" s="162"/>
      <c r="PQ54" s="162"/>
      <c r="PR54" s="162"/>
      <c r="PS54" s="162"/>
      <c r="PT54" s="162"/>
      <c r="PU54" s="162"/>
      <c r="PV54" s="162"/>
      <c r="PW54" s="162"/>
      <c r="PX54" s="162"/>
      <c r="PY54" s="162"/>
      <c r="PZ54" s="162"/>
      <c r="QA54" s="162"/>
      <c r="QB54" s="162"/>
      <c r="QC54" s="162"/>
      <c r="QD54" s="162"/>
      <c r="QE54" s="162"/>
      <c r="QF54" s="162"/>
      <c r="QG54" s="162"/>
      <c r="QH54" s="162"/>
      <c r="QI54" s="162"/>
      <c r="QJ54" s="162"/>
      <c r="QK54" s="162"/>
      <c r="QL54" s="162"/>
      <c r="QM54" s="162"/>
      <c r="QN54" s="162"/>
      <c r="QO54" s="162"/>
      <c r="QP54" s="162"/>
      <c r="QQ54" s="162"/>
      <c r="QR54" s="162"/>
      <c r="QS54" s="162"/>
      <c r="QT54" s="162"/>
      <c r="QU54" s="162"/>
      <c r="QV54" s="162"/>
      <c r="QW54" s="162"/>
      <c r="QX54" s="162"/>
      <c r="QY54" s="162"/>
      <c r="QZ54" s="162"/>
      <c r="RA54" s="162"/>
    </row>
    <row r="55" spans="1:469" x14ac:dyDescent="0.25">
      <c r="A55" s="161"/>
      <c r="B55" s="162"/>
      <c r="C55" s="163"/>
      <c r="D55" s="162"/>
      <c r="E55" s="162"/>
      <c r="F55" s="162"/>
      <c r="G55" s="161"/>
      <c r="H55" s="162"/>
      <c r="I55" s="162"/>
      <c r="J55" s="162"/>
      <c r="K55" s="162"/>
      <c r="L55" s="162"/>
      <c r="M55" s="162"/>
      <c r="N55" s="164"/>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62"/>
      <c r="EV55" s="162"/>
      <c r="EW55" s="162"/>
      <c r="EX55" s="162"/>
      <c r="EY55" s="162"/>
      <c r="EZ55" s="162"/>
      <c r="FA55" s="162"/>
      <c r="FB55" s="162"/>
      <c r="FC55" s="162"/>
      <c r="FD55" s="162"/>
      <c r="FE55" s="162"/>
      <c r="FF55" s="162"/>
      <c r="FG55" s="162"/>
      <c r="FH55" s="162"/>
      <c r="FI55" s="162"/>
      <c r="FJ55" s="162"/>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62"/>
      <c r="GH55" s="162"/>
      <c r="GI55" s="162"/>
      <c r="GJ55" s="162"/>
      <c r="GK55" s="162"/>
      <c r="GL55" s="162"/>
      <c r="GM55" s="162"/>
      <c r="GN55" s="162"/>
      <c r="GO55" s="162"/>
      <c r="GP55" s="162"/>
      <c r="GQ55" s="162"/>
      <c r="GR55" s="162"/>
      <c r="GS55" s="162"/>
      <c r="GT55" s="162"/>
      <c r="GU55" s="162"/>
      <c r="GV55" s="162"/>
      <c r="GW55" s="162"/>
      <c r="GX55" s="162"/>
      <c r="GY55" s="162"/>
      <c r="GZ55" s="162"/>
      <c r="HA55" s="162"/>
      <c r="HB55" s="162"/>
      <c r="HC55" s="162"/>
      <c r="HD55" s="162"/>
      <c r="HE55" s="162"/>
      <c r="HF55" s="162"/>
      <c r="HG55" s="162"/>
      <c r="HH55" s="162"/>
      <c r="HI55" s="162"/>
      <c r="HJ55" s="162"/>
      <c r="HK55" s="162"/>
      <c r="HL55" s="162"/>
      <c r="HM55" s="162"/>
      <c r="HN55" s="162"/>
      <c r="HO55" s="162"/>
      <c r="HP55" s="162"/>
      <c r="HQ55" s="162"/>
      <c r="HR55" s="162"/>
      <c r="HS55" s="162"/>
      <c r="HT55" s="162"/>
      <c r="HU55" s="162"/>
      <c r="HV55" s="162"/>
      <c r="HW55" s="162"/>
      <c r="HX55" s="162"/>
      <c r="HY55" s="162"/>
      <c r="HZ55" s="162"/>
      <c r="IA55" s="162"/>
      <c r="IB55" s="162"/>
      <c r="IC55" s="162"/>
      <c r="ID55" s="162"/>
      <c r="IE55" s="162"/>
      <c r="IF55" s="162"/>
      <c r="IG55" s="162"/>
      <c r="IH55" s="162"/>
      <c r="II55" s="162"/>
      <c r="IJ55" s="162"/>
      <c r="IK55" s="162"/>
      <c r="IL55" s="162"/>
      <c r="IM55" s="162"/>
      <c r="IN55" s="162"/>
      <c r="IO55" s="162"/>
      <c r="IP55" s="162"/>
      <c r="IQ55" s="162"/>
      <c r="IR55" s="162"/>
      <c r="IS55" s="162"/>
      <c r="IT55" s="162"/>
      <c r="IU55" s="162"/>
      <c r="IV55" s="162"/>
      <c r="IW55" s="162"/>
      <c r="IX55" s="162"/>
      <c r="IY55" s="162"/>
      <c r="IZ55" s="162"/>
      <c r="JA55" s="162"/>
      <c r="JB55" s="162"/>
      <c r="JC55" s="162"/>
      <c r="JD55" s="162"/>
      <c r="JE55" s="162"/>
      <c r="JF55" s="162"/>
      <c r="JG55" s="162"/>
      <c r="JH55" s="162"/>
      <c r="JI55" s="162"/>
      <c r="JJ55" s="162"/>
      <c r="JK55" s="162"/>
      <c r="JL55" s="162"/>
      <c r="JM55" s="162"/>
      <c r="JN55" s="162"/>
      <c r="JO55" s="162"/>
      <c r="JP55" s="162"/>
      <c r="JQ55" s="162"/>
      <c r="JR55" s="162"/>
      <c r="JS55" s="162"/>
      <c r="JT55" s="162"/>
      <c r="JU55" s="162"/>
      <c r="JV55" s="162"/>
      <c r="JW55" s="162"/>
      <c r="JX55" s="162"/>
      <c r="JY55" s="162"/>
      <c r="JZ55" s="162"/>
      <c r="KA55" s="162"/>
      <c r="KB55" s="162"/>
      <c r="KC55" s="162"/>
      <c r="KD55" s="162"/>
      <c r="KE55" s="162"/>
      <c r="KF55" s="162"/>
      <c r="KG55" s="162"/>
      <c r="KH55" s="162"/>
      <c r="KI55" s="162"/>
      <c r="KJ55" s="162"/>
      <c r="KK55" s="162"/>
      <c r="KL55" s="162"/>
      <c r="KM55" s="162"/>
      <c r="KN55" s="162"/>
      <c r="KO55" s="162"/>
      <c r="KP55" s="162"/>
      <c r="KQ55" s="162"/>
      <c r="KR55" s="162"/>
      <c r="KS55" s="162"/>
      <c r="KT55" s="162"/>
      <c r="KU55" s="162"/>
      <c r="KV55" s="162"/>
      <c r="KW55" s="162"/>
      <c r="KX55" s="162"/>
      <c r="KY55" s="162"/>
      <c r="KZ55" s="162"/>
      <c r="LA55" s="162"/>
      <c r="LB55" s="162"/>
      <c r="LC55" s="162"/>
      <c r="LD55" s="162"/>
      <c r="LE55" s="162"/>
      <c r="LF55" s="162"/>
      <c r="LG55" s="162"/>
      <c r="LH55" s="162"/>
      <c r="LI55" s="162"/>
      <c r="LJ55" s="162"/>
      <c r="LK55" s="162"/>
      <c r="LL55" s="162"/>
      <c r="LM55" s="162"/>
      <c r="LN55" s="162"/>
      <c r="LO55" s="162"/>
      <c r="LP55" s="162"/>
      <c r="LQ55" s="162"/>
      <c r="LR55" s="162"/>
      <c r="LS55" s="162"/>
      <c r="LT55" s="162"/>
      <c r="LU55" s="162"/>
      <c r="LV55" s="162"/>
      <c r="LW55" s="162"/>
      <c r="LX55" s="162"/>
      <c r="LY55" s="162"/>
      <c r="LZ55" s="162"/>
      <c r="MA55" s="162"/>
      <c r="MB55" s="162"/>
      <c r="MC55" s="162"/>
      <c r="MD55" s="162"/>
      <c r="ME55" s="162"/>
      <c r="MF55" s="162"/>
      <c r="MG55" s="162"/>
      <c r="MH55" s="162"/>
      <c r="MI55" s="162"/>
      <c r="MJ55" s="162"/>
      <c r="MK55" s="162"/>
      <c r="ML55" s="162"/>
      <c r="MM55" s="162"/>
      <c r="MN55" s="162"/>
      <c r="MO55" s="162"/>
      <c r="MP55" s="162"/>
      <c r="MQ55" s="162"/>
      <c r="MR55" s="162"/>
      <c r="MS55" s="162"/>
      <c r="MT55" s="162"/>
      <c r="MU55" s="162"/>
      <c r="MV55" s="162"/>
      <c r="MW55" s="162"/>
      <c r="MX55" s="162"/>
      <c r="MY55" s="162"/>
      <c r="MZ55" s="162"/>
      <c r="NA55" s="162"/>
      <c r="NB55" s="162"/>
      <c r="NC55" s="162"/>
      <c r="ND55" s="162"/>
      <c r="NE55" s="162"/>
      <c r="NF55" s="162"/>
      <c r="NG55" s="162"/>
      <c r="NH55" s="162"/>
      <c r="NI55" s="162"/>
      <c r="NJ55" s="162"/>
      <c r="NK55" s="162"/>
      <c r="NL55" s="162"/>
      <c r="NM55" s="162"/>
      <c r="NN55" s="162"/>
      <c r="NO55" s="162"/>
      <c r="NP55" s="162"/>
      <c r="NQ55" s="162"/>
      <c r="NR55" s="162"/>
      <c r="NS55" s="162"/>
      <c r="NT55" s="162"/>
      <c r="NU55" s="162"/>
      <c r="NV55" s="162"/>
      <c r="NW55" s="162"/>
      <c r="NX55" s="162"/>
      <c r="NY55" s="162"/>
      <c r="NZ55" s="162"/>
      <c r="OA55" s="162"/>
      <c r="OB55" s="162"/>
      <c r="OC55" s="162"/>
      <c r="OD55" s="162"/>
      <c r="OE55" s="162"/>
      <c r="OF55" s="162"/>
      <c r="OG55" s="162"/>
      <c r="OH55" s="162"/>
      <c r="OI55" s="162"/>
      <c r="OJ55" s="162"/>
      <c r="OK55" s="162"/>
      <c r="OL55" s="162"/>
      <c r="OM55" s="162"/>
      <c r="ON55" s="162"/>
      <c r="OO55" s="162"/>
      <c r="OP55" s="162"/>
      <c r="OQ55" s="162"/>
      <c r="OR55" s="162"/>
      <c r="OS55" s="162"/>
      <c r="OT55" s="162"/>
      <c r="OU55" s="162"/>
      <c r="OV55" s="162"/>
      <c r="OW55" s="162"/>
      <c r="OX55" s="162"/>
      <c r="OY55" s="162"/>
      <c r="OZ55" s="162"/>
      <c r="PA55" s="162"/>
      <c r="PB55" s="162"/>
      <c r="PC55" s="162"/>
      <c r="PD55" s="162"/>
      <c r="PE55" s="162"/>
      <c r="PF55" s="162"/>
      <c r="PG55" s="162"/>
      <c r="PH55" s="162"/>
      <c r="PI55" s="162"/>
      <c r="PJ55" s="162"/>
      <c r="PK55" s="162"/>
      <c r="PL55" s="162"/>
      <c r="PM55" s="162"/>
      <c r="PN55" s="162"/>
      <c r="PO55" s="162"/>
      <c r="PP55" s="162"/>
      <c r="PQ55" s="162"/>
      <c r="PR55" s="162"/>
      <c r="PS55" s="162"/>
      <c r="PT55" s="162"/>
      <c r="PU55" s="162"/>
      <c r="PV55" s="162"/>
      <c r="PW55" s="162"/>
      <c r="PX55" s="162"/>
      <c r="PY55" s="162"/>
      <c r="PZ55" s="162"/>
      <c r="QA55" s="162"/>
      <c r="QB55" s="162"/>
      <c r="QC55" s="162"/>
      <c r="QD55" s="162"/>
      <c r="QE55" s="162"/>
      <c r="QF55" s="162"/>
      <c r="QG55" s="162"/>
      <c r="QH55" s="162"/>
      <c r="QI55" s="162"/>
      <c r="QJ55" s="162"/>
      <c r="QK55" s="162"/>
      <c r="QL55" s="162"/>
      <c r="QM55" s="162"/>
      <c r="QN55" s="162"/>
      <c r="QO55" s="162"/>
      <c r="QP55" s="162"/>
      <c r="QQ55" s="162"/>
      <c r="QR55" s="162"/>
      <c r="QS55" s="162"/>
      <c r="QT55" s="162"/>
      <c r="QU55" s="162"/>
      <c r="QV55" s="162"/>
      <c r="QW55" s="162"/>
      <c r="QX55" s="162"/>
      <c r="QY55" s="162"/>
      <c r="QZ55" s="162"/>
      <c r="RA55" s="162"/>
    </row>
    <row r="56" spans="1:469" x14ac:dyDescent="0.25">
      <c r="A56" s="161"/>
      <c r="B56" s="162"/>
      <c r="C56" s="163"/>
      <c r="D56" s="162"/>
      <c r="E56" s="162"/>
      <c r="F56" s="162"/>
      <c r="G56" s="161"/>
      <c r="H56" s="162"/>
      <c r="I56" s="162"/>
      <c r="J56" s="162"/>
      <c r="K56" s="162"/>
      <c r="L56" s="162"/>
      <c r="M56" s="162"/>
      <c r="N56" s="164"/>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62"/>
      <c r="EV56" s="162"/>
      <c r="EW56" s="162"/>
      <c r="EX56" s="162"/>
      <c r="EY56" s="162"/>
      <c r="EZ56" s="162"/>
      <c r="FA56" s="162"/>
      <c r="FB56" s="162"/>
      <c r="FC56" s="162"/>
      <c r="FD56" s="162"/>
      <c r="FE56" s="162"/>
      <c r="FF56" s="162"/>
      <c r="FG56" s="162"/>
      <c r="FH56" s="162"/>
      <c r="FI56" s="162"/>
      <c r="FJ56" s="162"/>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62"/>
      <c r="GH56" s="162"/>
      <c r="GI56" s="162"/>
      <c r="GJ56" s="162"/>
      <c r="GK56" s="162"/>
      <c r="GL56" s="162"/>
      <c r="GM56" s="162"/>
      <c r="GN56" s="162"/>
      <c r="GO56" s="162"/>
      <c r="GP56" s="162"/>
      <c r="GQ56" s="162"/>
      <c r="GR56" s="162"/>
      <c r="GS56" s="162"/>
      <c r="GT56" s="162"/>
      <c r="GU56" s="162"/>
      <c r="GV56" s="162"/>
      <c r="GW56" s="162"/>
      <c r="GX56" s="162"/>
      <c r="GY56" s="162"/>
      <c r="GZ56" s="162"/>
      <c r="HA56" s="162"/>
      <c r="HB56" s="162"/>
      <c r="HC56" s="162"/>
      <c r="HD56" s="162"/>
      <c r="HE56" s="162"/>
      <c r="HF56" s="162"/>
      <c r="HG56" s="162"/>
      <c r="HH56" s="162"/>
      <c r="HI56" s="162"/>
      <c r="HJ56" s="162"/>
      <c r="HK56" s="162"/>
      <c r="HL56" s="162"/>
      <c r="HM56" s="162"/>
      <c r="HN56" s="162"/>
      <c r="HO56" s="162"/>
      <c r="HP56" s="162"/>
      <c r="HQ56" s="162"/>
      <c r="HR56" s="162"/>
      <c r="HS56" s="162"/>
      <c r="HT56" s="162"/>
      <c r="HU56" s="162"/>
      <c r="HV56" s="162"/>
      <c r="HW56" s="162"/>
      <c r="HX56" s="162"/>
      <c r="HY56" s="162"/>
      <c r="HZ56" s="162"/>
      <c r="IA56" s="162"/>
      <c r="IB56" s="162"/>
      <c r="IC56" s="162"/>
      <c r="ID56" s="162"/>
      <c r="IE56" s="162"/>
      <c r="IF56" s="162"/>
      <c r="IG56" s="162"/>
      <c r="IH56" s="162"/>
      <c r="II56" s="162"/>
      <c r="IJ56" s="162"/>
      <c r="IK56" s="162"/>
      <c r="IL56" s="162"/>
      <c r="IM56" s="162"/>
      <c r="IN56" s="162"/>
      <c r="IO56" s="162"/>
      <c r="IP56" s="162"/>
      <c r="IQ56" s="162"/>
      <c r="IR56" s="162"/>
      <c r="IS56" s="162"/>
      <c r="IT56" s="162"/>
      <c r="IU56" s="162"/>
      <c r="IV56" s="162"/>
      <c r="IW56" s="162"/>
      <c r="IX56" s="162"/>
      <c r="IY56" s="162"/>
      <c r="IZ56" s="162"/>
      <c r="JA56" s="162"/>
      <c r="JB56" s="162"/>
      <c r="JC56" s="162"/>
      <c r="JD56" s="162"/>
      <c r="JE56" s="162"/>
      <c r="JF56" s="162"/>
      <c r="JG56" s="162"/>
      <c r="JH56" s="162"/>
      <c r="JI56" s="162"/>
      <c r="JJ56" s="162"/>
      <c r="JK56" s="162"/>
      <c r="JL56" s="162"/>
      <c r="JM56" s="162"/>
      <c r="JN56" s="162"/>
      <c r="JO56" s="162"/>
      <c r="JP56" s="162"/>
      <c r="JQ56" s="162"/>
      <c r="JR56" s="162"/>
      <c r="JS56" s="162"/>
      <c r="JT56" s="162"/>
      <c r="JU56" s="162"/>
      <c r="JV56" s="162"/>
      <c r="JW56" s="162"/>
      <c r="JX56" s="162"/>
      <c r="JY56" s="162"/>
      <c r="JZ56" s="162"/>
      <c r="KA56" s="162"/>
      <c r="KB56" s="162"/>
      <c r="KC56" s="162"/>
      <c r="KD56" s="162"/>
      <c r="KE56" s="162"/>
      <c r="KF56" s="162"/>
      <c r="KG56" s="162"/>
      <c r="KH56" s="162"/>
      <c r="KI56" s="162"/>
      <c r="KJ56" s="162"/>
      <c r="KK56" s="162"/>
      <c r="KL56" s="162"/>
      <c r="KM56" s="162"/>
      <c r="KN56" s="162"/>
      <c r="KO56" s="162"/>
      <c r="KP56" s="162"/>
      <c r="KQ56" s="162"/>
      <c r="KR56" s="162"/>
      <c r="KS56" s="162"/>
      <c r="KT56" s="162"/>
      <c r="KU56" s="162"/>
      <c r="KV56" s="162"/>
      <c r="KW56" s="162"/>
      <c r="KX56" s="162"/>
      <c r="KY56" s="162"/>
      <c r="KZ56" s="162"/>
      <c r="LA56" s="162"/>
      <c r="LB56" s="162"/>
      <c r="LC56" s="162"/>
      <c r="LD56" s="162"/>
      <c r="LE56" s="162"/>
      <c r="LF56" s="162"/>
      <c r="LG56" s="162"/>
      <c r="LH56" s="162"/>
      <c r="LI56" s="162"/>
      <c r="LJ56" s="162"/>
      <c r="LK56" s="162"/>
      <c r="LL56" s="162"/>
      <c r="LM56" s="162"/>
      <c r="LN56" s="162"/>
      <c r="LO56" s="162"/>
      <c r="LP56" s="162"/>
      <c r="LQ56" s="162"/>
      <c r="LR56" s="162"/>
      <c r="LS56" s="162"/>
      <c r="LT56" s="162"/>
      <c r="LU56" s="162"/>
      <c r="LV56" s="162"/>
      <c r="LW56" s="162"/>
      <c r="LX56" s="162"/>
      <c r="LY56" s="162"/>
      <c r="LZ56" s="162"/>
      <c r="MA56" s="162"/>
      <c r="MB56" s="162"/>
      <c r="MC56" s="162"/>
      <c r="MD56" s="162"/>
      <c r="ME56" s="162"/>
      <c r="MF56" s="162"/>
      <c r="MG56" s="162"/>
      <c r="MH56" s="162"/>
      <c r="MI56" s="162"/>
      <c r="MJ56" s="162"/>
      <c r="MK56" s="162"/>
      <c r="ML56" s="162"/>
      <c r="MM56" s="162"/>
      <c r="MN56" s="162"/>
      <c r="MO56" s="162"/>
      <c r="MP56" s="162"/>
      <c r="MQ56" s="162"/>
      <c r="MR56" s="162"/>
      <c r="MS56" s="162"/>
      <c r="MT56" s="162"/>
      <c r="MU56" s="162"/>
      <c r="MV56" s="162"/>
      <c r="MW56" s="162"/>
      <c r="MX56" s="162"/>
      <c r="MY56" s="162"/>
      <c r="MZ56" s="162"/>
      <c r="NA56" s="162"/>
      <c r="NB56" s="162"/>
      <c r="NC56" s="162"/>
      <c r="ND56" s="162"/>
      <c r="NE56" s="162"/>
      <c r="NF56" s="162"/>
      <c r="NG56" s="162"/>
      <c r="NH56" s="162"/>
      <c r="NI56" s="162"/>
      <c r="NJ56" s="162"/>
      <c r="NK56" s="162"/>
      <c r="NL56" s="162"/>
      <c r="NM56" s="162"/>
      <c r="NN56" s="162"/>
      <c r="NO56" s="162"/>
      <c r="NP56" s="162"/>
      <c r="NQ56" s="162"/>
      <c r="NR56" s="162"/>
      <c r="NS56" s="162"/>
      <c r="NT56" s="162"/>
      <c r="NU56" s="162"/>
      <c r="NV56" s="162"/>
      <c r="NW56" s="162"/>
      <c r="NX56" s="162"/>
      <c r="NY56" s="162"/>
      <c r="NZ56" s="162"/>
      <c r="OA56" s="162"/>
      <c r="OB56" s="162"/>
      <c r="OC56" s="162"/>
      <c r="OD56" s="162"/>
      <c r="OE56" s="162"/>
      <c r="OF56" s="162"/>
      <c r="OG56" s="162"/>
      <c r="OH56" s="162"/>
      <c r="OI56" s="162"/>
      <c r="OJ56" s="162"/>
      <c r="OK56" s="162"/>
      <c r="OL56" s="162"/>
      <c r="OM56" s="162"/>
      <c r="ON56" s="162"/>
      <c r="OO56" s="162"/>
      <c r="OP56" s="162"/>
      <c r="OQ56" s="162"/>
      <c r="OR56" s="162"/>
      <c r="OS56" s="162"/>
      <c r="OT56" s="162"/>
      <c r="OU56" s="162"/>
      <c r="OV56" s="162"/>
      <c r="OW56" s="162"/>
      <c r="OX56" s="162"/>
      <c r="OY56" s="162"/>
      <c r="OZ56" s="162"/>
      <c r="PA56" s="162"/>
      <c r="PB56" s="162"/>
      <c r="PC56" s="162"/>
      <c r="PD56" s="162"/>
      <c r="PE56" s="162"/>
      <c r="PF56" s="162"/>
      <c r="PG56" s="162"/>
      <c r="PH56" s="162"/>
      <c r="PI56" s="162"/>
      <c r="PJ56" s="162"/>
      <c r="PK56" s="162"/>
      <c r="PL56" s="162"/>
      <c r="PM56" s="162"/>
      <c r="PN56" s="162"/>
      <c r="PO56" s="162"/>
      <c r="PP56" s="162"/>
      <c r="PQ56" s="162"/>
      <c r="PR56" s="162"/>
      <c r="PS56" s="162"/>
      <c r="PT56" s="162"/>
      <c r="PU56" s="162"/>
      <c r="PV56" s="162"/>
      <c r="PW56" s="162"/>
      <c r="PX56" s="162"/>
      <c r="PY56" s="162"/>
      <c r="PZ56" s="162"/>
      <c r="QA56" s="162"/>
      <c r="QB56" s="162"/>
      <c r="QC56" s="162"/>
      <c r="QD56" s="162"/>
      <c r="QE56" s="162"/>
      <c r="QF56" s="162"/>
      <c r="QG56" s="162"/>
      <c r="QH56" s="162"/>
      <c r="QI56" s="162"/>
      <c r="QJ56" s="162"/>
      <c r="QK56" s="162"/>
      <c r="QL56" s="162"/>
      <c r="QM56" s="162"/>
      <c r="QN56" s="162"/>
      <c r="QO56" s="162"/>
      <c r="QP56" s="162"/>
      <c r="QQ56" s="162"/>
      <c r="QR56" s="162"/>
      <c r="QS56" s="162"/>
      <c r="QT56" s="162"/>
      <c r="QU56" s="162"/>
      <c r="QV56" s="162"/>
      <c r="QW56" s="162"/>
      <c r="QX56" s="162"/>
      <c r="QY56" s="162"/>
      <c r="QZ56" s="162"/>
      <c r="RA56" s="162"/>
    </row>
    <row r="57" spans="1:469" x14ac:dyDescent="0.25">
      <c r="A57" s="161"/>
      <c r="B57" s="162"/>
      <c r="C57" s="163"/>
      <c r="D57" s="162"/>
      <c r="E57" s="162"/>
      <c r="F57" s="162"/>
      <c r="G57" s="161"/>
      <c r="H57" s="162"/>
      <c r="I57" s="162"/>
      <c r="J57" s="162"/>
      <c r="K57" s="162"/>
      <c r="L57" s="162"/>
      <c r="M57" s="162"/>
      <c r="N57" s="164"/>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62"/>
      <c r="EV57" s="162"/>
      <c r="EW57" s="162"/>
      <c r="EX57" s="162"/>
      <c r="EY57" s="162"/>
      <c r="EZ57" s="162"/>
      <c r="FA57" s="162"/>
      <c r="FB57" s="162"/>
      <c r="FC57" s="162"/>
      <c r="FD57" s="162"/>
      <c r="FE57" s="162"/>
      <c r="FF57" s="162"/>
      <c r="FG57" s="162"/>
      <c r="FH57" s="162"/>
      <c r="FI57" s="162"/>
      <c r="FJ57" s="162"/>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62"/>
      <c r="GH57" s="162"/>
      <c r="GI57" s="162"/>
      <c r="GJ57" s="162"/>
      <c r="GK57" s="162"/>
      <c r="GL57" s="162"/>
      <c r="GM57" s="162"/>
      <c r="GN57" s="162"/>
      <c r="GO57" s="162"/>
      <c r="GP57" s="162"/>
      <c r="GQ57" s="162"/>
      <c r="GR57" s="162"/>
      <c r="GS57" s="162"/>
      <c r="GT57" s="162"/>
      <c r="GU57" s="162"/>
      <c r="GV57" s="162"/>
      <c r="GW57" s="162"/>
      <c r="GX57" s="162"/>
      <c r="GY57" s="162"/>
      <c r="GZ57" s="162"/>
      <c r="HA57" s="162"/>
      <c r="HB57" s="162"/>
      <c r="HC57" s="162"/>
      <c r="HD57" s="162"/>
      <c r="HE57" s="162"/>
      <c r="HF57" s="162"/>
      <c r="HG57" s="162"/>
      <c r="HH57" s="162"/>
      <c r="HI57" s="162"/>
      <c r="HJ57" s="162"/>
      <c r="HK57" s="162"/>
      <c r="HL57" s="162"/>
      <c r="HM57" s="162"/>
      <c r="HN57" s="162"/>
      <c r="HO57" s="162"/>
      <c r="HP57" s="162"/>
      <c r="HQ57" s="162"/>
      <c r="HR57" s="162"/>
      <c r="HS57" s="162"/>
      <c r="HT57" s="162"/>
      <c r="HU57" s="162"/>
      <c r="HV57" s="162"/>
      <c r="HW57" s="162"/>
      <c r="HX57" s="162"/>
      <c r="HY57" s="162"/>
      <c r="HZ57" s="162"/>
      <c r="IA57" s="162"/>
      <c r="IB57" s="162"/>
      <c r="IC57" s="162"/>
      <c r="ID57" s="162"/>
      <c r="IE57" s="162"/>
      <c r="IF57" s="162"/>
      <c r="IG57" s="162"/>
      <c r="IH57" s="162"/>
      <c r="II57" s="162"/>
      <c r="IJ57" s="162"/>
      <c r="IK57" s="162"/>
      <c r="IL57" s="162"/>
      <c r="IM57" s="162"/>
      <c r="IN57" s="162"/>
      <c r="IO57" s="162"/>
      <c r="IP57" s="162"/>
      <c r="IQ57" s="162"/>
      <c r="IR57" s="162"/>
      <c r="IS57" s="162"/>
      <c r="IT57" s="162"/>
      <c r="IU57" s="162"/>
      <c r="IV57" s="162"/>
      <c r="IW57" s="162"/>
      <c r="IX57" s="162"/>
      <c r="IY57" s="162"/>
      <c r="IZ57" s="162"/>
      <c r="JA57" s="162"/>
      <c r="JB57" s="162"/>
      <c r="JC57" s="162"/>
      <c r="JD57" s="162"/>
      <c r="JE57" s="162"/>
      <c r="JF57" s="162"/>
      <c r="JG57" s="162"/>
      <c r="JH57" s="162"/>
      <c r="JI57" s="162"/>
      <c r="JJ57" s="162"/>
      <c r="JK57" s="162"/>
      <c r="JL57" s="162"/>
      <c r="JM57" s="162"/>
      <c r="JN57" s="162"/>
      <c r="JO57" s="162"/>
      <c r="JP57" s="162"/>
      <c r="JQ57" s="162"/>
      <c r="JR57" s="162"/>
      <c r="JS57" s="162"/>
      <c r="JT57" s="162"/>
      <c r="JU57" s="162"/>
      <c r="JV57" s="162"/>
      <c r="JW57" s="162"/>
      <c r="JX57" s="162"/>
      <c r="JY57" s="162"/>
      <c r="JZ57" s="162"/>
      <c r="KA57" s="162"/>
      <c r="KB57" s="162"/>
      <c r="KC57" s="162"/>
      <c r="KD57" s="162"/>
      <c r="KE57" s="162"/>
      <c r="KF57" s="162"/>
      <c r="KG57" s="162"/>
      <c r="KH57" s="162"/>
      <c r="KI57" s="162"/>
      <c r="KJ57" s="162"/>
      <c r="KK57" s="162"/>
      <c r="KL57" s="162"/>
      <c r="KM57" s="162"/>
      <c r="KN57" s="162"/>
      <c r="KO57" s="162"/>
      <c r="KP57" s="162"/>
      <c r="KQ57" s="162"/>
      <c r="KR57" s="162"/>
      <c r="KS57" s="162"/>
      <c r="KT57" s="162"/>
      <c r="KU57" s="162"/>
      <c r="KV57" s="162"/>
      <c r="KW57" s="162"/>
      <c r="KX57" s="162"/>
      <c r="KY57" s="162"/>
      <c r="KZ57" s="162"/>
      <c r="LA57" s="162"/>
      <c r="LB57" s="162"/>
      <c r="LC57" s="162"/>
      <c r="LD57" s="162"/>
      <c r="LE57" s="162"/>
      <c r="LF57" s="162"/>
      <c r="LG57" s="162"/>
      <c r="LH57" s="162"/>
      <c r="LI57" s="162"/>
      <c r="LJ57" s="162"/>
      <c r="LK57" s="162"/>
      <c r="LL57" s="162"/>
      <c r="LM57" s="162"/>
      <c r="LN57" s="162"/>
      <c r="LO57" s="162"/>
      <c r="LP57" s="162"/>
      <c r="LQ57" s="162"/>
      <c r="LR57" s="162"/>
      <c r="LS57" s="162"/>
      <c r="LT57" s="162"/>
      <c r="LU57" s="162"/>
      <c r="LV57" s="162"/>
      <c r="LW57" s="162"/>
      <c r="LX57" s="162"/>
      <c r="LY57" s="162"/>
      <c r="LZ57" s="162"/>
      <c r="MA57" s="162"/>
      <c r="MB57" s="162"/>
      <c r="MC57" s="162"/>
      <c r="MD57" s="162"/>
      <c r="ME57" s="162"/>
      <c r="MF57" s="162"/>
      <c r="MG57" s="162"/>
      <c r="MH57" s="162"/>
      <c r="MI57" s="162"/>
      <c r="MJ57" s="162"/>
      <c r="MK57" s="162"/>
      <c r="ML57" s="162"/>
      <c r="MM57" s="162"/>
      <c r="MN57" s="162"/>
      <c r="MO57" s="162"/>
      <c r="MP57" s="162"/>
      <c r="MQ57" s="162"/>
      <c r="MR57" s="162"/>
      <c r="MS57" s="162"/>
      <c r="MT57" s="162"/>
      <c r="MU57" s="162"/>
      <c r="MV57" s="162"/>
      <c r="MW57" s="162"/>
      <c r="MX57" s="162"/>
      <c r="MY57" s="162"/>
      <c r="MZ57" s="162"/>
      <c r="NA57" s="162"/>
      <c r="NB57" s="162"/>
      <c r="NC57" s="162"/>
      <c r="ND57" s="162"/>
      <c r="NE57" s="162"/>
      <c r="NF57" s="162"/>
      <c r="NG57" s="162"/>
      <c r="NH57" s="162"/>
      <c r="NI57" s="162"/>
      <c r="NJ57" s="162"/>
      <c r="NK57" s="162"/>
      <c r="NL57" s="162"/>
      <c r="NM57" s="162"/>
      <c r="NN57" s="162"/>
      <c r="NO57" s="162"/>
      <c r="NP57" s="162"/>
      <c r="NQ57" s="162"/>
      <c r="NR57" s="162"/>
      <c r="NS57" s="162"/>
      <c r="NT57" s="162"/>
      <c r="NU57" s="162"/>
      <c r="NV57" s="162"/>
      <c r="NW57" s="162"/>
      <c r="NX57" s="162"/>
      <c r="NY57" s="162"/>
      <c r="NZ57" s="162"/>
      <c r="OA57" s="162"/>
      <c r="OB57" s="162"/>
      <c r="OC57" s="162"/>
      <c r="OD57" s="162"/>
      <c r="OE57" s="162"/>
      <c r="OF57" s="162"/>
      <c r="OG57" s="162"/>
      <c r="OH57" s="162"/>
      <c r="OI57" s="162"/>
      <c r="OJ57" s="162"/>
      <c r="OK57" s="162"/>
      <c r="OL57" s="162"/>
      <c r="OM57" s="162"/>
      <c r="ON57" s="162"/>
      <c r="OO57" s="162"/>
      <c r="OP57" s="162"/>
      <c r="OQ57" s="162"/>
      <c r="OR57" s="162"/>
      <c r="OS57" s="162"/>
      <c r="OT57" s="162"/>
      <c r="OU57" s="162"/>
      <c r="OV57" s="162"/>
      <c r="OW57" s="162"/>
      <c r="OX57" s="162"/>
      <c r="OY57" s="162"/>
      <c r="OZ57" s="162"/>
      <c r="PA57" s="162"/>
      <c r="PB57" s="162"/>
      <c r="PC57" s="162"/>
      <c r="PD57" s="162"/>
      <c r="PE57" s="162"/>
      <c r="PF57" s="162"/>
      <c r="PG57" s="162"/>
      <c r="PH57" s="162"/>
      <c r="PI57" s="162"/>
      <c r="PJ57" s="162"/>
      <c r="PK57" s="162"/>
      <c r="PL57" s="162"/>
      <c r="PM57" s="162"/>
      <c r="PN57" s="162"/>
      <c r="PO57" s="162"/>
      <c r="PP57" s="162"/>
      <c r="PQ57" s="162"/>
      <c r="PR57" s="162"/>
      <c r="PS57" s="162"/>
      <c r="PT57" s="162"/>
      <c r="PU57" s="162"/>
      <c r="PV57" s="162"/>
      <c r="PW57" s="162"/>
      <c r="PX57" s="162"/>
      <c r="PY57" s="162"/>
      <c r="PZ57" s="162"/>
      <c r="QA57" s="162"/>
      <c r="QB57" s="162"/>
      <c r="QC57" s="162"/>
      <c r="QD57" s="162"/>
      <c r="QE57" s="162"/>
      <c r="QF57" s="162"/>
      <c r="QG57" s="162"/>
      <c r="QH57" s="162"/>
      <c r="QI57" s="162"/>
      <c r="QJ57" s="162"/>
      <c r="QK57" s="162"/>
      <c r="QL57" s="162"/>
      <c r="QM57" s="162"/>
      <c r="QN57" s="162"/>
      <c r="QO57" s="162"/>
      <c r="QP57" s="162"/>
      <c r="QQ57" s="162"/>
      <c r="QR57" s="162"/>
      <c r="QS57" s="162"/>
      <c r="QT57" s="162"/>
      <c r="QU57" s="162"/>
      <c r="QV57" s="162"/>
      <c r="QW57" s="162"/>
      <c r="QX57" s="162"/>
      <c r="QY57" s="162"/>
      <c r="QZ57" s="162"/>
      <c r="RA57" s="162"/>
    </row>
    <row r="58" spans="1:469" x14ac:dyDescent="0.25">
      <c r="A58" s="161"/>
      <c r="B58" s="162"/>
      <c r="C58" s="163"/>
      <c r="D58" s="162"/>
      <c r="E58" s="162"/>
      <c r="F58" s="162"/>
      <c r="G58" s="161"/>
      <c r="H58" s="162"/>
      <c r="I58" s="162"/>
      <c r="J58" s="162"/>
      <c r="K58" s="162"/>
      <c r="L58" s="162"/>
      <c r="M58" s="162"/>
      <c r="N58" s="164"/>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62"/>
      <c r="EV58" s="162"/>
      <c r="EW58" s="162"/>
      <c r="EX58" s="162"/>
      <c r="EY58" s="162"/>
      <c r="EZ58" s="162"/>
      <c r="FA58" s="162"/>
      <c r="FB58" s="162"/>
      <c r="FC58" s="162"/>
      <c r="FD58" s="162"/>
      <c r="FE58" s="162"/>
      <c r="FF58" s="162"/>
      <c r="FG58" s="162"/>
      <c r="FH58" s="162"/>
      <c r="FI58" s="162"/>
      <c r="FJ58" s="162"/>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62"/>
      <c r="GH58" s="162"/>
      <c r="GI58" s="162"/>
      <c r="GJ58" s="162"/>
      <c r="GK58" s="162"/>
      <c r="GL58" s="162"/>
      <c r="GM58" s="162"/>
      <c r="GN58" s="162"/>
      <c r="GO58" s="162"/>
      <c r="GP58" s="162"/>
      <c r="GQ58" s="162"/>
      <c r="GR58" s="162"/>
      <c r="GS58" s="162"/>
      <c r="GT58" s="162"/>
      <c r="GU58" s="162"/>
      <c r="GV58" s="162"/>
      <c r="GW58" s="162"/>
      <c r="GX58" s="162"/>
      <c r="GY58" s="162"/>
      <c r="GZ58" s="162"/>
      <c r="HA58" s="162"/>
      <c r="HB58" s="162"/>
      <c r="HC58" s="162"/>
      <c r="HD58" s="162"/>
      <c r="HE58" s="162"/>
      <c r="HF58" s="162"/>
      <c r="HG58" s="162"/>
      <c r="HH58" s="162"/>
      <c r="HI58" s="162"/>
      <c r="HJ58" s="162"/>
      <c r="HK58" s="162"/>
      <c r="HL58" s="162"/>
      <c r="HM58" s="162"/>
      <c r="HN58" s="162"/>
      <c r="HO58" s="162"/>
      <c r="HP58" s="162"/>
      <c r="HQ58" s="162"/>
      <c r="HR58" s="162"/>
      <c r="HS58" s="162"/>
      <c r="HT58" s="162"/>
      <c r="HU58" s="162"/>
      <c r="HV58" s="162"/>
      <c r="HW58" s="162"/>
      <c r="HX58" s="162"/>
      <c r="HY58" s="162"/>
      <c r="HZ58" s="162"/>
      <c r="IA58" s="162"/>
      <c r="IB58" s="162"/>
      <c r="IC58" s="162"/>
      <c r="ID58" s="162"/>
      <c r="IE58" s="162"/>
      <c r="IF58" s="162"/>
      <c r="IG58" s="162"/>
      <c r="IH58" s="162"/>
      <c r="II58" s="162"/>
      <c r="IJ58" s="162"/>
      <c r="IK58" s="162"/>
      <c r="IL58" s="162"/>
      <c r="IM58" s="162"/>
      <c r="IN58" s="162"/>
      <c r="IO58" s="162"/>
      <c r="IP58" s="162"/>
      <c r="IQ58" s="162"/>
      <c r="IR58" s="162"/>
      <c r="IS58" s="162"/>
      <c r="IT58" s="162"/>
      <c r="IU58" s="162"/>
      <c r="IV58" s="162"/>
      <c r="IW58" s="162"/>
      <c r="IX58" s="162"/>
      <c r="IY58" s="162"/>
      <c r="IZ58" s="162"/>
      <c r="JA58" s="162"/>
      <c r="JB58" s="162"/>
      <c r="JC58" s="162"/>
      <c r="JD58" s="162"/>
      <c r="JE58" s="162"/>
      <c r="JF58" s="162"/>
      <c r="JG58" s="162"/>
      <c r="JH58" s="162"/>
      <c r="JI58" s="162"/>
      <c r="JJ58" s="162"/>
      <c r="JK58" s="162"/>
      <c r="JL58" s="162"/>
      <c r="JM58" s="162"/>
      <c r="JN58" s="162"/>
      <c r="JO58" s="162"/>
      <c r="JP58" s="162"/>
      <c r="JQ58" s="162"/>
      <c r="JR58" s="162"/>
      <c r="JS58" s="162"/>
      <c r="JT58" s="162"/>
      <c r="JU58" s="162"/>
      <c r="JV58" s="162"/>
      <c r="JW58" s="162"/>
      <c r="JX58" s="162"/>
      <c r="JY58" s="162"/>
      <c r="JZ58" s="162"/>
      <c r="KA58" s="162"/>
      <c r="KB58" s="162"/>
      <c r="KC58" s="162"/>
      <c r="KD58" s="162"/>
      <c r="KE58" s="162"/>
      <c r="KF58" s="162"/>
      <c r="KG58" s="162"/>
      <c r="KH58" s="162"/>
      <c r="KI58" s="162"/>
      <c r="KJ58" s="162"/>
      <c r="KK58" s="162"/>
      <c r="KL58" s="162"/>
      <c r="KM58" s="162"/>
      <c r="KN58" s="162"/>
      <c r="KO58" s="162"/>
      <c r="KP58" s="162"/>
      <c r="KQ58" s="162"/>
      <c r="KR58" s="162"/>
      <c r="KS58" s="162"/>
      <c r="KT58" s="162"/>
      <c r="KU58" s="162"/>
      <c r="KV58" s="162"/>
      <c r="KW58" s="162"/>
      <c r="KX58" s="162"/>
      <c r="KY58" s="162"/>
      <c r="KZ58" s="162"/>
      <c r="LA58" s="162"/>
      <c r="LB58" s="162"/>
      <c r="LC58" s="162"/>
      <c r="LD58" s="162"/>
      <c r="LE58" s="162"/>
      <c r="LF58" s="162"/>
      <c r="LG58" s="162"/>
      <c r="LH58" s="162"/>
      <c r="LI58" s="162"/>
      <c r="LJ58" s="162"/>
      <c r="LK58" s="162"/>
      <c r="LL58" s="162"/>
      <c r="LM58" s="162"/>
      <c r="LN58" s="162"/>
      <c r="LO58" s="162"/>
      <c r="LP58" s="162"/>
      <c r="LQ58" s="162"/>
      <c r="LR58" s="162"/>
      <c r="LS58" s="162"/>
      <c r="LT58" s="162"/>
      <c r="LU58" s="162"/>
      <c r="LV58" s="162"/>
      <c r="LW58" s="162"/>
      <c r="LX58" s="162"/>
      <c r="LY58" s="162"/>
      <c r="LZ58" s="162"/>
      <c r="MA58" s="162"/>
      <c r="MB58" s="162"/>
      <c r="MC58" s="162"/>
      <c r="MD58" s="162"/>
      <c r="ME58" s="162"/>
      <c r="MF58" s="162"/>
      <c r="MG58" s="162"/>
      <c r="MH58" s="162"/>
      <c r="MI58" s="162"/>
      <c r="MJ58" s="162"/>
      <c r="MK58" s="162"/>
      <c r="ML58" s="162"/>
      <c r="MM58" s="162"/>
      <c r="MN58" s="162"/>
      <c r="MO58" s="162"/>
      <c r="MP58" s="162"/>
      <c r="MQ58" s="162"/>
      <c r="MR58" s="162"/>
      <c r="MS58" s="162"/>
      <c r="MT58" s="162"/>
      <c r="MU58" s="162"/>
      <c r="MV58" s="162"/>
      <c r="MW58" s="162"/>
      <c r="MX58" s="162"/>
      <c r="MY58" s="162"/>
      <c r="MZ58" s="162"/>
      <c r="NA58" s="162"/>
      <c r="NB58" s="162"/>
      <c r="NC58" s="162"/>
      <c r="ND58" s="162"/>
      <c r="NE58" s="162"/>
      <c r="NF58" s="162"/>
      <c r="NG58" s="162"/>
      <c r="NH58" s="162"/>
      <c r="NI58" s="162"/>
      <c r="NJ58" s="162"/>
      <c r="NK58" s="162"/>
      <c r="NL58" s="162"/>
      <c r="NM58" s="162"/>
      <c r="NN58" s="162"/>
      <c r="NO58" s="162"/>
      <c r="NP58" s="162"/>
      <c r="NQ58" s="162"/>
      <c r="NR58" s="162"/>
      <c r="NS58" s="162"/>
      <c r="NT58" s="162"/>
      <c r="NU58" s="162"/>
      <c r="NV58" s="162"/>
      <c r="NW58" s="162"/>
      <c r="NX58" s="162"/>
      <c r="NY58" s="162"/>
      <c r="NZ58" s="162"/>
      <c r="OA58" s="162"/>
      <c r="OB58" s="162"/>
      <c r="OC58" s="162"/>
      <c r="OD58" s="162"/>
      <c r="OE58" s="162"/>
      <c r="OF58" s="162"/>
      <c r="OG58" s="162"/>
      <c r="OH58" s="162"/>
      <c r="OI58" s="162"/>
      <c r="OJ58" s="162"/>
      <c r="OK58" s="162"/>
      <c r="OL58" s="162"/>
      <c r="OM58" s="162"/>
      <c r="ON58" s="162"/>
      <c r="OO58" s="162"/>
      <c r="OP58" s="162"/>
      <c r="OQ58" s="162"/>
      <c r="OR58" s="162"/>
      <c r="OS58" s="162"/>
      <c r="OT58" s="162"/>
      <c r="OU58" s="162"/>
      <c r="OV58" s="162"/>
      <c r="OW58" s="162"/>
      <c r="OX58" s="162"/>
      <c r="OY58" s="162"/>
      <c r="OZ58" s="162"/>
      <c r="PA58" s="162"/>
      <c r="PB58" s="162"/>
      <c r="PC58" s="162"/>
      <c r="PD58" s="162"/>
      <c r="PE58" s="162"/>
      <c r="PF58" s="162"/>
      <c r="PG58" s="162"/>
      <c r="PH58" s="162"/>
      <c r="PI58" s="162"/>
      <c r="PJ58" s="162"/>
      <c r="PK58" s="162"/>
      <c r="PL58" s="162"/>
      <c r="PM58" s="162"/>
      <c r="PN58" s="162"/>
      <c r="PO58" s="162"/>
      <c r="PP58" s="162"/>
      <c r="PQ58" s="162"/>
      <c r="PR58" s="162"/>
      <c r="PS58" s="162"/>
      <c r="PT58" s="162"/>
      <c r="PU58" s="162"/>
      <c r="PV58" s="162"/>
      <c r="PW58" s="162"/>
      <c r="PX58" s="162"/>
      <c r="PY58" s="162"/>
      <c r="PZ58" s="162"/>
      <c r="QA58" s="162"/>
      <c r="QB58" s="162"/>
      <c r="QC58" s="162"/>
      <c r="QD58" s="162"/>
      <c r="QE58" s="162"/>
      <c r="QF58" s="162"/>
      <c r="QG58" s="162"/>
      <c r="QH58" s="162"/>
      <c r="QI58" s="162"/>
      <c r="QJ58" s="162"/>
      <c r="QK58" s="162"/>
      <c r="QL58" s="162"/>
      <c r="QM58" s="162"/>
      <c r="QN58" s="162"/>
      <c r="QO58" s="162"/>
      <c r="QP58" s="162"/>
      <c r="QQ58" s="162"/>
      <c r="QR58" s="162"/>
      <c r="QS58" s="162"/>
      <c r="QT58" s="162"/>
      <c r="QU58" s="162"/>
      <c r="QV58" s="162"/>
      <c r="QW58" s="162"/>
      <c r="QX58" s="162"/>
      <c r="QY58" s="162"/>
      <c r="QZ58" s="162"/>
      <c r="RA58" s="162"/>
    </row>
    <row r="59" spans="1:469" x14ac:dyDescent="0.25">
      <c r="A59" s="161"/>
      <c r="B59" s="162"/>
      <c r="C59" s="163"/>
      <c r="D59" s="162"/>
      <c r="E59" s="162"/>
      <c r="F59" s="162"/>
      <c r="G59" s="161"/>
      <c r="H59" s="162"/>
      <c r="I59" s="162"/>
      <c r="J59" s="162"/>
      <c r="K59" s="162"/>
      <c r="L59" s="162"/>
      <c r="M59" s="162"/>
      <c r="N59" s="164"/>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62"/>
      <c r="EV59" s="162"/>
      <c r="EW59" s="162"/>
      <c r="EX59" s="162"/>
      <c r="EY59" s="162"/>
      <c r="EZ59" s="162"/>
      <c r="FA59" s="162"/>
      <c r="FB59" s="162"/>
      <c r="FC59" s="162"/>
      <c r="FD59" s="162"/>
      <c r="FE59" s="162"/>
      <c r="FF59" s="162"/>
      <c r="FG59" s="162"/>
      <c r="FH59" s="162"/>
      <c r="FI59" s="162"/>
      <c r="FJ59" s="162"/>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62"/>
      <c r="GH59" s="162"/>
      <c r="GI59" s="162"/>
      <c r="GJ59" s="162"/>
      <c r="GK59" s="162"/>
      <c r="GL59" s="162"/>
      <c r="GM59" s="162"/>
      <c r="GN59" s="162"/>
      <c r="GO59" s="162"/>
      <c r="GP59" s="162"/>
      <c r="GQ59" s="162"/>
      <c r="GR59" s="162"/>
      <c r="GS59" s="162"/>
      <c r="GT59" s="162"/>
      <c r="GU59" s="162"/>
      <c r="GV59" s="162"/>
      <c r="GW59" s="162"/>
      <c r="GX59" s="162"/>
      <c r="GY59" s="162"/>
      <c r="GZ59" s="162"/>
      <c r="HA59" s="162"/>
      <c r="HB59" s="162"/>
      <c r="HC59" s="162"/>
      <c r="HD59" s="162"/>
      <c r="HE59" s="162"/>
      <c r="HF59" s="162"/>
      <c r="HG59" s="162"/>
      <c r="HH59" s="162"/>
      <c r="HI59" s="162"/>
      <c r="HJ59" s="162"/>
      <c r="HK59" s="162"/>
      <c r="HL59" s="162"/>
      <c r="HM59" s="162"/>
      <c r="HN59" s="162"/>
      <c r="HO59" s="162"/>
      <c r="HP59" s="162"/>
      <c r="HQ59" s="162"/>
      <c r="HR59" s="162"/>
      <c r="HS59" s="162"/>
      <c r="HT59" s="162"/>
      <c r="HU59" s="162"/>
      <c r="HV59" s="162"/>
      <c r="HW59" s="162"/>
      <c r="HX59" s="162"/>
      <c r="HY59" s="162"/>
      <c r="HZ59" s="162"/>
      <c r="IA59" s="162"/>
      <c r="IB59" s="162"/>
      <c r="IC59" s="162"/>
      <c r="ID59" s="162"/>
      <c r="IE59" s="162"/>
      <c r="IF59" s="162"/>
      <c r="IG59" s="162"/>
      <c r="IH59" s="162"/>
      <c r="II59" s="162"/>
      <c r="IJ59" s="162"/>
      <c r="IK59" s="162"/>
      <c r="IL59" s="162"/>
      <c r="IM59" s="162"/>
      <c r="IN59" s="162"/>
      <c r="IO59" s="162"/>
      <c r="IP59" s="162"/>
      <c r="IQ59" s="162"/>
      <c r="IR59" s="162"/>
      <c r="IS59" s="162"/>
      <c r="IT59" s="162"/>
      <c r="IU59" s="162"/>
      <c r="IV59" s="162"/>
      <c r="IW59" s="162"/>
      <c r="IX59" s="162"/>
      <c r="IY59" s="162"/>
      <c r="IZ59" s="162"/>
      <c r="JA59" s="162"/>
      <c r="JB59" s="162"/>
      <c r="JC59" s="162"/>
      <c r="JD59" s="162"/>
      <c r="JE59" s="162"/>
      <c r="JF59" s="162"/>
      <c r="JG59" s="162"/>
      <c r="JH59" s="162"/>
      <c r="JI59" s="162"/>
      <c r="JJ59" s="162"/>
      <c r="JK59" s="162"/>
      <c r="JL59" s="162"/>
      <c r="JM59" s="162"/>
      <c r="JN59" s="162"/>
      <c r="JO59" s="162"/>
      <c r="JP59" s="162"/>
      <c r="JQ59" s="162"/>
      <c r="JR59" s="162"/>
      <c r="JS59" s="162"/>
      <c r="JT59" s="162"/>
      <c r="JU59" s="162"/>
      <c r="JV59" s="162"/>
      <c r="JW59" s="162"/>
      <c r="JX59" s="162"/>
      <c r="JY59" s="162"/>
      <c r="JZ59" s="162"/>
      <c r="KA59" s="162"/>
      <c r="KB59" s="162"/>
      <c r="KC59" s="162"/>
      <c r="KD59" s="162"/>
      <c r="KE59" s="162"/>
      <c r="KF59" s="162"/>
      <c r="KG59" s="162"/>
      <c r="KH59" s="162"/>
      <c r="KI59" s="162"/>
      <c r="KJ59" s="162"/>
      <c r="KK59" s="162"/>
      <c r="KL59" s="162"/>
      <c r="KM59" s="162"/>
      <c r="KN59" s="162"/>
      <c r="KO59" s="162"/>
      <c r="KP59" s="162"/>
      <c r="KQ59" s="162"/>
      <c r="KR59" s="162"/>
      <c r="KS59" s="162"/>
      <c r="KT59" s="162"/>
      <c r="KU59" s="162"/>
      <c r="KV59" s="162"/>
      <c r="KW59" s="162"/>
      <c r="KX59" s="162"/>
      <c r="KY59" s="162"/>
      <c r="KZ59" s="162"/>
      <c r="LA59" s="162"/>
      <c r="LB59" s="162"/>
      <c r="LC59" s="162"/>
      <c r="LD59" s="162"/>
      <c r="LE59" s="162"/>
      <c r="LF59" s="162"/>
      <c r="LG59" s="162"/>
      <c r="LH59" s="162"/>
      <c r="LI59" s="162"/>
      <c r="LJ59" s="162"/>
      <c r="LK59" s="162"/>
      <c r="LL59" s="162"/>
      <c r="LM59" s="162"/>
      <c r="LN59" s="162"/>
      <c r="LO59" s="162"/>
      <c r="LP59" s="162"/>
      <c r="LQ59" s="162"/>
      <c r="LR59" s="162"/>
      <c r="LS59" s="162"/>
      <c r="LT59" s="162"/>
      <c r="LU59" s="162"/>
      <c r="LV59" s="162"/>
      <c r="LW59" s="162"/>
      <c r="LX59" s="162"/>
      <c r="LY59" s="162"/>
      <c r="LZ59" s="162"/>
      <c r="MA59" s="162"/>
      <c r="MB59" s="162"/>
      <c r="MC59" s="162"/>
      <c r="MD59" s="162"/>
      <c r="ME59" s="162"/>
      <c r="MF59" s="162"/>
      <c r="MG59" s="162"/>
      <c r="MH59" s="162"/>
      <c r="MI59" s="162"/>
      <c r="MJ59" s="162"/>
      <c r="MK59" s="162"/>
      <c r="ML59" s="162"/>
      <c r="MM59" s="162"/>
      <c r="MN59" s="162"/>
      <c r="MO59" s="162"/>
      <c r="MP59" s="162"/>
      <c r="MQ59" s="162"/>
      <c r="MR59" s="162"/>
      <c r="MS59" s="162"/>
      <c r="MT59" s="162"/>
      <c r="MU59" s="162"/>
      <c r="MV59" s="162"/>
      <c r="MW59" s="162"/>
      <c r="MX59" s="162"/>
      <c r="MY59" s="162"/>
      <c r="MZ59" s="162"/>
      <c r="NA59" s="162"/>
      <c r="NB59" s="162"/>
      <c r="NC59" s="162"/>
      <c r="ND59" s="162"/>
      <c r="NE59" s="162"/>
      <c r="NF59" s="162"/>
      <c r="NG59" s="162"/>
      <c r="NH59" s="162"/>
      <c r="NI59" s="162"/>
      <c r="NJ59" s="162"/>
      <c r="NK59" s="162"/>
      <c r="NL59" s="162"/>
      <c r="NM59" s="162"/>
      <c r="NN59" s="162"/>
      <c r="NO59" s="162"/>
      <c r="NP59" s="162"/>
      <c r="NQ59" s="162"/>
      <c r="NR59" s="162"/>
      <c r="NS59" s="162"/>
      <c r="NT59" s="162"/>
      <c r="NU59" s="162"/>
      <c r="NV59" s="162"/>
      <c r="NW59" s="162"/>
      <c r="NX59" s="162"/>
      <c r="NY59" s="162"/>
      <c r="NZ59" s="162"/>
      <c r="OA59" s="162"/>
      <c r="OB59" s="162"/>
      <c r="OC59" s="162"/>
      <c r="OD59" s="162"/>
      <c r="OE59" s="162"/>
      <c r="OF59" s="162"/>
      <c r="OG59" s="162"/>
      <c r="OH59" s="162"/>
      <c r="OI59" s="162"/>
      <c r="OJ59" s="162"/>
      <c r="OK59" s="162"/>
      <c r="OL59" s="162"/>
      <c r="OM59" s="162"/>
      <c r="ON59" s="162"/>
      <c r="OO59" s="162"/>
      <c r="OP59" s="162"/>
      <c r="OQ59" s="162"/>
      <c r="OR59" s="162"/>
      <c r="OS59" s="162"/>
      <c r="OT59" s="162"/>
      <c r="OU59" s="162"/>
      <c r="OV59" s="162"/>
      <c r="OW59" s="162"/>
      <c r="OX59" s="162"/>
      <c r="OY59" s="162"/>
      <c r="OZ59" s="162"/>
      <c r="PA59" s="162"/>
      <c r="PB59" s="162"/>
      <c r="PC59" s="162"/>
      <c r="PD59" s="162"/>
      <c r="PE59" s="162"/>
      <c r="PF59" s="162"/>
      <c r="PG59" s="162"/>
      <c r="PH59" s="162"/>
      <c r="PI59" s="162"/>
      <c r="PJ59" s="162"/>
      <c r="PK59" s="162"/>
      <c r="PL59" s="162"/>
      <c r="PM59" s="162"/>
      <c r="PN59" s="162"/>
      <c r="PO59" s="162"/>
      <c r="PP59" s="162"/>
      <c r="PQ59" s="162"/>
      <c r="PR59" s="162"/>
      <c r="PS59" s="162"/>
      <c r="PT59" s="162"/>
      <c r="PU59" s="162"/>
      <c r="PV59" s="162"/>
      <c r="PW59" s="162"/>
      <c r="PX59" s="162"/>
      <c r="PY59" s="162"/>
      <c r="PZ59" s="162"/>
      <c r="QA59" s="162"/>
      <c r="QB59" s="162"/>
      <c r="QC59" s="162"/>
      <c r="QD59" s="162"/>
      <c r="QE59" s="162"/>
      <c r="QF59" s="162"/>
      <c r="QG59" s="162"/>
      <c r="QH59" s="162"/>
      <c r="QI59" s="162"/>
      <c r="QJ59" s="162"/>
      <c r="QK59" s="162"/>
      <c r="QL59" s="162"/>
      <c r="QM59" s="162"/>
      <c r="QN59" s="162"/>
      <c r="QO59" s="162"/>
      <c r="QP59" s="162"/>
      <c r="QQ59" s="162"/>
      <c r="QR59" s="162"/>
      <c r="QS59" s="162"/>
      <c r="QT59" s="162"/>
      <c r="QU59" s="162"/>
      <c r="QV59" s="162"/>
      <c r="QW59" s="162"/>
      <c r="QX59" s="162"/>
      <c r="QY59" s="162"/>
      <c r="QZ59" s="162"/>
      <c r="RA59" s="162"/>
    </row>
    <row r="60" spans="1:469" x14ac:dyDescent="0.25">
      <c r="A60" s="161"/>
      <c r="B60" s="162"/>
      <c r="C60" s="163"/>
      <c r="D60" s="162"/>
      <c r="E60" s="162"/>
      <c r="F60" s="162"/>
      <c r="G60" s="161"/>
      <c r="H60" s="162"/>
      <c r="I60" s="162"/>
      <c r="J60" s="162"/>
      <c r="K60" s="162"/>
      <c r="L60" s="162"/>
      <c r="M60" s="162"/>
      <c r="N60" s="164"/>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row>
    <row r="61" spans="1:469" x14ac:dyDescent="0.25">
      <c r="A61" s="161"/>
      <c r="B61" s="162"/>
      <c r="C61" s="163"/>
      <c r="D61" s="162"/>
      <c r="E61" s="162"/>
      <c r="F61" s="162"/>
      <c r="G61" s="161"/>
      <c r="H61" s="162"/>
      <c r="I61" s="162"/>
      <c r="J61" s="162"/>
      <c r="K61" s="162"/>
      <c r="L61" s="162"/>
      <c r="M61" s="162"/>
      <c r="N61" s="164"/>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row>
    <row r="62" spans="1:469" x14ac:dyDescent="0.25">
      <c r="A62" s="161"/>
      <c r="B62" s="162"/>
      <c r="C62" s="163"/>
      <c r="D62" s="162"/>
      <c r="E62" s="162"/>
      <c r="F62" s="162"/>
      <c r="G62" s="161"/>
      <c r="H62" s="162"/>
      <c r="I62" s="162"/>
      <c r="J62" s="162"/>
      <c r="K62" s="162"/>
      <c r="L62" s="162"/>
      <c r="M62" s="162"/>
      <c r="N62" s="164"/>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row>
    <row r="63" spans="1:469" x14ac:dyDescent="0.25">
      <c r="A63" s="161"/>
      <c r="B63" s="162"/>
      <c r="C63" s="163"/>
      <c r="D63" s="162"/>
      <c r="E63" s="162"/>
      <c r="F63" s="162"/>
      <c r="G63" s="161"/>
      <c r="H63" s="162"/>
      <c r="I63" s="162"/>
      <c r="J63" s="162"/>
      <c r="K63" s="162"/>
      <c r="L63" s="162"/>
      <c r="M63" s="162"/>
      <c r="N63" s="164"/>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row>
    <row r="64" spans="1:469" x14ac:dyDescent="0.25">
      <c r="A64" s="161"/>
      <c r="B64" s="162"/>
      <c r="C64" s="163"/>
      <c r="D64" s="162"/>
      <c r="E64" s="162"/>
      <c r="F64" s="162"/>
      <c r="G64" s="161"/>
      <c r="H64" s="162"/>
      <c r="I64" s="162"/>
      <c r="J64" s="162"/>
      <c r="K64" s="162"/>
      <c r="L64" s="162"/>
      <c r="M64" s="162"/>
      <c r="N64" s="164"/>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c r="FG64" s="162"/>
      <c r="FH64" s="162"/>
      <c r="FI64" s="162"/>
      <c r="FJ64" s="162"/>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62"/>
      <c r="GH64" s="162"/>
      <c r="GI64" s="162"/>
      <c r="GJ64" s="162"/>
      <c r="GK64" s="162"/>
      <c r="GL64" s="162"/>
      <c r="GM64" s="162"/>
      <c r="GN64" s="162"/>
      <c r="GO64" s="162"/>
      <c r="GP64" s="162"/>
      <c r="GQ64" s="162"/>
      <c r="GR64" s="162"/>
      <c r="GS64" s="162"/>
      <c r="GT64" s="162"/>
      <c r="GU64" s="162"/>
      <c r="GV64" s="162"/>
      <c r="GW64" s="162"/>
      <c r="GX64" s="162"/>
      <c r="GY64" s="162"/>
      <c r="GZ64" s="162"/>
      <c r="HA64" s="162"/>
      <c r="HB64" s="162"/>
      <c r="HC64" s="162"/>
      <c r="HD64" s="162"/>
      <c r="HE64" s="162"/>
      <c r="HF64" s="162"/>
      <c r="HG64" s="162"/>
      <c r="HH64" s="162"/>
      <c r="HI64" s="162"/>
      <c r="HJ64" s="162"/>
      <c r="HK64" s="162"/>
      <c r="HL64" s="162"/>
      <c r="HM64" s="162"/>
      <c r="HN64" s="162"/>
      <c r="HO64" s="162"/>
      <c r="HP64" s="162"/>
      <c r="HQ64" s="162"/>
      <c r="HR64" s="162"/>
      <c r="HS64" s="162"/>
      <c r="HT64" s="162"/>
      <c r="HU64" s="162"/>
      <c r="HV64" s="162"/>
      <c r="HW64" s="162"/>
      <c r="HX64" s="162"/>
      <c r="HY64" s="162"/>
      <c r="HZ64" s="162"/>
      <c r="IA64" s="162"/>
      <c r="IB64" s="162"/>
      <c r="IC64" s="162"/>
      <c r="ID64" s="162"/>
      <c r="IE64" s="162"/>
      <c r="IF64" s="162"/>
      <c r="IG64" s="162"/>
      <c r="IH64" s="162"/>
      <c r="II64" s="162"/>
      <c r="IJ64" s="162"/>
      <c r="IK64" s="162"/>
      <c r="IL64" s="162"/>
      <c r="IM64" s="162"/>
      <c r="IN64" s="162"/>
      <c r="IO64" s="162"/>
      <c r="IP64" s="162"/>
      <c r="IQ64" s="162"/>
      <c r="IR64" s="162"/>
      <c r="IS64" s="162"/>
      <c r="IT64" s="162"/>
      <c r="IU64" s="162"/>
      <c r="IV64" s="162"/>
      <c r="IW64" s="162"/>
      <c r="IX64" s="162"/>
      <c r="IY64" s="162"/>
      <c r="IZ64" s="162"/>
      <c r="JA64" s="162"/>
      <c r="JB64" s="162"/>
      <c r="JC64" s="162"/>
      <c r="JD64" s="162"/>
      <c r="JE64" s="162"/>
      <c r="JF64" s="162"/>
      <c r="JG64" s="162"/>
      <c r="JH64" s="162"/>
      <c r="JI64" s="162"/>
      <c r="JJ64" s="162"/>
      <c r="JK64" s="162"/>
      <c r="JL64" s="162"/>
      <c r="JM64" s="162"/>
      <c r="JN64" s="162"/>
      <c r="JO64" s="162"/>
      <c r="JP64" s="162"/>
      <c r="JQ64" s="162"/>
      <c r="JR64" s="162"/>
      <c r="JS64" s="162"/>
      <c r="JT64" s="162"/>
      <c r="JU64" s="162"/>
      <c r="JV64" s="162"/>
      <c r="JW64" s="162"/>
      <c r="JX64" s="162"/>
      <c r="JY64" s="162"/>
      <c r="JZ64" s="162"/>
      <c r="KA64" s="162"/>
      <c r="KB64" s="162"/>
      <c r="KC64" s="162"/>
      <c r="KD64" s="162"/>
      <c r="KE64" s="162"/>
      <c r="KF64" s="162"/>
      <c r="KG64" s="162"/>
      <c r="KH64" s="162"/>
      <c r="KI64" s="162"/>
      <c r="KJ64" s="162"/>
      <c r="KK64" s="162"/>
      <c r="KL64" s="162"/>
      <c r="KM64" s="162"/>
      <c r="KN64" s="162"/>
      <c r="KO64" s="162"/>
      <c r="KP64" s="162"/>
      <c r="KQ64" s="162"/>
      <c r="KR64" s="162"/>
      <c r="KS64" s="162"/>
      <c r="KT64" s="162"/>
      <c r="KU64" s="162"/>
      <c r="KV64" s="162"/>
      <c r="KW64" s="162"/>
      <c r="KX64" s="162"/>
      <c r="KY64" s="162"/>
      <c r="KZ64" s="162"/>
      <c r="LA64" s="162"/>
      <c r="LB64" s="162"/>
      <c r="LC64" s="162"/>
      <c r="LD64" s="162"/>
      <c r="LE64" s="162"/>
      <c r="LF64" s="162"/>
      <c r="LG64" s="162"/>
      <c r="LH64" s="162"/>
      <c r="LI64" s="162"/>
      <c r="LJ64" s="162"/>
      <c r="LK64" s="162"/>
      <c r="LL64" s="162"/>
      <c r="LM64" s="162"/>
      <c r="LN64" s="162"/>
      <c r="LO64" s="162"/>
      <c r="LP64" s="162"/>
      <c r="LQ64" s="162"/>
      <c r="LR64" s="162"/>
      <c r="LS64" s="162"/>
      <c r="LT64" s="162"/>
      <c r="LU64" s="162"/>
      <c r="LV64" s="162"/>
      <c r="LW64" s="162"/>
      <c r="LX64" s="162"/>
      <c r="LY64" s="162"/>
      <c r="LZ64" s="162"/>
      <c r="MA64" s="162"/>
      <c r="MB64" s="162"/>
      <c r="MC64" s="162"/>
      <c r="MD64" s="162"/>
      <c r="ME64" s="162"/>
      <c r="MF64" s="162"/>
      <c r="MG64" s="162"/>
      <c r="MH64" s="162"/>
      <c r="MI64" s="162"/>
      <c r="MJ64" s="162"/>
      <c r="MK64" s="162"/>
      <c r="ML64" s="162"/>
      <c r="MM64" s="162"/>
      <c r="MN64" s="162"/>
      <c r="MO64" s="162"/>
      <c r="MP64" s="162"/>
      <c r="MQ64" s="162"/>
      <c r="MR64" s="162"/>
      <c r="MS64" s="162"/>
      <c r="MT64" s="162"/>
      <c r="MU64" s="162"/>
      <c r="MV64" s="162"/>
      <c r="MW64" s="162"/>
      <c r="MX64" s="162"/>
      <c r="MY64" s="162"/>
      <c r="MZ64" s="162"/>
      <c r="NA64" s="162"/>
      <c r="NB64" s="162"/>
      <c r="NC64" s="162"/>
      <c r="ND64" s="162"/>
      <c r="NE64" s="162"/>
      <c r="NF64" s="162"/>
      <c r="NG64" s="162"/>
      <c r="NH64" s="162"/>
      <c r="NI64" s="162"/>
      <c r="NJ64" s="162"/>
      <c r="NK64" s="162"/>
      <c r="NL64" s="162"/>
      <c r="NM64" s="162"/>
      <c r="NN64" s="162"/>
      <c r="NO64" s="162"/>
      <c r="NP64" s="162"/>
      <c r="NQ64" s="162"/>
      <c r="NR64" s="162"/>
      <c r="NS64" s="162"/>
      <c r="NT64" s="162"/>
      <c r="NU64" s="162"/>
      <c r="NV64" s="162"/>
      <c r="NW64" s="162"/>
      <c r="NX64" s="162"/>
      <c r="NY64" s="162"/>
      <c r="NZ64" s="162"/>
      <c r="OA64" s="162"/>
      <c r="OB64" s="162"/>
      <c r="OC64" s="162"/>
      <c r="OD64" s="162"/>
      <c r="OE64" s="162"/>
      <c r="OF64" s="162"/>
      <c r="OG64" s="162"/>
      <c r="OH64" s="162"/>
      <c r="OI64" s="162"/>
      <c r="OJ64" s="162"/>
      <c r="OK64" s="162"/>
      <c r="OL64" s="162"/>
      <c r="OM64" s="162"/>
      <c r="ON64" s="162"/>
      <c r="OO64" s="162"/>
      <c r="OP64" s="162"/>
      <c r="OQ64" s="162"/>
      <c r="OR64" s="162"/>
      <c r="OS64" s="162"/>
      <c r="OT64" s="162"/>
      <c r="OU64" s="162"/>
      <c r="OV64" s="162"/>
      <c r="OW64" s="162"/>
      <c r="OX64" s="162"/>
      <c r="OY64" s="162"/>
      <c r="OZ64" s="162"/>
      <c r="PA64" s="162"/>
      <c r="PB64" s="162"/>
      <c r="PC64" s="162"/>
      <c r="PD64" s="162"/>
      <c r="PE64" s="162"/>
      <c r="PF64" s="162"/>
      <c r="PG64" s="162"/>
      <c r="PH64" s="162"/>
      <c r="PI64" s="162"/>
      <c r="PJ64" s="162"/>
      <c r="PK64" s="162"/>
      <c r="PL64" s="162"/>
      <c r="PM64" s="162"/>
      <c r="PN64" s="162"/>
      <c r="PO64" s="162"/>
      <c r="PP64" s="162"/>
      <c r="PQ64" s="162"/>
      <c r="PR64" s="162"/>
      <c r="PS64" s="162"/>
      <c r="PT64" s="162"/>
      <c r="PU64" s="162"/>
      <c r="PV64" s="162"/>
      <c r="PW64" s="162"/>
      <c r="PX64" s="162"/>
      <c r="PY64" s="162"/>
      <c r="PZ64" s="162"/>
      <c r="QA64" s="162"/>
      <c r="QB64" s="162"/>
      <c r="QC64" s="162"/>
      <c r="QD64" s="162"/>
      <c r="QE64" s="162"/>
      <c r="QF64" s="162"/>
      <c r="QG64" s="162"/>
      <c r="QH64" s="162"/>
      <c r="QI64" s="162"/>
      <c r="QJ64" s="162"/>
      <c r="QK64" s="162"/>
      <c r="QL64" s="162"/>
      <c r="QM64" s="162"/>
      <c r="QN64" s="162"/>
      <c r="QO64" s="162"/>
      <c r="QP64" s="162"/>
      <c r="QQ64" s="162"/>
      <c r="QR64" s="162"/>
      <c r="QS64" s="162"/>
      <c r="QT64" s="162"/>
      <c r="QU64" s="162"/>
      <c r="QV64" s="162"/>
      <c r="QW64" s="162"/>
      <c r="QX64" s="162"/>
      <c r="QY64" s="162"/>
      <c r="QZ64" s="162"/>
      <c r="RA64" s="162"/>
    </row>
    <row r="65" spans="1:469" x14ac:dyDescent="0.25">
      <c r="A65" s="161"/>
      <c r="B65" s="162"/>
      <c r="C65" s="163"/>
      <c r="D65" s="162"/>
      <c r="E65" s="162"/>
      <c r="F65" s="162"/>
      <c r="G65" s="161"/>
      <c r="H65" s="162"/>
      <c r="I65" s="162"/>
      <c r="J65" s="162"/>
      <c r="K65" s="162"/>
      <c r="L65" s="162"/>
      <c r="M65" s="162"/>
      <c r="N65" s="164"/>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62"/>
      <c r="EV65" s="162"/>
      <c r="EW65" s="162"/>
      <c r="EX65" s="162"/>
      <c r="EY65" s="162"/>
      <c r="EZ65" s="162"/>
      <c r="FA65" s="162"/>
      <c r="FB65" s="162"/>
      <c r="FC65" s="162"/>
      <c r="FD65" s="162"/>
      <c r="FE65" s="162"/>
      <c r="FF65" s="162"/>
      <c r="FG65" s="162"/>
      <c r="FH65" s="162"/>
      <c r="FI65" s="162"/>
      <c r="FJ65" s="162"/>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62"/>
      <c r="GH65" s="162"/>
      <c r="GI65" s="162"/>
      <c r="GJ65" s="162"/>
      <c r="GK65" s="162"/>
      <c r="GL65" s="162"/>
      <c r="GM65" s="162"/>
      <c r="GN65" s="162"/>
      <c r="GO65" s="162"/>
      <c r="GP65" s="162"/>
      <c r="GQ65" s="162"/>
      <c r="GR65" s="162"/>
      <c r="GS65" s="162"/>
      <c r="GT65" s="162"/>
      <c r="GU65" s="162"/>
      <c r="GV65" s="162"/>
      <c r="GW65" s="162"/>
      <c r="GX65" s="162"/>
      <c r="GY65" s="162"/>
      <c r="GZ65" s="162"/>
      <c r="HA65" s="162"/>
      <c r="HB65" s="162"/>
      <c r="HC65" s="162"/>
      <c r="HD65" s="162"/>
      <c r="HE65" s="162"/>
      <c r="HF65" s="162"/>
      <c r="HG65" s="162"/>
      <c r="HH65" s="162"/>
      <c r="HI65" s="162"/>
      <c r="HJ65" s="162"/>
      <c r="HK65" s="162"/>
      <c r="HL65" s="162"/>
      <c r="HM65" s="162"/>
      <c r="HN65" s="162"/>
      <c r="HO65" s="162"/>
      <c r="HP65" s="162"/>
      <c r="HQ65" s="162"/>
      <c r="HR65" s="162"/>
      <c r="HS65" s="162"/>
      <c r="HT65" s="162"/>
      <c r="HU65" s="162"/>
      <c r="HV65" s="162"/>
      <c r="HW65" s="162"/>
      <c r="HX65" s="162"/>
      <c r="HY65" s="162"/>
      <c r="HZ65" s="162"/>
      <c r="IA65" s="162"/>
      <c r="IB65" s="162"/>
      <c r="IC65" s="162"/>
      <c r="ID65" s="162"/>
      <c r="IE65" s="162"/>
      <c r="IF65" s="162"/>
      <c r="IG65" s="162"/>
      <c r="IH65" s="162"/>
      <c r="II65" s="162"/>
      <c r="IJ65" s="162"/>
      <c r="IK65" s="162"/>
      <c r="IL65" s="162"/>
      <c r="IM65" s="162"/>
      <c r="IN65" s="162"/>
      <c r="IO65" s="162"/>
      <c r="IP65" s="162"/>
      <c r="IQ65" s="162"/>
      <c r="IR65" s="162"/>
      <c r="IS65" s="162"/>
      <c r="IT65" s="162"/>
      <c r="IU65" s="162"/>
      <c r="IV65" s="162"/>
      <c r="IW65" s="162"/>
      <c r="IX65" s="162"/>
      <c r="IY65" s="162"/>
      <c r="IZ65" s="162"/>
      <c r="JA65" s="162"/>
      <c r="JB65" s="162"/>
      <c r="JC65" s="162"/>
      <c r="JD65" s="162"/>
      <c r="JE65" s="162"/>
      <c r="JF65" s="162"/>
      <c r="JG65" s="162"/>
      <c r="JH65" s="162"/>
      <c r="JI65" s="162"/>
      <c r="JJ65" s="162"/>
      <c r="JK65" s="162"/>
      <c r="JL65" s="162"/>
      <c r="JM65" s="162"/>
      <c r="JN65" s="162"/>
      <c r="JO65" s="162"/>
      <c r="JP65" s="162"/>
      <c r="JQ65" s="162"/>
      <c r="JR65" s="162"/>
      <c r="JS65" s="162"/>
      <c r="JT65" s="162"/>
      <c r="JU65" s="162"/>
      <c r="JV65" s="162"/>
      <c r="JW65" s="162"/>
      <c r="JX65" s="162"/>
      <c r="JY65" s="162"/>
      <c r="JZ65" s="162"/>
      <c r="KA65" s="162"/>
      <c r="KB65" s="162"/>
      <c r="KC65" s="162"/>
      <c r="KD65" s="162"/>
      <c r="KE65" s="162"/>
      <c r="KF65" s="162"/>
      <c r="KG65" s="162"/>
      <c r="KH65" s="162"/>
      <c r="KI65" s="162"/>
      <c r="KJ65" s="162"/>
      <c r="KK65" s="162"/>
      <c r="KL65" s="162"/>
      <c r="KM65" s="162"/>
      <c r="KN65" s="162"/>
      <c r="KO65" s="162"/>
      <c r="KP65" s="162"/>
      <c r="KQ65" s="162"/>
      <c r="KR65" s="162"/>
      <c r="KS65" s="162"/>
      <c r="KT65" s="162"/>
      <c r="KU65" s="162"/>
      <c r="KV65" s="162"/>
      <c r="KW65" s="162"/>
      <c r="KX65" s="162"/>
      <c r="KY65" s="162"/>
      <c r="KZ65" s="162"/>
      <c r="LA65" s="162"/>
      <c r="LB65" s="162"/>
      <c r="LC65" s="162"/>
      <c r="LD65" s="162"/>
      <c r="LE65" s="162"/>
      <c r="LF65" s="162"/>
      <c r="LG65" s="162"/>
      <c r="LH65" s="162"/>
      <c r="LI65" s="162"/>
      <c r="LJ65" s="162"/>
      <c r="LK65" s="162"/>
      <c r="LL65" s="162"/>
      <c r="LM65" s="162"/>
      <c r="LN65" s="162"/>
      <c r="LO65" s="162"/>
      <c r="LP65" s="162"/>
      <c r="LQ65" s="162"/>
      <c r="LR65" s="162"/>
      <c r="LS65" s="162"/>
      <c r="LT65" s="162"/>
      <c r="LU65" s="162"/>
      <c r="LV65" s="162"/>
      <c r="LW65" s="162"/>
      <c r="LX65" s="162"/>
      <c r="LY65" s="162"/>
      <c r="LZ65" s="162"/>
      <c r="MA65" s="162"/>
      <c r="MB65" s="162"/>
      <c r="MC65" s="162"/>
      <c r="MD65" s="162"/>
      <c r="ME65" s="162"/>
      <c r="MF65" s="162"/>
      <c r="MG65" s="162"/>
      <c r="MH65" s="162"/>
      <c r="MI65" s="162"/>
      <c r="MJ65" s="162"/>
      <c r="MK65" s="162"/>
      <c r="ML65" s="162"/>
      <c r="MM65" s="162"/>
      <c r="MN65" s="162"/>
      <c r="MO65" s="162"/>
      <c r="MP65" s="162"/>
      <c r="MQ65" s="162"/>
      <c r="MR65" s="162"/>
      <c r="MS65" s="162"/>
      <c r="MT65" s="162"/>
      <c r="MU65" s="162"/>
      <c r="MV65" s="162"/>
      <c r="MW65" s="162"/>
      <c r="MX65" s="162"/>
      <c r="MY65" s="162"/>
      <c r="MZ65" s="162"/>
      <c r="NA65" s="162"/>
      <c r="NB65" s="162"/>
      <c r="NC65" s="162"/>
      <c r="ND65" s="162"/>
      <c r="NE65" s="162"/>
      <c r="NF65" s="162"/>
      <c r="NG65" s="162"/>
      <c r="NH65" s="162"/>
      <c r="NI65" s="162"/>
      <c r="NJ65" s="162"/>
      <c r="NK65" s="162"/>
      <c r="NL65" s="162"/>
      <c r="NM65" s="162"/>
      <c r="NN65" s="162"/>
      <c r="NO65" s="162"/>
      <c r="NP65" s="162"/>
      <c r="NQ65" s="162"/>
      <c r="NR65" s="162"/>
      <c r="NS65" s="162"/>
      <c r="NT65" s="162"/>
      <c r="NU65" s="162"/>
      <c r="NV65" s="162"/>
      <c r="NW65" s="162"/>
      <c r="NX65" s="162"/>
      <c r="NY65" s="162"/>
      <c r="NZ65" s="162"/>
      <c r="OA65" s="162"/>
      <c r="OB65" s="162"/>
      <c r="OC65" s="162"/>
      <c r="OD65" s="162"/>
      <c r="OE65" s="162"/>
      <c r="OF65" s="162"/>
      <c r="OG65" s="162"/>
      <c r="OH65" s="162"/>
      <c r="OI65" s="162"/>
      <c r="OJ65" s="162"/>
      <c r="OK65" s="162"/>
      <c r="OL65" s="162"/>
      <c r="OM65" s="162"/>
      <c r="ON65" s="162"/>
      <c r="OO65" s="162"/>
      <c r="OP65" s="162"/>
      <c r="OQ65" s="162"/>
      <c r="OR65" s="162"/>
      <c r="OS65" s="162"/>
      <c r="OT65" s="162"/>
      <c r="OU65" s="162"/>
      <c r="OV65" s="162"/>
      <c r="OW65" s="162"/>
      <c r="OX65" s="162"/>
      <c r="OY65" s="162"/>
      <c r="OZ65" s="162"/>
      <c r="PA65" s="162"/>
      <c r="PB65" s="162"/>
      <c r="PC65" s="162"/>
      <c r="PD65" s="162"/>
      <c r="PE65" s="162"/>
      <c r="PF65" s="162"/>
      <c r="PG65" s="162"/>
      <c r="PH65" s="162"/>
      <c r="PI65" s="162"/>
      <c r="PJ65" s="162"/>
      <c r="PK65" s="162"/>
      <c r="PL65" s="162"/>
      <c r="PM65" s="162"/>
      <c r="PN65" s="162"/>
      <c r="PO65" s="162"/>
      <c r="PP65" s="162"/>
      <c r="PQ65" s="162"/>
      <c r="PR65" s="162"/>
      <c r="PS65" s="162"/>
      <c r="PT65" s="162"/>
      <c r="PU65" s="162"/>
      <c r="PV65" s="162"/>
      <c r="PW65" s="162"/>
      <c r="PX65" s="162"/>
      <c r="PY65" s="162"/>
      <c r="PZ65" s="162"/>
      <c r="QA65" s="162"/>
      <c r="QB65" s="162"/>
      <c r="QC65" s="162"/>
      <c r="QD65" s="162"/>
      <c r="QE65" s="162"/>
      <c r="QF65" s="162"/>
      <c r="QG65" s="162"/>
      <c r="QH65" s="162"/>
      <c r="QI65" s="162"/>
      <c r="QJ65" s="162"/>
      <c r="QK65" s="162"/>
      <c r="QL65" s="162"/>
      <c r="QM65" s="162"/>
      <c r="QN65" s="162"/>
      <c r="QO65" s="162"/>
      <c r="QP65" s="162"/>
      <c r="QQ65" s="162"/>
      <c r="QR65" s="162"/>
      <c r="QS65" s="162"/>
      <c r="QT65" s="162"/>
      <c r="QU65" s="162"/>
      <c r="QV65" s="162"/>
      <c r="QW65" s="162"/>
      <c r="QX65" s="162"/>
      <c r="QY65" s="162"/>
      <c r="QZ65" s="162"/>
      <c r="RA65" s="162"/>
    </row>
    <row r="66" spans="1:469" x14ac:dyDescent="0.25">
      <c r="A66" s="161"/>
      <c r="B66" s="162"/>
      <c r="C66" s="163"/>
      <c r="D66" s="162"/>
      <c r="E66" s="162"/>
      <c r="F66" s="162"/>
      <c r="G66" s="161"/>
      <c r="H66" s="162"/>
      <c r="I66" s="162"/>
      <c r="J66" s="162"/>
      <c r="K66" s="162"/>
      <c r="L66" s="162"/>
      <c r="M66" s="162"/>
      <c r="N66" s="164"/>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62"/>
      <c r="EV66" s="162"/>
      <c r="EW66" s="162"/>
      <c r="EX66" s="162"/>
      <c r="EY66" s="162"/>
      <c r="EZ66" s="162"/>
      <c r="FA66" s="162"/>
      <c r="FB66" s="162"/>
      <c r="FC66" s="162"/>
      <c r="FD66" s="162"/>
      <c r="FE66" s="162"/>
      <c r="FF66" s="162"/>
      <c r="FG66" s="162"/>
      <c r="FH66" s="162"/>
      <c r="FI66" s="162"/>
      <c r="FJ66" s="162"/>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62"/>
      <c r="GH66" s="162"/>
      <c r="GI66" s="162"/>
      <c r="GJ66" s="162"/>
      <c r="GK66" s="162"/>
      <c r="GL66" s="162"/>
      <c r="GM66" s="162"/>
      <c r="GN66" s="162"/>
      <c r="GO66" s="162"/>
      <c r="GP66" s="162"/>
      <c r="GQ66" s="162"/>
      <c r="GR66" s="162"/>
      <c r="GS66" s="162"/>
      <c r="GT66" s="162"/>
      <c r="GU66" s="162"/>
      <c r="GV66" s="162"/>
      <c r="GW66" s="162"/>
      <c r="GX66" s="162"/>
      <c r="GY66" s="162"/>
      <c r="GZ66" s="162"/>
      <c r="HA66" s="162"/>
      <c r="HB66" s="162"/>
      <c r="HC66" s="162"/>
      <c r="HD66" s="162"/>
      <c r="HE66" s="162"/>
      <c r="HF66" s="162"/>
      <c r="HG66" s="162"/>
      <c r="HH66" s="162"/>
      <c r="HI66" s="162"/>
      <c r="HJ66" s="162"/>
      <c r="HK66" s="162"/>
      <c r="HL66" s="162"/>
      <c r="HM66" s="162"/>
      <c r="HN66" s="162"/>
      <c r="HO66" s="162"/>
      <c r="HP66" s="162"/>
      <c r="HQ66" s="162"/>
      <c r="HR66" s="162"/>
      <c r="HS66" s="162"/>
      <c r="HT66" s="162"/>
      <c r="HU66" s="162"/>
      <c r="HV66" s="162"/>
      <c r="HW66" s="162"/>
      <c r="HX66" s="162"/>
      <c r="HY66" s="162"/>
      <c r="HZ66" s="162"/>
      <c r="IA66" s="162"/>
      <c r="IB66" s="162"/>
      <c r="IC66" s="162"/>
      <c r="ID66" s="162"/>
      <c r="IE66" s="162"/>
      <c r="IF66" s="162"/>
      <c r="IG66" s="162"/>
      <c r="IH66" s="162"/>
      <c r="II66" s="162"/>
      <c r="IJ66" s="162"/>
      <c r="IK66" s="162"/>
      <c r="IL66" s="162"/>
      <c r="IM66" s="162"/>
      <c r="IN66" s="162"/>
      <c r="IO66" s="162"/>
      <c r="IP66" s="162"/>
      <c r="IQ66" s="162"/>
      <c r="IR66" s="162"/>
      <c r="IS66" s="162"/>
      <c r="IT66" s="162"/>
      <c r="IU66" s="162"/>
      <c r="IV66" s="162"/>
      <c r="IW66" s="162"/>
      <c r="IX66" s="162"/>
      <c r="IY66" s="162"/>
      <c r="IZ66" s="162"/>
      <c r="JA66" s="162"/>
      <c r="JB66" s="162"/>
      <c r="JC66" s="162"/>
      <c r="JD66" s="162"/>
      <c r="JE66" s="162"/>
      <c r="JF66" s="162"/>
      <c r="JG66" s="162"/>
      <c r="JH66" s="162"/>
      <c r="JI66" s="162"/>
      <c r="JJ66" s="162"/>
      <c r="JK66" s="162"/>
      <c r="JL66" s="162"/>
      <c r="JM66" s="162"/>
      <c r="JN66" s="162"/>
      <c r="JO66" s="162"/>
      <c r="JP66" s="162"/>
      <c r="JQ66" s="162"/>
      <c r="JR66" s="162"/>
      <c r="JS66" s="162"/>
      <c r="JT66" s="162"/>
      <c r="JU66" s="162"/>
      <c r="JV66" s="162"/>
      <c r="JW66" s="162"/>
      <c r="JX66" s="162"/>
      <c r="JY66" s="162"/>
      <c r="JZ66" s="162"/>
      <c r="KA66" s="162"/>
      <c r="KB66" s="162"/>
      <c r="KC66" s="162"/>
      <c r="KD66" s="162"/>
      <c r="KE66" s="162"/>
      <c r="KF66" s="162"/>
      <c r="KG66" s="162"/>
      <c r="KH66" s="162"/>
      <c r="KI66" s="162"/>
      <c r="KJ66" s="162"/>
      <c r="KK66" s="162"/>
      <c r="KL66" s="162"/>
      <c r="KM66" s="162"/>
      <c r="KN66" s="162"/>
      <c r="KO66" s="162"/>
      <c r="KP66" s="162"/>
      <c r="KQ66" s="162"/>
      <c r="KR66" s="162"/>
      <c r="KS66" s="162"/>
      <c r="KT66" s="162"/>
      <c r="KU66" s="162"/>
      <c r="KV66" s="162"/>
      <c r="KW66" s="162"/>
      <c r="KX66" s="162"/>
      <c r="KY66" s="162"/>
      <c r="KZ66" s="162"/>
      <c r="LA66" s="162"/>
      <c r="LB66" s="162"/>
      <c r="LC66" s="162"/>
      <c r="LD66" s="162"/>
      <c r="LE66" s="162"/>
      <c r="LF66" s="162"/>
      <c r="LG66" s="162"/>
      <c r="LH66" s="162"/>
      <c r="LI66" s="162"/>
      <c r="LJ66" s="162"/>
      <c r="LK66" s="162"/>
      <c r="LL66" s="162"/>
      <c r="LM66" s="162"/>
      <c r="LN66" s="162"/>
      <c r="LO66" s="162"/>
      <c r="LP66" s="162"/>
      <c r="LQ66" s="162"/>
      <c r="LR66" s="162"/>
      <c r="LS66" s="162"/>
      <c r="LT66" s="162"/>
      <c r="LU66" s="162"/>
      <c r="LV66" s="162"/>
      <c r="LW66" s="162"/>
      <c r="LX66" s="162"/>
      <c r="LY66" s="162"/>
      <c r="LZ66" s="162"/>
      <c r="MA66" s="162"/>
      <c r="MB66" s="162"/>
      <c r="MC66" s="162"/>
      <c r="MD66" s="162"/>
      <c r="ME66" s="162"/>
      <c r="MF66" s="162"/>
      <c r="MG66" s="162"/>
      <c r="MH66" s="162"/>
      <c r="MI66" s="162"/>
      <c r="MJ66" s="162"/>
      <c r="MK66" s="162"/>
      <c r="ML66" s="162"/>
      <c r="MM66" s="162"/>
      <c r="MN66" s="162"/>
      <c r="MO66" s="162"/>
      <c r="MP66" s="162"/>
      <c r="MQ66" s="162"/>
      <c r="MR66" s="162"/>
      <c r="MS66" s="162"/>
      <c r="MT66" s="162"/>
      <c r="MU66" s="162"/>
      <c r="MV66" s="162"/>
      <c r="MW66" s="162"/>
      <c r="MX66" s="162"/>
      <c r="MY66" s="162"/>
      <c r="MZ66" s="162"/>
      <c r="NA66" s="162"/>
      <c r="NB66" s="162"/>
      <c r="NC66" s="162"/>
      <c r="ND66" s="162"/>
      <c r="NE66" s="162"/>
      <c r="NF66" s="162"/>
      <c r="NG66" s="162"/>
      <c r="NH66" s="162"/>
      <c r="NI66" s="162"/>
      <c r="NJ66" s="162"/>
      <c r="NK66" s="162"/>
      <c r="NL66" s="162"/>
      <c r="NM66" s="162"/>
      <c r="NN66" s="162"/>
      <c r="NO66" s="162"/>
      <c r="NP66" s="162"/>
      <c r="NQ66" s="162"/>
      <c r="NR66" s="162"/>
      <c r="NS66" s="162"/>
      <c r="NT66" s="162"/>
      <c r="NU66" s="162"/>
      <c r="NV66" s="162"/>
      <c r="NW66" s="162"/>
      <c r="NX66" s="162"/>
      <c r="NY66" s="162"/>
      <c r="NZ66" s="162"/>
      <c r="OA66" s="162"/>
      <c r="OB66" s="162"/>
      <c r="OC66" s="162"/>
      <c r="OD66" s="162"/>
      <c r="OE66" s="162"/>
      <c r="OF66" s="162"/>
      <c r="OG66" s="162"/>
      <c r="OH66" s="162"/>
      <c r="OI66" s="162"/>
      <c r="OJ66" s="162"/>
      <c r="OK66" s="162"/>
      <c r="OL66" s="162"/>
      <c r="OM66" s="162"/>
      <c r="ON66" s="162"/>
      <c r="OO66" s="162"/>
      <c r="OP66" s="162"/>
      <c r="OQ66" s="162"/>
      <c r="OR66" s="162"/>
      <c r="OS66" s="162"/>
      <c r="OT66" s="162"/>
      <c r="OU66" s="162"/>
      <c r="OV66" s="162"/>
      <c r="OW66" s="162"/>
      <c r="OX66" s="162"/>
      <c r="OY66" s="162"/>
      <c r="OZ66" s="162"/>
      <c r="PA66" s="162"/>
      <c r="PB66" s="162"/>
      <c r="PC66" s="162"/>
      <c r="PD66" s="162"/>
      <c r="PE66" s="162"/>
      <c r="PF66" s="162"/>
      <c r="PG66" s="162"/>
      <c r="PH66" s="162"/>
      <c r="PI66" s="162"/>
      <c r="PJ66" s="162"/>
      <c r="PK66" s="162"/>
      <c r="PL66" s="162"/>
      <c r="PM66" s="162"/>
      <c r="PN66" s="162"/>
      <c r="PO66" s="162"/>
      <c r="PP66" s="162"/>
      <c r="PQ66" s="162"/>
      <c r="PR66" s="162"/>
      <c r="PS66" s="162"/>
      <c r="PT66" s="162"/>
      <c r="PU66" s="162"/>
      <c r="PV66" s="162"/>
      <c r="PW66" s="162"/>
      <c r="PX66" s="162"/>
      <c r="PY66" s="162"/>
      <c r="PZ66" s="162"/>
      <c r="QA66" s="162"/>
      <c r="QB66" s="162"/>
      <c r="QC66" s="162"/>
      <c r="QD66" s="162"/>
      <c r="QE66" s="162"/>
      <c r="QF66" s="162"/>
      <c r="QG66" s="162"/>
      <c r="QH66" s="162"/>
      <c r="QI66" s="162"/>
      <c r="QJ66" s="162"/>
      <c r="QK66" s="162"/>
      <c r="QL66" s="162"/>
      <c r="QM66" s="162"/>
      <c r="QN66" s="162"/>
      <c r="QO66" s="162"/>
      <c r="QP66" s="162"/>
      <c r="QQ66" s="162"/>
      <c r="QR66" s="162"/>
      <c r="QS66" s="162"/>
      <c r="QT66" s="162"/>
      <c r="QU66" s="162"/>
      <c r="QV66" s="162"/>
      <c r="QW66" s="162"/>
      <c r="QX66" s="162"/>
      <c r="QY66" s="162"/>
      <c r="QZ66" s="162"/>
      <c r="RA66" s="162"/>
    </row>
    <row r="67" spans="1:469" x14ac:dyDescent="0.25">
      <c r="A67" s="161"/>
      <c r="B67" s="162"/>
      <c r="C67" s="163"/>
      <c r="D67" s="162"/>
      <c r="E67" s="162"/>
      <c r="F67" s="162"/>
      <c r="G67" s="161"/>
      <c r="H67" s="162"/>
      <c r="I67" s="162"/>
      <c r="J67" s="162"/>
      <c r="K67" s="162"/>
      <c r="L67" s="162"/>
      <c r="M67" s="162"/>
      <c r="N67" s="164"/>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62"/>
      <c r="EV67" s="162"/>
      <c r="EW67" s="162"/>
      <c r="EX67" s="162"/>
      <c r="EY67" s="162"/>
      <c r="EZ67" s="162"/>
      <c r="FA67" s="162"/>
      <c r="FB67" s="162"/>
      <c r="FC67" s="162"/>
      <c r="FD67" s="162"/>
      <c r="FE67" s="162"/>
      <c r="FF67" s="162"/>
      <c r="FG67" s="162"/>
      <c r="FH67" s="162"/>
      <c r="FI67" s="162"/>
      <c r="FJ67" s="162"/>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62"/>
      <c r="GH67" s="162"/>
      <c r="GI67" s="162"/>
      <c r="GJ67" s="162"/>
      <c r="GK67" s="162"/>
      <c r="GL67" s="162"/>
      <c r="GM67" s="162"/>
      <c r="GN67" s="162"/>
      <c r="GO67" s="162"/>
      <c r="GP67" s="162"/>
      <c r="GQ67" s="162"/>
      <c r="GR67" s="162"/>
      <c r="GS67" s="162"/>
      <c r="GT67" s="162"/>
      <c r="GU67" s="162"/>
      <c r="GV67" s="162"/>
      <c r="GW67" s="162"/>
      <c r="GX67" s="162"/>
      <c r="GY67" s="162"/>
      <c r="GZ67" s="162"/>
      <c r="HA67" s="162"/>
      <c r="HB67" s="162"/>
      <c r="HC67" s="162"/>
      <c r="HD67" s="162"/>
      <c r="HE67" s="162"/>
      <c r="HF67" s="162"/>
      <c r="HG67" s="162"/>
      <c r="HH67" s="162"/>
      <c r="HI67" s="162"/>
      <c r="HJ67" s="162"/>
      <c r="HK67" s="162"/>
      <c r="HL67" s="162"/>
      <c r="HM67" s="162"/>
      <c r="HN67" s="162"/>
      <c r="HO67" s="162"/>
      <c r="HP67" s="162"/>
      <c r="HQ67" s="162"/>
      <c r="HR67" s="162"/>
      <c r="HS67" s="162"/>
      <c r="HT67" s="162"/>
      <c r="HU67" s="162"/>
      <c r="HV67" s="162"/>
      <c r="HW67" s="162"/>
      <c r="HX67" s="162"/>
      <c r="HY67" s="162"/>
      <c r="HZ67" s="162"/>
      <c r="IA67" s="162"/>
      <c r="IB67" s="162"/>
      <c r="IC67" s="162"/>
      <c r="ID67" s="162"/>
      <c r="IE67" s="162"/>
      <c r="IF67" s="162"/>
      <c r="IG67" s="162"/>
      <c r="IH67" s="162"/>
      <c r="II67" s="162"/>
      <c r="IJ67" s="162"/>
      <c r="IK67" s="162"/>
      <c r="IL67" s="162"/>
      <c r="IM67" s="162"/>
      <c r="IN67" s="162"/>
      <c r="IO67" s="162"/>
      <c r="IP67" s="162"/>
      <c r="IQ67" s="162"/>
      <c r="IR67" s="162"/>
      <c r="IS67" s="162"/>
      <c r="IT67" s="162"/>
      <c r="IU67" s="162"/>
      <c r="IV67" s="162"/>
      <c r="IW67" s="162"/>
      <c r="IX67" s="162"/>
      <c r="IY67" s="162"/>
      <c r="IZ67" s="162"/>
      <c r="JA67" s="162"/>
      <c r="JB67" s="162"/>
      <c r="JC67" s="162"/>
      <c r="JD67" s="162"/>
      <c r="JE67" s="162"/>
      <c r="JF67" s="162"/>
      <c r="JG67" s="162"/>
      <c r="JH67" s="162"/>
      <c r="JI67" s="162"/>
      <c r="JJ67" s="162"/>
      <c r="JK67" s="162"/>
      <c r="JL67" s="162"/>
      <c r="JM67" s="162"/>
      <c r="JN67" s="162"/>
      <c r="JO67" s="162"/>
      <c r="JP67" s="162"/>
      <c r="JQ67" s="162"/>
      <c r="JR67" s="162"/>
      <c r="JS67" s="162"/>
      <c r="JT67" s="162"/>
      <c r="JU67" s="162"/>
      <c r="JV67" s="162"/>
      <c r="JW67" s="162"/>
      <c r="JX67" s="162"/>
      <c r="JY67" s="162"/>
      <c r="JZ67" s="162"/>
      <c r="KA67" s="162"/>
      <c r="KB67" s="162"/>
      <c r="KC67" s="162"/>
      <c r="KD67" s="162"/>
      <c r="KE67" s="162"/>
      <c r="KF67" s="162"/>
      <c r="KG67" s="162"/>
      <c r="KH67" s="162"/>
      <c r="KI67" s="162"/>
      <c r="KJ67" s="162"/>
      <c r="KK67" s="162"/>
      <c r="KL67" s="162"/>
      <c r="KM67" s="162"/>
      <c r="KN67" s="162"/>
      <c r="KO67" s="162"/>
      <c r="KP67" s="162"/>
      <c r="KQ67" s="162"/>
      <c r="KR67" s="162"/>
      <c r="KS67" s="162"/>
      <c r="KT67" s="162"/>
      <c r="KU67" s="162"/>
      <c r="KV67" s="162"/>
      <c r="KW67" s="162"/>
      <c r="KX67" s="162"/>
      <c r="KY67" s="162"/>
      <c r="KZ67" s="162"/>
      <c r="LA67" s="162"/>
      <c r="LB67" s="162"/>
      <c r="LC67" s="162"/>
      <c r="LD67" s="162"/>
      <c r="LE67" s="162"/>
      <c r="LF67" s="162"/>
      <c r="LG67" s="162"/>
      <c r="LH67" s="162"/>
      <c r="LI67" s="162"/>
      <c r="LJ67" s="162"/>
      <c r="LK67" s="162"/>
      <c r="LL67" s="162"/>
      <c r="LM67" s="162"/>
      <c r="LN67" s="162"/>
      <c r="LO67" s="162"/>
      <c r="LP67" s="162"/>
      <c r="LQ67" s="162"/>
      <c r="LR67" s="162"/>
      <c r="LS67" s="162"/>
      <c r="LT67" s="162"/>
      <c r="LU67" s="162"/>
      <c r="LV67" s="162"/>
      <c r="LW67" s="162"/>
      <c r="LX67" s="162"/>
      <c r="LY67" s="162"/>
      <c r="LZ67" s="162"/>
      <c r="MA67" s="162"/>
      <c r="MB67" s="162"/>
      <c r="MC67" s="162"/>
      <c r="MD67" s="162"/>
      <c r="ME67" s="162"/>
      <c r="MF67" s="162"/>
      <c r="MG67" s="162"/>
      <c r="MH67" s="162"/>
      <c r="MI67" s="162"/>
      <c r="MJ67" s="162"/>
      <c r="MK67" s="162"/>
      <c r="ML67" s="162"/>
      <c r="MM67" s="162"/>
      <c r="MN67" s="162"/>
      <c r="MO67" s="162"/>
      <c r="MP67" s="162"/>
      <c r="MQ67" s="162"/>
      <c r="MR67" s="162"/>
      <c r="MS67" s="162"/>
      <c r="MT67" s="162"/>
      <c r="MU67" s="162"/>
      <c r="MV67" s="162"/>
      <c r="MW67" s="162"/>
      <c r="MX67" s="162"/>
      <c r="MY67" s="162"/>
      <c r="MZ67" s="162"/>
      <c r="NA67" s="162"/>
      <c r="NB67" s="162"/>
      <c r="NC67" s="162"/>
      <c r="ND67" s="162"/>
      <c r="NE67" s="162"/>
      <c r="NF67" s="162"/>
      <c r="NG67" s="162"/>
      <c r="NH67" s="162"/>
      <c r="NI67" s="162"/>
      <c r="NJ67" s="162"/>
      <c r="NK67" s="162"/>
      <c r="NL67" s="162"/>
      <c r="NM67" s="162"/>
      <c r="NN67" s="162"/>
      <c r="NO67" s="162"/>
      <c r="NP67" s="162"/>
      <c r="NQ67" s="162"/>
      <c r="NR67" s="162"/>
      <c r="NS67" s="162"/>
      <c r="NT67" s="162"/>
      <c r="NU67" s="162"/>
      <c r="NV67" s="162"/>
      <c r="NW67" s="162"/>
      <c r="NX67" s="162"/>
      <c r="NY67" s="162"/>
      <c r="NZ67" s="162"/>
      <c r="OA67" s="162"/>
      <c r="OB67" s="162"/>
      <c r="OC67" s="162"/>
      <c r="OD67" s="162"/>
      <c r="OE67" s="162"/>
      <c r="OF67" s="162"/>
      <c r="OG67" s="162"/>
      <c r="OH67" s="162"/>
      <c r="OI67" s="162"/>
      <c r="OJ67" s="162"/>
      <c r="OK67" s="162"/>
      <c r="OL67" s="162"/>
      <c r="OM67" s="162"/>
      <c r="ON67" s="162"/>
      <c r="OO67" s="162"/>
      <c r="OP67" s="162"/>
      <c r="OQ67" s="162"/>
      <c r="OR67" s="162"/>
      <c r="OS67" s="162"/>
      <c r="OT67" s="162"/>
      <c r="OU67" s="162"/>
      <c r="OV67" s="162"/>
      <c r="OW67" s="162"/>
      <c r="OX67" s="162"/>
      <c r="OY67" s="162"/>
      <c r="OZ67" s="162"/>
      <c r="PA67" s="162"/>
      <c r="PB67" s="162"/>
      <c r="PC67" s="162"/>
      <c r="PD67" s="162"/>
      <c r="PE67" s="162"/>
      <c r="PF67" s="162"/>
      <c r="PG67" s="162"/>
      <c r="PH67" s="162"/>
      <c r="PI67" s="162"/>
      <c r="PJ67" s="162"/>
      <c r="PK67" s="162"/>
      <c r="PL67" s="162"/>
      <c r="PM67" s="162"/>
      <c r="PN67" s="162"/>
      <c r="PO67" s="162"/>
      <c r="PP67" s="162"/>
      <c r="PQ67" s="162"/>
      <c r="PR67" s="162"/>
      <c r="PS67" s="162"/>
      <c r="PT67" s="162"/>
      <c r="PU67" s="162"/>
      <c r="PV67" s="162"/>
      <c r="PW67" s="162"/>
      <c r="PX67" s="162"/>
      <c r="PY67" s="162"/>
      <c r="PZ67" s="162"/>
      <c r="QA67" s="162"/>
      <c r="QB67" s="162"/>
      <c r="QC67" s="162"/>
      <c r="QD67" s="162"/>
      <c r="QE67" s="162"/>
      <c r="QF67" s="162"/>
      <c r="QG67" s="162"/>
      <c r="QH67" s="162"/>
      <c r="QI67" s="162"/>
      <c r="QJ67" s="162"/>
      <c r="QK67" s="162"/>
      <c r="QL67" s="162"/>
      <c r="QM67" s="162"/>
      <c r="QN67" s="162"/>
      <c r="QO67" s="162"/>
      <c r="QP67" s="162"/>
      <c r="QQ67" s="162"/>
      <c r="QR67" s="162"/>
      <c r="QS67" s="162"/>
      <c r="QT67" s="162"/>
      <c r="QU67" s="162"/>
      <c r="QV67" s="162"/>
      <c r="QW67" s="162"/>
      <c r="QX67" s="162"/>
      <c r="QY67" s="162"/>
      <c r="QZ67" s="162"/>
      <c r="RA67" s="162"/>
    </row>
    <row r="68" spans="1:469" x14ac:dyDescent="0.25">
      <c r="A68" s="161"/>
      <c r="B68" s="162"/>
      <c r="C68" s="163"/>
      <c r="D68" s="162"/>
      <c r="E68" s="162"/>
      <c r="F68" s="162"/>
      <c r="G68" s="161"/>
      <c r="H68" s="162"/>
      <c r="I68" s="162"/>
      <c r="J68" s="162"/>
      <c r="K68" s="162"/>
      <c r="L68" s="162"/>
      <c r="M68" s="162"/>
      <c r="N68" s="164"/>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row>
    <row r="69" spans="1:469" x14ac:dyDescent="0.25">
      <c r="A69" s="161"/>
      <c r="B69" s="162"/>
      <c r="C69" s="163"/>
      <c r="D69" s="162"/>
      <c r="E69" s="162"/>
      <c r="F69" s="162"/>
      <c r="G69" s="161"/>
      <c r="H69" s="162"/>
      <c r="I69" s="162"/>
      <c r="J69" s="162"/>
      <c r="K69" s="162"/>
      <c r="L69" s="162"/>
      <c r="M69" s="162"/>
      <c r="N69" s="164"/>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row>
    <row r="70" spans="1:469" x14ac:dyDescent="0.25">
      <c r="A70" s="161"/>
      <c r="B70" s="162"/>
      <c r="C70" s="163"/>
      <c r="D70" s="162"/>
      <c r="E70" s="162"/>
      <c r="F70" s="162"/>
      <c r="G70" s="161"/>
      <c r="H70" s="162"/>
      <c r="I70" s="162"/>
      <c r="J70" s="162"/>
      <c r="K70" s="162"/>
      <c r="L70" s="162"/>
      <c r="M70" s="162"/>
      <c r="N70" s="164"/>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62"/>
      <c r="EV70" s="162"/>
      <c r="EW70" s="162"/>
      <c r="EX70" s="162"/>
      <c r="EY70" s="162"/>
      <c r="EZ70" s="162"/>
      <c r="FA70" s="162"/>
      <c r="FB70" s="162"/>
      <c r="FC70" s="162"/>
      <c r="FD70" s="162"/>
      <c r="FE70" s="162"/>
      <c r="FF70" s="162"/>
      <c r="FG70" s="162"/>
      <c r="FH70" s="162"/>
      <c r="FI70" s="162"/>
      <c r="FJ70" s="162"/>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62"/>
      <c r="GH70" s="162"/>
      <c r="GI70" s="162"/>
      <c r="GJ70" s="162"/>
      <c r="GK70" s="162"/>
      <c r="GL70" s="162"/>
      <c r="GM70" s="162"/>
      <c r="GN70" s="162"/>
      <c r="GO70" s="162"/>
      <c r="GP70" s="162"/>
      <c r="GQ70" s="162"/>
      <c r="GR70" s="162"/>
      <c r="GS70" s="162"/>
      <c r="GT70" s="162"/>
      <c r="GU70" s="162"/>
      <c r="GV70" s="162"/>
      <c r="GW70" s="162"/>
      <c r="GX70" s="162"/>
      <c r="GY70" s="162"/>
      <c r="GZ70" s="162"/>
      <c r="HA70" s="162"/>
      <c r="HB70" s="162"/>
      <c r="HC70" s="162"/>
      <c r="HD70" s="162"/>
      <c r="HE70" s="162"/>
      <c r="HF70" s="162"/>
      <c r="HG70" s="162"/>
      <c r="HH70" s="162"/>
      <c r="HI70" s="162"/>
      <c r="HJ70" s="162"/>
      <c r="HK70" s="162"/>
      <c r="HL70" s="162"/>
      <c r="HM70" s="162"/>
      <c r="HN70" s="162"/>
      <c r="HO70" s="162"/>
      <c r="HP70" s="162"/>
      <c r="HQ70" s="162"/>
      <c r="HR70" s="162"/>
      <c r="HS70" s="162"/>
      <c r="HT70" s="162"/>
      <c r="HU70" s="162"/>
      <c r="HV70" s="162"/>
      <c r="HW70" s="162"/>
      <c r="HX70" s="162"/>
      <c r="HY70" s="162"/>
      <c r="HZ70" s="162"/>
      <c r="IA70" s="162"/>
      <c r="IB70" s="162"/>
      <c r="IC70" s="162"/>
      <c r="ID70" s="162"/>
      <c r="IE70" s="162"/>
      <c r="IF70" s="162"/>
      <c r="IG70" s="162"/>
      <c r="IH70" s="162"/>
      <c r="II70" s="162"/>
      <c r="IJ70" s="162"/>
      <c r="IK70" s="162"/>
      <c r="IL70" s="162"/>
      <c r="IM70" s="162"/>
      <c r="IN70" s="162"/>
      <c r="IO70" s="162"/>
      <c r="IP70" s="162"/>
      <c r="IQ70" s="162"/>
      <c r="IR70" s="162"/>
      <c r="IS70" s="162"/>
      <c r="IT70" s="162"/>
      <c r="IU70" s="162"/>
      <c r="IV70" s="162"/>
      <c r="IW70" s="162"/>
      <c r="IX70" s="162"/>
      <c r="IY70" s="162"/>
      <c r="IZ70" s="162"/>
      <c r="JA70" s="162"/>
      <c r="JB70" s="162"/>
      <c r="JC70" s="162"/>
      <c r="JD70" s="162"/>
      <c r="JE70" s="162"/>
      <c r="JF70" s="162"/>
      <c r="JG70" s="162"/>
      <c r="JH70" s="162"/>
      <c r="JI70" s="162"/>
      <c r="JJ70" s="162"/>
      <c r="JK70" s="162"/>
      <c r="JL70" s="162"/>
      <c r="JM70" s="162"/>
      <c r="JN70" s="162"/>
      <c r="JO70" s="162"/>
      <c r="JP70" s="162"/>
      <c r="JQ70" s="162"/>
      <c r="JR70" s="162"/>
      <c r="JS70" s="162"/>
      <c r="JT70" s="162"/>
      <c r="JU70" s="162"/>
      <c r="JV70" s="162"/>
      <c r="JW70" s="162"/>
      <c r="JX70" s="162"/>
      <c r="JY70" s="162"/>
      <c r="JZ70" s="162"/>
      <c r="KA70" s="162"/>
      <c r="KB70" s="162"/>
      <c r="KC70" s="162"/>
      <c r="KD70" s="162"/>
      <c r="KE70" s="162"/>
      <c r="KF70" s="162"/>
      <c r="KG70" s="162"/>
      <c r="KH70" s="162"/>
      <c r="KI70" s="162"/>
      <c r="KJ70" s="162"/>
      <c r="KK70" s="162"/>
      <c r="KL70" s="162"/>
      <c r="KM70" s="162"/>
      <c r="KN70" s="162"/>
      <c r="KO70" s="162"/>
      <c r="KP70" s="162"/>
      <c r="KQ70" s="162"/>
      <c r="KR70" s="162"/>
      <c r="KS70" s="162"/>
      <c r="KT70" s="162"/>
      <c r="KU70" s="162"/>
      <c r="KV70" s="162"/>
      <c r="KW70" s="162"/>
      <c r="KX70" s="162"/>
      <c r="KY70" s="162"/>
      <c r="KZ70" s="162"/>
      <c r="LA70" s="162"/>
      <c r="LB70" s="162"/>
      <c r="LC70" s="162"/>
      <c r="LD70" s="162"/>
      <c r="LE70" s="162"/>
      <c r="LF70" s="162"/>
      <c r="LG70" s="162"/>
      <c r="LH70" s="162"/>
      <c r="LI70" s="162"/>
      <c r="LJ70" s="162"/>
      <c r="LK70" s="162"/>
      <c r="LL70" s="162"/>
      <c r="LM70" s="162"/>
      <c r="LN70" s="162"/>
      <c r="LO70" s="162"/>
      <c r="LP70" s="162"/>
      <c r="LQ70" s="162"/>
      <c r="LR70" s="162"/>
      <c r="LS70" s="162"/>
      <c r="LT70" s="162"/>
      <c r="LU70" s="162"/>
      <c r="LV70" s="162"/>
      <c r="LW70" s="162"/>
      <c r="LX70" s="162"/>
      <c r="LY70" s="162"/>
      <c r="LZ70" s="162"/>
      <c r="MA70" s="162"/>
      <c r="MB70" s="162"/>
      <c r="MC70" s="162"/>
      <c r="MD70" s="162"/>
      <c r="ME70" s="162"/>
      <c r="MF70" s="162"/>
      <c r="MG70" s="162"/>
      <c r="MH70" s="162"/>
      <c r="MI70" s="162"/>
      <c r="MJ70" s="162"/>
      <c r="MK70" s="162"/>
      <c r="ML70" s="162"/>
      <c r="MM70" s="162"/>
      <c r="MN70" s="162"/>
      <c r="MO70" s="162"/>
      <c r="MP70" s="162"/>
      <c r="MQ70" s="162"/>
      <c r="MR70" s="162"/>
      <c r="MS70" s="162"/>
      <c r="MT70" s="162"/>
      <c r="MU70" s="162"/>
      <c r="MV70" s="162"/>
      <c r="MW70" s="162"/>
      <c r="MX70" s="162"/>
      <c r="MY70" s="162"/>
      <c r="MZ70" s="162"/>
      <c r="NA70" s="162"/>
      <c r="NB70" s="162"/>
      <c r="NC70" s="162"/>
      <c r="ND70" s="162"/>
      <c r="NE70" s="162"/>
      <c r="NF70" s="162"/>
      <c r="NG70" s="162"/>
      <c r="NH70" s="162"/>
      <c r="NI70" s="162"/>
      <c r="NJ70" s="162"/>
      <c r="NK70" s="162"/>
      <c r="NL70" s="162"/>
      <c r="NM70" s="162"/>
      <c r="NN70" s="162"/>
      <c r="NO70" s="162"/>
      <c r="NP70" s="162"/>
      <c r="NQ70" s="162"/>
      <c r="NR70" s="162"/>
      <c r="NS70" s="162"/>
      <c r="NT70" s="162"/>
      <c r="NU70" s="162"/>
      <c r="NV70" s="162"/>
      <c r="NW70" s="162"/>
      <c r="NX70" s="162"/>
      <c r="NY70" s="162"/>
      <c r="NZ70" s="162"/>
      <c r="OA70" s="162"/>
      <c r="OB70" s="162"/>
      <c r="OC70" s="162"/>
      <c r="OD70" s="162"/>
      <c r="OE70" s="162"/>
      <c r="OF70" s="162"/>
      <c r="OG70" s="162"/>
      <c r="OH70" s="162"/>
      <c r="OI70" s="162"/>
      <c r="OJ70" s="162"/>
      <c r="OK70" s="162"/>
      <c r="OL70" s="162"/>
      <c r="OM70" s="162"/>
      <c r="ON70" s="162"/>
      <c r="OO70" s="162"/>
      <c r="OP70" s="162"/>
      <c r="OQ70" s="162"/>
      <c r="OR70" s="162"/>
      <c r="OS70" s="162"/>
      <c r="OT70" s="162"/>
      <c r="OU70" s="162"/>
      <c r="OV70" s="162"/>
      <c r="OW70" s="162"/>
      <c r="OX70" s="162"/>
      <c r="OY70" s="162"/>
      <c r="OZ70" s="162"/>
      <c r="PA70" s="162"/>
      <c r="PB70" s="162"/>
      <c r="PC70" s="162"/>
      <c r="PD70" s="162"/>
      <c r="PE70" s="162"/>
      <c r="PF70" s="162"/>
      <c r="PG70" s="162"/>
      <c r="PH70" s="162"/>
      <c r="PI70" s="162"/>
      <c r="PJ70" s="162"/>
      <c r="PK70" s="162"/>
      <c r="PL70" s="162"/>
      <c r="PM70" s="162"/>
      <c r="PN70" s="162"/>
      <c r="PO70" s="162"/>
      <c r="PP70" s="162"/>
      <c r="PQ70" s="162"/>
      <c r="PR70" s="162"/>
      <c r="PS70" s="162"/>
      <c r="PT70" s="162"/>
      <c r="PU70" s="162"/>
      <c r="PV70" s="162"/>
      <c r="PW70" s="162"/>
      <c r="PX70" s="162"/>
      <c r="PY70" s="162"/>
      <c r="PZ70" s="162"/>
      <c r="QA70" s="162"/>
      <c r="QB70" s="162"/>
      <c r="QC70" s="162"/>
      <c r="QD70" s="162"/>
      <c r="QE70" s="162"/>
      <c r="QF70" s="162"/>
      <c r="QG70" s="162"/>
      <c r="QH70" s="162"/>
      <c r="QI70" s="162"/>
      <c r="QJ70" s="162"/>
      <c r="QK70" s="162"/>
      <c r="QL70" s="162"/>
      <c r="QM70" s="162"/>
      <c r="QN70" s="162"/>
      <c r="QO70" s="162"/>
      <c r="QP70" s="162"/>
      <c r="QQ70" s="162"/>
      <c r="QR70" s="162"/>
      <c r="QS70" s="162"/>
      <c r="QT70" s="162"/>
      <c r="QU70" s="162"/>
      <c r="QV70" s="162"/>
      <c r="QW70" s="162"/>
      <c r="QX70" s="162"/>
      <c r="QY70" s="162"/>
      <c r="QZ70" s="162"/>
      <c r="RA70" s="162"/>
    </row>
    <row r="71" spans="1:469" x14ac:dyDescent="0.25">
      <c r="A71" s="161"/>
      <c r="B71" s="162"/>
      <c r="C71" s="163"/>
      <c r="D71" s="162"/>
      <c r="E71" s="162"/>
      <c r="F71" s="162"/>
      <c r="G71" s="161"/>
      <c r="H71" s="162"/>
      <c r="I71" s="162"/>
      <c r="J71" s="162"/>
      <c r="K71" s="162"/>
      <c r="L71" s="162"/>
      <c r="M71" s="162"/>
      <c r="N71" s="164"/>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62"/>
      <c r="EV71" s="162"/>
      <c r="EW71" s="162"/>
      <c r="EX71" s="162"/>
      <c r="EY71" s="162"/>
      <c r="EZ71" s="162"/>
      <c r="FA71" s="162"/>
      <c r="FB71" s="162"/>
      <c r="FC71" s="162"/>
      <c r="FD71" s="162"/>
      <c r="FE71" s="162"/>
      <c r="FF71" s="162"/>
      <c r="FG71" s="162"/>
      <c r="FH71" s="162"/>
      <c r="FI71" s="162"/>
      <c r="FJ71" s="162"/>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62"/>
      <c r="GH71" s="162"/>
      <c r="GI71" s="162"/>
      <c r="GJ71" s="162"/>
      <c r="GK71" s="162"/>
      <c r="GL71" s="162"/>
      <c r="GM71" s="162"/>
      <c r="GN71" s="162"/>
      <c r="GO71" s="162"/>
      <c r="GP71" s="162"/>
      <c r="GQ71" s="162"/>
      <c r="GR71" s="162"/>
      <c r="GS71" s="162"/>
      <c r="GT71" s="162"/>
      <c r="GU71" s="162"/>
      <c r="GV71" s="162"/>
      <c r="GW71" s="162"/>
      <c r="GX71" s="162"/>
      <c r="GY71" s="162"/>
      <c r="GZ71" s="162"/>
      <c r="HA71" s="162"/>
      <c r="HB71" s="162"/>
      <c r="HC71" s="162"/>
      <c r="HD71" s="162"/>
      <c r="HE71" s="162"/>
      <c r="HF71" s="162"/>
      <c r="HG71" s="162"/>
      <c r="HH71" s="162"/>
      <c r="HI71" s="162"/>
      <c r="HJ71" s="162"/>
      <c r="HK71" s="162"/>
      <c r="HL71" s="162"/>
      <c r="HM71" s="162"/>
      <c r="HN71" s="162"/>
      <c r="HO71" s="162"/>
      <c r="HP71" s="162"/>
      <c r="HQ71" s="162"/>
      <c r="HR71" s="162"/>
      <c r="HS71" s="162"/>
      <c r="HT71" s="162"/>
      <c r="HU71" s="162"/>
      <c r="HV71" s="162"/>
      <c r="HW71" s="162"/>
      <c r="HX71" s="162"/>
      <c r="HY71" s="162"/>
      <c r="HZ71" s="162"/>
      <c r="IA71" s="162"/>
      <c r="IB71" s="162"/>
      <c r="IC71" s="162"/>
      <c r="ID71" s="162"/>
      <c r="IE71" s="162"/>
      <c r="IF71" s="162"/>
      <c r="IG71" s="162"/>
      <c r="IH71" s="162"/>
      <c r="II71" s="162"/>
      <c r="IJ71" s="162"/>
      <c r="IK71" s="162"/>
      <c r="IL71" s="162"/>
      <c r="IM71" s="162"/>
      <c r="IN71" s="162"/>
      <c r="IO71" s="162"/>
      <c r="IP71" s="162"/>
      <c r="IQ71" s="162"/>
      <c r="IR71" s="162"/>
      <c r="IS71" s="162"/>
      <c r="IT71" s="162"/>
      <c r="IU71" s="162"/>
      <c r="IV71" s="162"/>
      <c r="IW71" s="162"/>
      <c r="IX71" s="162"/>
      <c r="IY71" s="162"/>
      <c r="IZ71" s="162"/>
      <c r="JA71" s="162"/>
      <c r="JB71" s="162"/>
      <c r="JC71" s="162"/>
      <c r="JD71" s="162"/>
      <c r="JE71" s="162"/>
      <c r="JF71" s="162"/>
      <c r="JG71" s="162"/>
      <c r="JH71" s="162"/>
      <c r="JI71" s="162"/>
      <c r="JJ71" s="162"/>
      <c r="JK71" s="162"/>
      <c r="JL71" s="162"/>
      <c r="JM71" s="162"/>
      <c r="JN71" s="162"/>
      <c r="JO71" s="162"/>
      <c r="JP71" s="162"/>
      <c r="JQ71" s="162"/>
      <c r="JR71" s="162"/>
      <c r="JS71" s="162"/>
      <c r="JT71" s="162"/>
      <c r="JU71" s="162"/>
      <c r="JV71" s="162"/>
      <c r="JW71" s="162"/>
      <c r="JX71" s="162"/>
      <c r="JY71" s="162"/>
      <c r="JZ71" s="162"/>
      <c r="KA71" s="162"/>
      <c r="KB71" s="162"/>
      <c r="KC71" s="162"/>
      <c r="KD71" s="162"/>
      <c r="KE71" s="162"/>
      <c r="KF71" s="162"/>
      <c r="KG71" s="162"/>
      <c r="KH71" s="162"/>
      <c r="KI71" s="162"/>
      <c r="KJ71" s="162"/>
      <c r="KK71" s="162"/>
      <c r="KL71" s="162"/>
      <c r="KM71" s="162"/>
      <c r="KN71" s="162"/>
      <c r="KO71" s="162"/>
      <c r="KP71" s="162"/>
      <c r="KQ71" s="162"/>
      <c r="KR71" s="162"/>
      <c r="KS71" s="162"/>
      <c r="KT71" s="162"/>
      <c r="KU71" s="162"/>
      <c r="KV71" s="162"/>
      <c r="KW71" s="162"/>
      <c r="KX71" s="162"/>
      <c r="KY71" s="162"/>
      <c r="KZ71" s="162"/>
      <c r="LA71" s="162"/>
      <c r="LB71" s="162"/>
      <c r="LC71" s="162"/>
      <c r="LD71" s="162"/>
      <c r="LE71" s="162"/>
      <c r="LF71" s="162"/>
      <c r="LG71" s="162"/>
      <c r="LH71" s="162"/>
      <c r="LI71" s="162"/>
      <c r="LJ71" s="162"/>
      <c r="LK71" s="162"/>
      <c r="LL71" s="162"/>
      <c r="LM71" s="162"/>
      <c r="LN71" s="162"/>
      <c r="LO71" s="162"/>
      <c r="LP71" s="162"/>
      <c r="LQ71" s="162"/>
      <c r="LR71" s="162"/>
      <c r="LS71" s="162"/>
      <c r="LT71" s="162"/>
      <c r="LU71" s="162"/>
      <c r="LV71" s="162"/>
      <c r="LW71" s="162"/>
      <c r="LX71" s="162"/>
      <c r="LY71" s="162"/>
      <c r="LZ71" s="162"/>
      <c r="MA71" s="162"/>
      <c r="MB71" s="162"/>
      <c r="MC71" s="162"/>
      <c r="MD71" s="162"/>
      <c r="ME71" s="162"/>
      <c r="MF71" s="162"/>
      <c r="MG71" s="162"/>
      <c r="MH71" s="162"/>
      <c r="MI71" s="162"/>
      <c r="MJ71" s="162"/>
      <c r="MK71" s="162"/>
      <c r="ML71" s="162"/>
      <c r="MM71" s="162"/>
      <c r="MN71" s="162"/>
      <c r="MO71" s="162"/>
      <c r="MP71" s="162"/>
      <c r="MQ71" s="162"/>
      <c r="MR71" s="162"/>
      <c r="MS71" s="162"/>
      <c r="MT71" s="162"/>
      <c r="MU71" s="162"/>
      <c r="MV71" s="162"/>
      <c r="MW71" s="162"/>
      <c r="MX71" s="162"/>
      <c r="MY71" s="162"/>
      <c r="MZ71" s="162"/>
      <c r="NA71" s="162"/>
      <c r="NB71" s="162"/>
      <c r="NC71" s="162"/>
      <c r="ND71" s="162"/>
      <c r="NE71" s="162"/>
      <c r="NF71" s="162"/>
      <c r="NG71" s="162"/>
      <c r="NH71" s="162"/>
      <c r="NI71" s="162"/>
      <c r="NJ71" s="162"/>
      <c r="NK71" s="162"/>
      <c r="NL71" s="162"/>
      <c r="NM71" s="162"/>
      <c r="NN71" s="162"/>
      <c r="NO71" s="162"/>
      <c r="NP71" s="162"/>
      <c r="NQ71" s="162"/>
      <c r="NR71" s="162"/>
      <c r="NS71" s="162"/>
      <c r="NT71" s="162"/>
      <c r="NU71" s="162"/>
      <c r="NV71" s="162"/>
      <c r="NW71" s="162"/>
      <c r="NX71" s="162"/>
      <c r="NY71" s="162"/>
      <c r="NZ71" s="162"/>
      <c r="OA71" s="162"/>
      <c r="OB71" s="162"/>
      <c r="OC71" s="162"/>
      <c r="OD71" s="162"/>
      <c r="OE71" s="162"/>
      <c r="OF71" s="162"/>
      <c r="OG71" s="162"/>
      <c r="OH71" s="162"/>
      <c r="OI71" s="162"/>
      <c r="OJ71" s="162"/>
      <c r="OK71" s="162"/>
      <c r="OL71" s="162"/>
      <c r="OM71" s="162"/>
      <c r="ON71" s="162"/>
      <c r="OO71" s="162"/>
      <c r="OP71" s="162"/>
      <c r="OQ71" s="162"/>
      <c r="OR71" s="162"/>
      <c r="OS71" s="162"/>
      <c r="OT71" s="162"/>
      <c r="OU71" s="162"/>
      <c r="OV71" s="162"/>
      <c r="OW71" s="162"/>
      <c r="OX71" s="162"/>
      <c r="OY71" s="162"/>
      <c r="OZ71" s="162"/>
      <c r="PA71" s="162"/>
      <c r="PB71" s="162"/>
      <c r="PC71" s="162"/>
      <c r="PD71" s="162"/>
      <c r="PE71" s="162"/>
      <c r="PF71" s="162"/>
      <c r="PG71" s="162"/>
      <c r="PH71" s="162"/>
      <c r="PI71" s="162"/>
      <c r="PJ71" s="162"/>
      <c r="PK71" s="162"/>
      <c r="PL71" s="162"/>
      <c r="PM71" s="162"/>
      <c r="PN71" s="162"/>
      <c r="PO71" s="162"/>
      <c r="PP71" s="162"/>
      <c r="PQ71" s="162"/>
      <c r="PR71" s="162"/>
      <c r="PS71" s="162"/>
      <c r="PT71" s="162"/>
      <c r="PU71" s="162"/>
      <c r="PV71" s="162"/>
      <c r="PW71" s="162"/>
      <c r="PX71" s="162"/>
      <c r="PY71" s="162"/>
      <c r="PZ71" s="162"/>
      <c r="QA71" s="162"/>
      <c r="QB71" s="162"/>
      <c r="QC71" s="162"/>
      <c r="QD71" s="162"/>
      <c r="QE71" s="162"/>
      <c r="QF71" s="162"/>
      <c r="QG71" s="162"/>
      <c r="QH71" s="162"/>
      <c r="QI71" s="162"/>
      <c r="QJ71" s="162"/>
      <c r="QK71" s="162"/>
      <c r="QL71" s="162"/>
      <c r="QM71" s="162"/>
      <c r="QN71" s="162"/>
      <c r="QO71" s="162"/>
      <c r="QP71" s="162"/>
      <c r="QQ71" s="162"/>
      <c r="QR71" s="162"/>
      <c r="QS71" s="162"/>
      <c r="QT71" s="162"/>
      <c r="QU71" s="162"/>
      <c r="QV71" s="162"/>
      <c r="QW71" s="162"/>
      <c r="QX71" s="162"/>
      <c r="QY71" s="162"/>
      <c r="QZ71" s="162"/>
      <c r="RA71" s="162"/>
    </row>
    <row r="72" spans="1:469" x14ac:dyDescent="0.25">
      <c r="A72" s="161"/>
      <c r="B72" s="162"/>
      <c r="C72" s="163"/>
      <c r="D72" s="162"/>
      <c r="E72" s="162"/>
      <c r="F72" s="162"/>
      <c r="G72" s="161"/>
      <c r="H72" s="162"/>
      <c r="I72" s="162"/>
      <c r="J72" s="162"/>
      <c r="K72" s="162"/>
      <c r="L72" s="162"/>
      <c r="M72" s="162"/>
      <c r="N72" s="164"/>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62"/>
      <c r="EV72" s="162"/>
      <c r="EW72" s="162"/>
      <c r="EX72" s="162"/>
      <c r="EY72" s="162"/>
      <c r="EZ72" s="162"/>
      <c r="FA72" s="162"/>
      <c r="FB72" s="162"/>
      <c r="FC72" s="162"/>
      <c r="FD72" s="162"/>
      <c r="FE72" s="162"/>
      <c r="FF72" s="162"/>
      <c r="FG72" s="162"/>
      <c r="FH72" s="162"/>
      <c r="FI72" s="162"/>
      <c r="FJ72" s="162"/>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62"/>
      <c r="GH72" s="162"/>
      <c r="GI72" s="162"/>
      <c r="GJ72" s="162"/>
      <c r="GK72" s="162"/>
      <c r="GL72" s="162"/>
      <c r="GM72" s="162"/>
      <c r="GN72" s="162"/>
      <c r="GO72" s="162"/>
      <c r="GP72" s="162"/>
      <c r="GQ72" s="162"/>
      <c r="GR72" s="162"/>
      <c r="GS72" s="162"/>
      <c r="GT72" s="162"/>
      <c r="GU72" s="162"/>
      <c r="GV72" s="162"/>
      <c r="GW72" s="162"/>
      <c r="GX72" s="162"/>
      <c r="GY72" s="162"/>
      <c r="GZ72" s="162"/>
      <c r="HA72" s="162"/>
      <c r="HB72" s="162"/>
      <c r="HC72" s="162"/>
      <c r="HD72" s="162"/>
      <c r="HE72" s="162"/>
      <c r="HF72" s="162"/>
      <c r="HG72" s="162"/>
      <c r="HH72" s="162"/>
      <c r="HI72" s="162"/>
      <c r="HJ72" s="162"/>
      <c r="HK72" s="162"/>
      <c r="HL72" s="162"/>
      <c r="HM72" s="162"/>
      <c r="HN72" s="162"/>
      <c r="HO72" s="162"/>
      <c r="HP72" s="162"/>
      <c r="HQ72" s="162"/>
      <c r="HR72" s="162"/>
      <c r="HS72" s="162"/>
      <c r="HT72" s="162"/>
      <c r="HU72" s="162"/>
      <c r="HV72" s="162"/>
      <c r="HW72" s="162"/>
      <c r="HX72" s="162"/>
      <c r="HY72" s="162"/>
      <c r="HZ72" s="162"/>
      <c r="IA72" s="162"/>
      <c r="IB72" s="162"/>
      <c r="IC72" s="162"/>
      <c r="ID72" s="162"/>
      <c r="IE72" s="162"/>
      <c r="IF72" s="162"/>
      <c r="IG72" s="162"/>
      <c r="IH72" s="162"/>
      <c r="II72" s="162"/>
      <c r="IJ72" s="162"/>
      <c r="IK72" s="162"/>
      <c r="IL72" s="162"/>
      <c r="IM72" s="162"/>
      <c r="IN72" s="162"/>
      <c r="IO72" s="162"/>
      <c r="IP72" s="162"/>
      <c r="IQ72" s="162"/>
      <c r="IR72" s="162"/>
      <c r="IS72" s="162"/>
      <c r="IT72" s="162"/>
      <c r="IU72" s="162"/>
      <c r="IV72" s="162"/>
      <c r="IW72" s="162"/>
      <c r="IX72" s="162"/>
      <c r="IY72" s="162"/>
      <c r="IZ72" s="162"/>
      <c r="JA72" s="162"/>
      <c r="JB72" s="162"/>
      <c r="JC72" s="162"/>
      <c r="JD72" s="162"/>
      <c r="JE72" s="162"/>
      <c r="JF72" s="162"/>
      <c r="JG72" s="162"/>
      <c r="JH72" s="162"/>
      <c r="JI72" s="162"/>
      <c r="JJ72" s="162"/>
      <c r="JK72" s="162"/>
      <c r="JL72" s="162"/>
      <c r="JM72" s="162"/>
      <c r="JN72" s="162"/>
      <c r="JO72" s="162"/>
      <c r="JP72" s="162"/>
      <c r="JQ72" s="162"/>
      <c r="JR72" s="162"/>
      <c r="JS72" s="162"/>
      <c r="JT72" s="162"/>
      <c r="JU72" s="162"/>
      <c r="JV72" s="162"/>
      <c r="JW72" s="162"/>
      <c r="JX72" s="162"/>
      <c r="JY72" s="162"/>
      <c r="JZ72" s="162"/>
      <c r="KA72" s="162"/>
      <c r="KB72" s="162"/>
      <c r="KC72" s="162"/>
      <c r="KD72" s="162"/>
      <c r="KE72" s="162"/>
      <c r="KF72" s="162"/>
      <c r="KG72" s="162"/>
      <c r="KH72" s="162"/>
      <c r="KI72" s="162"/>
      <c r="KJ72" s="162"/>
      <c r="KK72" s="162"/>
      <c r="KL72" s="162"/>
      <c r="KM72" s="162"/>
      <c r="KN72" s="162"/>
      <c r="KO72" s="162"/>
      <c r="KP72" s="162"/>
      <c r="KQ72" s="162"/>
      <c r="KR72" s="162"/>
      <c r="KS72" s="162"/>
      <c r="KT72" s="162"/>
      <c r="KU72" s="162"/>
      <c r="KV72" s="162"/>
      <c r="KW72" s="162"/>
      <c r="KX72" s="162"/>
      <c r="KY72" s="162"/>
      <c r="KZ72" s="162"/>
      <c r="LA72" s="162"/>
      <c r="LB72" s="162"/>
      <c r="LC72" s="162"/>
      <c r="LD72" s="162"/>
      <c r="LE72" s="162"/>
      <c r="LF72" s="162"/>
      <c r="LG72" s="162"/>
      <c r="LH72" s="162"/>
      <c r="LI72" s="162"/>
      <c r="LJ72" s="162"/>
      <c r="LK72" s="162"/>
      <c r="LL72" s="162"/>
      <c r="LM72" s="162"/>
      <c r="LN72" s="162"/>
      <c r="LO72" s="162"/>
      <c r="LP72" s="162"/>
      <c r="LQ72" s="162"/>
      <c r="LR72" s="162"/>
      <c r="LS72" s="162"/>
      <c r="LT72" s="162"/>
      <c r="LU72" s="162"/>
      <c r="LV72" s="162"/>
      <c r="LW72" s="162"/>
      <c r="LX72" s="162"/>
      <c r="LY72" s="162"/>
      <c r="LZ72" s="162"/>
      <c r="MA72" s="162"/>
      <c r="MB72" s="162"/>
      <c r="MC72" s="162"/>
      <c r="MD72" s="162"/>
      <c r="ME72" s="162"/>
      <c r="MF72" s="162"/>
      <c r="MG72" s="162"/>
      <c r="MH72" s="162"/>
      <c r="MI72" s="162"/>
      <c r="MJ72" s="162"/>
      <c r="MK72" s="162"/>
      <c r="ML72" s="162"/>
      <c r="MM72" s="162"/>
      <c r="MN72" s="162"/>
      <c r="MO72" s="162"/>
      <c r="MP72" s="162"/>
      <c r="MQ72" s="162"/>
      <c r="MR72" s="162"/>
      <c r="MS72" s="162"/>
      <c r="MT72" s="162"/>
      <c r="MU72" s="162"/>
      <c r="MV72" s="162"/>
      <c r="MW72" s="162"/>
      <c r="MX72" s="162"/>
      <c r="MY72" s="162"/>
      <c r="MZ72" s="162"/>
      <c r="NA72" s="162"/>
      <c r="NB72" s="162"/>
      <c r="NC72" s="162"/>
      <c r="ND72" s="162"/>
      <c r="NE72" s="162"/>
      <c r="NF72" s="162"/>
      <c r="NG72" s="162"/>
      <c r="NH72" s="162"/>
      <c r="NI72" s="162"/>
      <c r="NJ72" s="162"/>
      <c r="NK72" s="162"/>
      <c r="NL72" s="162"/>
      <c r="NM72" s="162"/>
      <c r="NN72" s="162"/>
      <c r="NO72" s="162"/>
      <c r="NP72" s="162"/>
      <c r="NQ72" s="162"/>
      <c r="NR72" s="162"/>
      <c r="NS72" s="162"/>
      <c r="NT72" s="162"/>
      <c r="NU72" s="162"/>
      <c r="NV72" s="162"/>
      <c r="NW72" s="162"/>
      <c r="NX72" s="162"/>
      <c r="NY72" s="162"/>
      <c r="NZ72" s="162"/>
      <c r="OA72" s="162"/>
      <c r="OB72" s="162"/>
      <c r="OC72" s="162"/>
      <c r="OD72" s="162"/>
      <c r="OE72" s="162"/>
      <c r="OF72" s="162"/>
      <c r="OG72" s="162"/>
      <c r="OH72" s="162"/>
      <c r="OI72" s="162"/>
      <c r="OJ72" s="162"/>
      <c r="OK72" s="162"/>
      <c r="OL72" s="162"/>
      <c r="OM72" s="162"/>
      <c r="ON72" s="162"/>
      <c r="OO72" s="162"/>
      <c r="OP72" s="162"/>
      <c r="OQ72" s="162"/>
      <c r="OR72" s="162"/>
      <c r="OS72" s="162"/>
      <c r="OT72" s="162"/>
      <c r="OU72" s="162"/>
      <c r="OV72" s="162"/>
      <c r="OW72" s="162"/>
      <c r="OX72" s="162"/>
      <c r="OY72" s="162"/>
      <c r="OZ72" s="162"/>
      <c r="PA72" s="162"/>
      <c r="PB72" s="162"/>
      <c r="PC72" s="162"/>
      <c r="PD72" s="162"/>
      <c r="PE72" s="162"/>
      <c r="PF72" s="162"/>
      <c r="PG72" s="162"/>
      <c r="PH72" s="162"/>
      <c r="PI72" s="162"/>
      <c r="PJ72" s="162"/>
      <c r="PK72" s="162"/>
      <c r="PL72" s="162"/>
      <c r="PM72" s="162"/>
      <c r="PN72" s="162"/>
      <c r="PO72" s="162"/>
      <c r="PP72" s="162"/>
      <c r="PQ72" s="162"/>
      <c r="PR72" s="162"/>
      <c r="PS72" s="162"/>
      <c r="PT72" s="162"/>
      <c r="PU72" s="162"/>
      <c r="PV72" s="162"/>
      <c r="PW72" s="162"/>
      <c r="PX72" s="162"/>
      <c r="PY72" s="162"/>
      <c r="PZ72" s="162"/>
      <c r="QA72" s="162"/>
      <c r="QB72" s="162"/>
      <c r="QC72" s="162"/>
      <c r="QD72" s="162"/>
      <c r="QE72" s="162"/>
      <c r="QF72" s="162"/>
      <c r="QG72" s="162"/>
      <c r="QH72" s="162"/>
      <c r="QI72" s="162"/>
      <c r="QJ72" s="162"/>
      <c r="QK72" s="162"/>
      <c r="QL72" s="162"/>
      <c r="QM72" s="162"/>
      <c r="QN72" s="162"/>
      <c r="QO72" s="162"/>
      <c r="QP72" s="162"/>
      <c r="QQ72" s="162"/>
      <c r="QR72" s="162"/>
      <c r="QS72" s="162"/>
      <c r="QT72" s="162"/>
      <c r="QU72" s="162"/>
      <c r="QV72" s="162"/>
      <c r="QW72" s="162"/>
      <c r="QX72" s="162"/>
      <c r="QY72" s="162"/>
      <c r="QZ72" s="162"/>
      <c r="RA72" s="162"/>
    </row>
    <row r="73" spans="1:469" x14ac:dyDescent="0.25">
      <c r="A73" s="161"/>
      <c r="B73" s="162"/>
      <c r="C73" s="163"/>
      <c r="D73" s="162"/>
      <c r="E73" s="162"/>
      <c r="F73" s="162"/>
      <c r="G73" s="161"/>
      <c r="H73" s="162"/>
      <c r="I73" s="162"/>
      <c r="J73" s="162"/>
      <c r="K73" s="162"/>
      <c r="L73" s="162"/>
      <c r="M73" s="162"/>
      <c r="N73" s="164"/>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62"/>
      <c r="EV73" s="162"/>
      <c r="EW73" s="162"/>
      <c r="EX73" s="162"/>
      <c r="EY73" s="162"/>
      <c r="EZ73" s="162"/>
      <c r="FA73" s="162"/>
      <c r="FB73" s="162"/>
      <c r="FC73" s="162"/>
      <c r="FD73" s="162"/>
      <c r="FE73" s="162"/>
      <c r="FF73" s="162"/>
      <c r="FG73" s="162"/>
      <c r="FH73" s="162"/>
      <c r="FI73" s="162"/>
      <c r="FJ73" s="162"/>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62"/>
      <c r="GH73" s="162"/>
      <c r="GI73" s="162"/>
      <c r="GJ73" s="162"/>
      <c r="GK73" s="162"/>
      <c r="GL73" s="162"/>
      <c r="GM73" s="162"/>
      <c r="GN73" s="162"/>
      <c r="GO73" s="162"/>
      <c r="GP73" s="162"/>
      <c r="GQ73" s="162"/>
      <c r="GR73" s="162"/>
      <c r="GS73" s="162"/>
      <c r="GT73" s="162"/>
      <c r="GU73" s="162"/>
      <c r="GV73" s="162"/>
      <c r="GW73" s="162"/>
      <c r="GX73" s="162"/>
      <c r="GY73" s="162"/>
      <c r="GZ73" s="162"/>
      <c r="HA73" s="162"/>
      <c r="HB73" s="162"/>
      <c r="HC73" s="162"/>
      <c r="HD73" s="162"/>
      <c r="HE73" s="162"/>
      <c r="HF73" s="162"/>
      <c r="HG73" s="162"/>
      <c r="HH73" s="162"/>
      <c r="HI73" s="162"/>
      <c r="HJ73" s="162"/>
      <c r="HK73" s="162"/>
      <c r="HL73" s="162"/>
      <c r="HM73" s="162"/>
      <c r="HN73" s="162"/>
      <c r="HO73" s="162"/>
      <c r="HP73" s="162"/>
      <c r="HQ73" s="162"/>
      <c r="HR73" s="162"/>
      <c r="HS73" s="162"/>
      <c r="HT73" s="162"/>
      <c r="HU73" s="162"/>
      <c r="HV73" s="162"/>
      <c r="HW73" s="162"/>
      <c r="HX73" s="162"/>
      <c r="HY73" s="162"/>
      <c r="HZ73" s="162"/>
      <c r="IA73" s="162"/>
      <c r="IB73" s="162"/>
      <c r="IC73" s="162"/>
      <c r="ID73" s="162"/>
      <c r="IE73" s="162"/>
      <c r="IF73" s="162"/>
      <c r="IG73" s="162"/>
      <c r="IH73" s="162"/>
      <c r="II73" s="162"/>
      <c r="IJ73" s="162"/>
      <c r="IK73" s="162"/>
      <c r="IL73" s="162"/>
      <c r="IM73" s="162"/>
      <c r="IN73" s="162"/>
      <c r="IO73" s="162"/>
      <c r="IP73" s="162"/>
      <c r="IQ73" s="162"/>
      <c r="IR73" s="162"/>
      <c r="IS73" s="162"/>
      <c r="IT73" s="162"/>
      <c r="IU73" s="162"/>
      <c r="IV73" s="162"/>
      <c r="IW73" s="162"/>
      <c r="IX73" s="162"/>
      <c r="IY73" s="162"/>
      <c r="IZ73" s="162"/>
      <c r="JA73" s="162"/>
      <c r="JB73" s="162"/>
      <c r="JC73" s="162"/>
      <c r="JD73" s="162"/>
      <c r="JE73" s="162"/>
      <c r="JF73" s="162"/>
      <c r="JG73" s="162"/>
      <c r="JH73" s="162"/>
      <c r="JI73" s="162"/>
      <c r="JJ73" s="162"/>
      <c r="JK73" s="162"/>
      <c r="JL73" s="162"/>
      <c r="JM73" s="162"/>
      <c r="JN73" s="162"/>
      <c r="JO73" s="162"/>
      <c r="JP73" s="162"/>
      <c r="JQ73" s="162"/>
      <c r="JR73" s="162"/>
      <c r="JS73" s="162"/>
      <c r="JT73" s="162"/>
      <c r="JU73" s="162"/>
      <c r="JV73" s="162"/>
      <c r="JW73" s="162"/>
      <c r="JX73" s="162"/>
      <c r="JY73" s="162"/>
      <c r="JZ73" s="162"/>
      <c r="KA73" s="162"/>
      <c r="KB73" s="162"/>
      <c r="KC73" s="162"/>
      <c r="KD73" s="162"/>
      <c r="KE73" s="162"/>
      <c r="KF73" s="162"/>
      <c r="KG73" s="162"/>
      <c r="KH73" s="162"/>
      <c r="KI73" s="162"/>
      <c r="KJ73" s="162"/>
      <c r="KK73" s="162"/>
      <c r="KL73" s="162"/>
      <c r="KM73" s="162"/>
      <c r="KN73" s="162"/>
      <c r="KO73" s="162"/>
      <c r="KP73" s="162"/>
      <c r="KQ73" s="162"/>
      <c r="KR73" s="162"/>
      <c r="KS73" s="162"/>
      <c r="KT73" s="162"/>
      <c r="KU73" s="162"/>
      <c r="KV73" s="162"/>
      <c r="KW73" s="162"/>
      <c r="KX73" s="162"/>
      <c r="KY73" s="162"/>
      <c r="KZ73" s="162"/>
      <c r="LA73" s="162"/>
      <c r="LB73" s="162"/>
      <c r="LC73" s="162"/>
      <c r="LD73" s="162"/>
      <c r="LE73" s="162"/>
      <c r="LF73" s="162"/>
      <c r="LG73" s="162"/>
      <c r="LH73" s="162"/>
      <c r="LI73" s="162"/>
      <c r="LJ73" s="162"/>
      <c r="LK73" s="162"/>
      <c r="LL73" s="162"/>
      <c r="LM73" s="162"/>
      <c r="LN73" s="162"/>
      <c r="LO73" s="162"/>
      <c r="LP73" s="162"/>
      <c r="LQ73" s="162"/>
      <c r="LR73" s="162"/>
      <c r="LS73" s="162"/>
      <c r="LT73" s="162"/>
      <c r="LU73" s="162"/>
      <c r="LV73" s="162"/>
      <c r="LW73" s="162"/>
      <c r="LX73" s="162"/>
      <c r="LY73" s="162"/>
      <c r="LZ73" s="162"/>
      <c r="MA73" s="162"/>
      <c r="MB73" s="162"/>
      <c r="MC73" s="162"/>
      <c r="MD73" s="162"/>
      <c r="ME73" s="162"/>
      <c r="MF73" s="162"/>
      <c r="MG73" s="162"/>
      <c r="MH73" s="162"/>
      <c r="MI73" s="162"/>
      <c r="MJ73" s="162"/>
      <c r="MK73" s="162"/>
      <c r="ML73" s="162"/>
      <c r="MM73" s="162"/>
      <c r="MN73" s="162"/>
      <c r="MO73" s="162"/>
      <c r="MP73" s="162"/>
      <c r="MQ73" s="162"/>
      <c r="MR73" s="162"/>
      <c r="MS73" s="162"/>
      <c r="MT73" s="162"/>
      <c r="MU73" s="162"/>
      <c r="MV73" s="162"/>
      <c r="MW73" s="162"/>
      <c r="MX73" s="162"/>
      <c r="MY73" s="162"/>
      <c r="MZ73" s="162"/>
      <c r="NA73" s="162"/>
      <c r="NB73" s="162"/>
      <c r="NC73" s="162"/>
      <c r="ND73" s="162"/>
      <c r="NE73" s="162"/>
      <c r="NF73" s="162"/>
      <c r="NG73" s="162"/>
      <c r="NH73" s="162"/>
      <c r="NI73" s="162"/>
      <c r="NJ73" s="162"/>
      <c r="NK73" s="162"/>
      <c r="NL73" s="162"/>
      <c r="NM73" s="162"/>
      <c r="NN73" s="162"/>
      <c r="NO73" s="162"/>
      <c r="NP73" s="162"/>
      <c r="NQ73" s="162"/>
      <c r="NR73" s="162"/>
      <c r="NS73" s="162"/>
      <c r="NT73" s="162"/>
      <c r="NU73" s="162"/>
      <c r="NV73" s="162"/>
      <c r="NW73" s="162"/>
      <c r="NX73" s="162"/>
      <c r="NY73" s="162"/>
      <c r="NZ73" s="162"/>
      <c r="OA73" s="162"/>
      <c r="OB73" s="162"/>
      <c r="OC73" s="162"/>
      <c r="OD73" s="162"/>
      <c r="OE73" s="162"/>
      <c r="OF73" s="162"/>
      <c r="OG73" s="162"/>
      <c r="OH73" s="162"/>
      <c r="OI73" s="162"/>
      <c r="OJ73" s="162"/>
      <c r="OK73" s="162"/>
      <c r="OL73" s="162"/>
      <c r="OM73" s="162"/>
      <c r="ON73" s="162"/>
      <c r="OO73" s="162"/>
      <c r="OP73" s="162"/>
      <c r="OQ73" s="162"/>
      <c r="OR73" s="162"/>
      <c r="OS73" s="162"/>
      <c r="OT73" s="162"/>
      <c r="OU73" s="162"/>
      <c r="OV73" s="162"/>
      <c r="OW73" s="162"/>
      <c r="OX73" s="162"/>
      <c r="OY73" s="162"/>
      <c r="OZ73" s="162"/>
      <c r="PA73" s="162"/>
      <c r="PB73" s="162"/>
      <c r="PC73" s="162"/>
      <c r="PD73" s="162"/>
      <c r="PE73" s="162"/>
      <c r="PF73" s="162"/>
      <c r="PG73" s="162"/>
      <c r="PH73" s="162"/>
      <c r="PI73" s="162"/>
      <c r="PJ73" s="162"/>
      <c r="PK73" s="162"/>
      <c r="PL73" s="162"/>
      <c r="PM73" s="162"/>
      <c r="PN73" s="162"/>
      <c r="PO73" s="162"/>
      <c r="PP73" s="162"/>
      <c r="PQ73" s="162"/>
      <c r="PR73" s="162"/>
      <c r="PS73" s="162"/>
      <c r="PT73" s="162"/>
      <c r="PU73" s="162"/>
      <c r="PV73" s="162"/>
      <c r="PW73" s="162"/>
      <c r="PX73" s="162"/>
      <c r="PY73" s="162"/>
      <c r="PZ73" s="162"/>
      <c r="QA73" s="162"/>
      <c r="QB73" s="162"/>
      <c r="QC73" s="162"/>
      <c r="QD73" s="162"/>
      <c r="QE73" s="162"/>
      <c r="QF73" s="162"/>
      <c r="QG73" s="162"/>
      <c r="QH73" s="162"/>
      <c r="QI73" s="162"/>
      <c r="QJ73" s="162"/>
      <c r="QK73" s="162"/>
      <c r="QL73" s="162"/>
      <c r="QM73" s="162"/>
      <c r="QN73" s="162"/>
      <c r="QO73" s="162"/>
      <c r="QP73" s="162"/>
      <c r="QQ73" s="162"/>
      <c r="QR73" s="162"/>
      <c r="QS73" s="162"/>
      <c r="QT73" s="162"/>
      <c r="QU73" s="162"/>
      <c r="QV73" s="162"/>
      <c r="QW73" s="162"/>
      <c r="QX73" s="162"/>
      <c r="QY73" s="162"/>
      <c r="QZ73" s="162"/>
      <c r="RA73" s="162"/>
    </row>
    <row r="74" spans="1:469" x14ac:dyDescent="0.25">
      <c r="A74" s="161"/>
      <c r="B74" s="162"/>
      <c r="C74" s="163"/>
      <c r="D74" s="162"/>
      <c r="E74" s="162"/>
      <c r="F74" s="162"/>
      <c r="G74" s="161"/>
      <c r="H74" s="162"/>
      <c r="I74" s="162"/>
      <c r="J74" s="162"/>
      <c r="K74" s="162"/>
      <c r="L74" s="162"/>
      <c r="M74" s="162"/>
      <c r="N74" s="164"/>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62"/>
      <c r="EV74" s="162"/>
      <c r="EW74" s="162"/>
      <c r="EX74" s="162"/>
      <c r="EY74" s="162"/>
      <c r="EZ74" s="162"/>
      <c r="FA74" s="162"/>
      <c r="FB74" s="162"/>
      <c r="FC74" s="162"/>
      <c r="FD74" s="162"/>
      <c r="FE74" s="162"/>
      <c r="FF74" s="162"/>
      <c r="FG74" s="162"/>
      <c r="FH74" s="162"/>
      <c r="FI74" s="162"/>
      <c r="FJ74" s="162"/>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62"/>
      <c r="GH74" s="162"/>
      <c r="GI74" s="162"/>
      <c r="GJ74" s="162"/>
      <c r="GK74" s="162"/>
      <c r="GL74" s="162"/>
      <c r="GM74" s="162"/>
      <c r="GN74" s="162"/>
      <c r="GO74" s="162"/>
      <c r="GP74" s="162"/>
      <c r="GQ74" s="162"/>
      <c r="GR74" s="162"/>
      <c r="GS74" s="162"/>
      <c r="GT74" s="162"/>
      <c r="GU74" s="162"/>
      <c r="GV74" s="162"/>
      <c r="GW74" s="162"/>
      <c r="GX74" s="162"/>
      <c r="GY74" s="162"/>
      <c r="GZ74" s="162"/>
      <c r="HA74" s="162"/>
      <c r="HB74" s="162"/>
      <c r="HC74" s="162"/>
      <c r="HD74" s="162"/>
      <c r="HE74" s="162"/>
      <c r="HF74" s="162"/>
      <c r="HG74" s="162"/>
      <c r="HH74" s="162"/>
      <c r="HI74" s="162"/>
      <c r="HJ74" s="162"/>
      <c r="HK74" s="162"/>
      <c r="HL74" s="162"/>
      <c r="HM74" s="162"/>
      <c r="HN74" s="162"/>
      <c r="HO74" s="162"/>
      <c r="HP74" s="162"/>
      <c r="HQ74" s="162"/>
      <c r="HR74" s="162"/>
      <c r="HS74" s="162"/>
      <c r="HT74" s="162"/>
      <c r="HU74" s="162"/>
      <c r="HV74" s="162"/>
      <c r="HW74" s="162"/>
      <c r="HX74" s="162"/>
      <c r="HY74" s="162"/>
      <c r="HZ74" s="162"/>
      <c r="IA74" s="162"/>
      <c r="IB74" s="162"/>
      <c r="IC74" s="162"/>
      <c r="ID74" s="162"/>
      <c r="IE74" s="162"/>
      <c r="IF74" s="162"/>
      <c r="IG74" s="162"/>
      <c r="IH74" s="162"/>
      <c r="II74" s="162"/>
      <c r="IJ74" s="162"/>
      <c r="IK74" s="162"/>
      <c r="IL74" s="162"/>
      <c r="IM74" s="162"/>
      <c r="IN74" s="162"/>
      <c r="IO74" s="162"/>
      <c r="IP74" s="162"/>
      <c r="IQ74" s="162"/>
      <c r="IR74" s="162"/>
      <c r="IS74" s="162"/>
      <c r="IT74" s="162"/>
      <c r="IU74" s="162"/>
      <c r="IV74" s="162"/>
      <c r="IW74" s="162"/>
      <c r="IX74" s="162"/>
      <c r="IY74" s="162"/>
      <c r="IZ74" s="162"/>
      <c r="JA74" s="162"/>
      <c r="JB74" s="162"/>
      <c r="JC74" s="162"/>
      <c r="JD74" s="162"/>
      <c r="JE74" s="162"/>
      <c r="JF74" s="162"/>
      <c r="JG74" s="162"/>
      <c r="JH74" s="162"/>
      <c r="JI74" s="162"/>
      <c r="JJ74" s="162"/>
      <c r="JK74" s="162"/>
      <c r="JL74" s="162"/>
      <c r="JM74" s="162"/>
      <c r="JN74" s="162"/>
      <c r="JO74" s="162"/>
      <c r="JP74" s="162"/>
      <c r="JQ74" s="162"/>
      <c r="JR74" s="162"/>
      <c r="JS74" s="162"/>
      <c r="JT74" s="162"/>
      <c r="JU74" s="162"/>
      <c r="JV74" s="162"/>
      <c r="JW74" s="162"/>
      <c r="JX74" s="162"/>
      <c r="JY74" s="162"/>
      <c r="JZ74" s="162"/>
      <c r="KA74" s="162"/>
      <c r="KB74" s="162"/>
      <c r="KC74" s="162"/>
      <c r="KD74" s="162"/>
      <c r="KE74" s="162"/>
      <c r="KF74" s="162"/>
      <c r="KG74" s="162"/>
      <c r="KH74" s="162"/>
      <c r="KI74" s="162"/>
      <c r="KJ74" s="162"/>
      <c r="KK74" s="162"/>
      <c r="KL74" s="162"/>
      <c r="KM74" s="162"/>
      <c r="KN74" s="162"/>
      <c r="KO74" s="162"/>
      <c r="KP74" s="162"/>
      <c r="KQ74" s="162"/>
      <c r="KR74" s="162"/>
      <c r="KS74" s="162"/>
      <c r="KT74" s="162"/>
      <c r="KU74" s="162"/>
      <c r="KV74" s="162"/>
      <c r="KW74" s="162"/>
      <c r="KX74" s="162"/>
      <c r="KY74" s="162"/>
      <c r="KZ74" s="162"/>
      <c r="LA74" s="162"/>
      <c r="LB74" s="162"/>
      <c r="LC74" s="162"/>
      <c r="LD74" s="162"/>
      <c r="LE74" s="162"/>
      <c r="LF74" s="162"/>
      <c r="LG74" s="162"/>
      <c r="LH74" s="162"/>
      <c r="LI74" s="162"/>
      <c r="LJ74" s="162"/>
      <c r="LK74" s="162"/>
      <c r="LL74" s="162"/>
      <c r="LM74" s="162"/>
      <c r="LN74" s="162"/>
      <c r="LO74" s="162"/>
      <c r="LP74" s="162"/>
      <c r="LQ74" s="162"/>
      <c r="LR74" s="162"/>
      <c r="LS74" s="162"/>
      <c r="LT74" s="162"/>
      <c r="LU74" s="162"/>
      <c r="LV74" s="162"/>
      <c r="LW74" s="162"/>
      <c r="LX74" s="162"/>
      <c r="LY74" s="162"/>
      <c r="LZ74" s="162"/>
      <c r="MA74" s="162"/>
      <c r="MB74" s="162"/>
      <c r="MC74" s="162"/>
      <c r="MD74" s="162"/>
      <c r="ME74" s="162"/>
      <c r="MF74" s="162"/>
      <c r="MG74" s="162"/>
      <c r="MH74" s="162"/>
      <c r="MI74" s="162"/>
      <c r="MJ74" s="162"/>
      <c r="MK74" s="162"/>
      <c r="ML74" s="162"/>
      <c r="MM74" s="162"/>
      <c r="MN74" s="162"/>
      <c r="MO74" s="162"/>
      <c r="MP74" s="162"/>
      <c r="MQ74" s="162"/>
      <c r="MR74" s="162"/>
      <c r="MS74" s="162"/>
      <c r="MT74" s="162"/>
      <c r="MU74" s="162"/>
      <c r="MV74" s="162"/>
      <c r="MW74" s="162"/>
      <c r="MX74" s="162"/>
      <c r="MY74" s="162"/>
      <c r="MZ74" s="162"/>
      <c r="NA74" s="162"/>
      <c r="NB74" s="162"/>
      <c r="NC74" s="162"/>
      <c r="ND74" s="162"/>
      <c r="NE74" s="162"/>
      <c r="NF74" s="162"/>
      <c r="NG74" s="162"/>
      <c r="NH74" s="162"/>
      <c r="NI74" s="162"/>
      <c r="NJ74" s="162"/>
      <c r="NK74" s="162"/>
      <c r="NL74" s="162"/>
      <c r="NM74" s="162"/>
      <c r="NN74" s="162"/>
      <c r="NO74" s="162"/>
      <c r="NP74" s="162"/>
      <c r="NQ74" s="162"/>
      <c r="NR74" s="162"/>
      <c r="NS74" s="162"/>
      <c r="NT74" s="162"/>
      <c r="NU74" s="162"/>
      <c r="NV74" s="162"/>
      <c r="NW74" s="162"/>
      <c r="NX74" s="162"/>
      <c r="NY74" s="162"/>
      <c r="NZ74" s="162"/>
      <c r="OA74" s="162"/>
      <c r="OB74" s="162"/>
      <c r="OC74" s="162"/>
      <c r="OD74" s="162"/>
      <c r="OE74" s="162"/>
      <c r="OF74" s="162"/>
      <c r="OG74" s="162"/>
      <c r="OH74" s="162"/>
      <c r="OI74" s="162"/>
      <c r="OJ74" s="162"/>
      <c r="OK74" s="162"/>
      <c r="OL74" s="162"/>
      <c r="OM74" s="162"/>
      <c r="ON74" s="162"/>
      <c r="OO74" s="162"/>
      <c r="OP74" s="162"/>
      <c r="OQ74" s="162"/>
      <c r="OR74" s="162"/>
      <c r="OS74" s="162"/>
      <c r="OT74" s="162"/>
      <c r="OU74" s="162"/>
      <c r="OV74" s="162"/>
      <c r="OW74" s="162"/>
      <c r="OX74" s="162"/>
      <c r="OY74" s="162"/>
      <c r="OZ74" s="162"/>
      <c r="PA74" s="162"/>
      <c r="PB74" s="162"/>
      <c r="PC74" s="162"/>
      <c r="PD74" s="162"/>
      <c r="PE74" s="162"/>
      <c r="PF74" s="162"/>
      <c r="PG74" s="162"/>
      <c r="PH74" s="162"/>
      <c r="PI74" s="162"/>
      <c r="PJ74" s="162"/>
      <c r="PK74" s="162"/>
      <c r="PL74" s="162"/>
      <c r="PM74" s="162"/>
      <c r="PN74" s="162"/>
      <c r="PO74" s="162"/>
      <c r="PP74" s="162"/>
      <c r="PQ74" s="162"/>
      <c r="PR74" s="162"/>
      <c r="PS74" s="162"/>
      <c r="PT74" s="162"/>
      <c r="PU74" s="162"/>
      <c r="PV74" s="162"/>
      <c r="PW74" s="162"/>
      <c r="PX74" s="162"/>
      <c r="PY74" s="162"/>
      <c r="PZ74" s="162"/>
      <c r="QA74" s="162"/>
      <c r="QB74" s="162"/>
      <c r="QC74" s="162"/>
      <c r="QD74" s="162"/>
      <c r="QE74" s="162"/>
      <c r="QF74" s="162"/>
      <c r="QG74" s="162"/>
      <c r="QH74" s="162"/>
      <c r="QI74" s="162"/>
      <c r="QJ74" s="162"/>
      <c r="QK74" s="162"/>
      <c r="QL74" s="162"/>
      <c r="QM74" s="162"/>
      <c r="QN74" s="162"/>
      <c r="QO74" s="162"/>
      <c r="QP74" s="162"/>
      <c r="QQ74" s="162"/>
      <c r="QR74" s="162"/>
      <c r="QS74" s="162"/>
      <c r="QT74" s="162"/>
      <c r="QU74" s="162"/>
      <c r="QV74" s="162"/>
      <c r="QW74" s="162"/>
      <c r="QX74" s="162"/>
      <c r="QY74" s="162"/>
      <c r="QZ74" s="162"/>
      <c r="RA74" s="162"/>
    </row>
    <row r="75" spans="1:469" x14ac:dyDescent="0.25">
      <c r="A75" s="161"/>
      <c r="B75" s="162"/>
      <c r="C75" s="163"/>
      <c r="D75" s="162"/>
      <c r="E75" s="162"/>
      <c r="F75" s="162"/>
      <c r="G75" s="161"/>
      <c r="H75" s="162"/>
      <c r="I75" s="162"/>
      <c r="J75" s="162"/>
      <c r="K75" s="162"/>
      <c r="L75" s="162"/>
      <c r="M75" s="162"/>
      <c r="N75" s="164"/>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62"/>
      <c r="EV75" s="162"/>
      <c r="EW75" s="162"/>
      <c r="EX75" s="162"/>
      <c r="EY75" s="162"/>
      <c r="EZ75" s="162"/>
      <c r="FA75" s="162"/>
      <c r="FB75" s="162"/>
      <c r="FC75" s="162"/>
      <c r="FD75" s="162"/>
      <c r="FE75" s="162"/>
      <c r="FF75" s="162"/>
      <c r="FG75" s="162"/>
      <c r="FH75" s="162"/>
      <c r="FI75" s="162"/>
      <c r="FJ75" s="162"/>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62"/>
      <c r="GH75" s="162"/>
      <c r="GI75" s="162"/>
      <c r="GJ75" s="162"/>
      <c r="GK75" s="162"/>
      <c r="GL75" s="162"/>
      <c r="GM75" s="162"/>
      <c r="GN75" s="162"/>
      <c r="GO75" s="162"/>
      <c r="GP75" s="162"/>
      <c r="GQ75" s="162"/>
      <c r="GR75" s="162"/>
      <c r="GS75" s="162"/>
      <c r="GT75" s="162"/>
      <c r="GU75" s="162"/>
      <c r="GV75" s="162"/>
      <c r="GW75" s="162"/>
      <c r="GX75" s="162"/>
      <c r="GY75" s="162"/>
      <c r="GZ75" s="162"/>
      <c r="HA75" s="162"/>
      <c r="HB75" s="162"/>
      <c r="HC75" s="162"/>
      <c r="HD75" s="162"/>
      <c r="HE75" s="162"/>
      <c r="HF75" s="162"/>
      <c r="HG75" s="162"/>
      <c r="HH75" s="162"/>
      <c r="HI75" s="162"/>
      <c r="HJ75" s="162"/>
      <c r="HK75" s="162"/>
      <c r="HL75" s="162"/>
      <c r="HM75" s="162"/>
      <c r="HN75" s="162"/>
      <c r="HO75" s="162"/>
      <c r="HP75" s="162"/>
      <c r="HQ75" s="162"/>
      <c r="HR75" s="162"/>
      <c r="HS75" s="162"/>
      <c r="HT75" s="162"/>
      <c r="HU75" s="162"/>
      <c r="HV75" s="162"/>
      <c r="HW75" s="162"/>
      <c r="HX75" s="162"/>
      <c r="HY75" s="162"/>
      <c r="HZ75" s="162"/>
      <c r="IA75" s="162"/>
      <c r="IB75" s="162"/>
      <c r="IC75" s="162"/>
      <c r="ID75" s="162"/>
      <c r="IE75" s="162"/>
      <c r="IF75" s="162"/>
      <c r="IG75" s="162"/>
      <c r="IH75" s="162"/>
      <c r="II75" s="162"/>
      <c r="IJ75" s="162"/>
      <c r="IK75" s="162"/>
      <c r="IL75" s="162"/>
      <c r="IM75" s="162"/>
      <c r="IN75" s="162"/>
      <c r="IO75" s="162"/>
      <c r="IP75" s="162"/>
      <c r="IQ75" s="162"/>
      <c r="IR75" s="162"/>
      <c r="IS75" s="162"/>
      <c r="IT75" s="162"/>
      <c r="IU75" s="162"/>
      <c r="IV75" s="162"/>
      <c r="IW75" s="162"/>
      <c r="IX75" s="162"/>
      <c r="IY75" s="162"/>
      <c r="IZ75" s="162"/>
      <c r="JA75" s="162"/>
      <c r="JB75" s="162"/>
      <c r="JC75" s="162"/>
      <c r="JD75" s="162"/>
      <c r="JE75" s="162"/>
      <c r="JF75" s="162"/>
      <c r="JG75" s="162"/>
      <c r="JH75" s="162"/>
      <c r="JI75" s="162"/>
      <c r="JJ75" s="162"/>
      <c r="JK75" s="162"/>
      <c r="JL75" s="162"/>
      <c r="JM75" s="162"/>
      <c r="JN75" s="162"/>
      <c r="JO75" s="162"/>
      <c r="JP75" s="162"/>
      <c r="JQ75" s="162"/>
      <c r="JR75" s="162"/>
      <c r="JS75" s="162"/>
      <c r="JT75" s="162"/>
      <c r="JU75" s="162"/>
      <c r="JV75" s="162"/>
      <c r="JW75" s="162"/>
      <c r="JX75" s="162"/>
      <c r="JY75" s="162"/>
      <c r="JZ75" s="162"/>
      <c r="KA75" s="162"/>
      <c r="KB75" s="162"/>
      <c r="KC75" s="162"/>
      <c r="KD75" s="162"/>
      <c r="KE75" s="162"/>
      <c r="KF75" s="162"/>
      <c r="KG75" s="162"/>
      <c r="KH75" s="162"/>
      <c r="KI75" s="162"/>
      <c r="KJ75" s="162"/>
      <c r="KK75" s="162"/>
      <c r="KL75" s="162"/>
      <c r="KM75" s="162"/>
      <c r="KN75" s="162"/>
      <c r="KO75" s="162"/>
      <c r="KP75" s="162"/>
      <c r="KQ75" s="162"/>
      <c r="KR75" s="162"/>
      <c r="KS75" s="162"/>
      <c r="KT75" s="162"/>
      <c r="KU75" s="162"/>
      <c r="KV75" s="162"/>
      <c r="KW75" s="162"/>
      <c r="KX75" s="162"/>
      <c r="KY75" s="162"/>
      <c r="KZ75" s="162"/>
      <c r="LA75" s="162"/>
      <c r="LB75" s="162"/>
      <c r="LC75" s="162"/>
      <c r="LD75" s="162"/>
      <c r="LE75" s="162"/>
      <c r="LF75" s="162"/>
      <c r="LG75" s="162"/>
      <c r="LH75" s="162"/>
      <c r="LI75" s="162"/>
      <c r="LJ75" s="162"/>
      <c r="LK75" s="162"/>
      <c r="LL75" s="162"/>
      <c r="LM75" s="162"/>
      <c r="LN75" s="162"/>
      <c r="LO75" s="162"/>
      <c r="LP75" s="162"/>
      <c r="LQ75" s="162"/>
      <c r="LR75" s="162"/>
      <c r="LS75" s="162"/>
      <c r="LT75" s="162"/>
      <c r="LU75" s="162"/>
      <c r="LV75" s="162"/>
      <c r="LW75" s="162"/>
      <c r="LX75" s="162"/>
      <c r="LY75" s="162"/>
      <c r="LZ75" s="162"/>
      <c r="MA75" s="162"/>
      <c r="MB75" s="162"/>
      <c r="MC75" s="162"/>
      <c r="MD75" s="162"/>
      <c r="ME75" s="162"/>
      <c r="MF75" s="162"/>
      <c r="MG75" s="162"/>
      <c r="MH75" s="162"/>
      <c r="MI75" s="162"/>
      <c r="MJ75" s="162"/>
      <c r="MK75" s="162"/>
      <c r="ML75" s="162"/>
      <c r="MM75" s="162"/>
      <c r="MN75" s="162"/>
      <c r="MO75" s="162"/>
      <c r="MP75" s="162"/>
      <c r="MQ75" s="162"/>
      <c r="MR75" s="162"/>
      <c r="MS75" s="162"/>
      <c r="MT75" s="162"/>
      <c r="MU75" s="162"/>
      <c r="MV75" s="162"/>
      <c r="MW75" s="162"/>
      <c r="MX75" s="162"/>
      <c r="MY75" s="162"/>
      <c r="MZ75" s="162"/>
      <c r="NA75" s="162"/>
      <c r="NB75" s="162"/>
      <c r="NC75" s="162"/>
      <c r="ND75" s="162"/>
      <c r="NE75" s="162"/>
      <c r="NF75" s="162"/>
      <c r="NG75" s="162"/>
      <c r="NH75" s="162"/>
      <c r="NI75" s="162"/>
      <c r="NJ75" s="162"/>
      <c r="NK75" s="162"/>
      <c r="NL75" s="162"/>
      <c r="NM75" s="162"/>
      <c r="NN75" s="162"/>
      <c r="NO75" s="162"/>
      <c r="NP75" s="162"/>
      <c r="NQ75" s="162"/>
      <c r="NR75" s="162"/>
      <c r="NS75" s="162"/>
      <c r="NT75" s="162"/>
      <c r="NU75" s="162"/>
      <c r="NV75" s="162"/>
      <c r="NW75" s="162"/>
      <c r="NX75" s="162"/>
      <c r="NY75" s="162"/>
      <c r="NZ75" s="162"/>
      <c r="OA75" s="162"/>
      <c r="OB75" s="162"/>
      <c r="OC75" s="162"/>
      <c r="OD75" s="162"/>
      <c r="OE75" s="162"/>
      <c r="OF75" s="162"/>
      <c r="OG75" s="162"/>
      <c r="OH75" s="162"/>
      <c r="OI75" s="162"/>
      <c r="OJ75" s="162"/>
      <c r="OK75" s="162"/>
      <c r="OL75" s="162"/>
      <c r="OM75" s="162"/>
      <c r="ON75" s="162"/>
      <c r="OO75" s="162"/>
      <c r="OP75" s="162"/>
      <c r="OQ75" s="162"/>
      <c r="OR75" s="162"/>
      <c r="OS75" s="162"/>
      <c r="OT75" s="162"/>
      <c r="OU75" s="162"/>
      <c r="OV75" s="162"/>
      <c r="OW75" s="162"/>
      <c r="OX75" s="162"/>
      <c r="OY75" s="162"/>
      <c r="OZ75" s="162"/>
      <c r="PA75" s="162"/>
      <c r="PB75" s="162"/>
      <c r="PC75" s="162"/>
      <c r="PD75" s="162"/>
      <c r="PE75" s="162"/>
      <c r="PF75" s="162"/>
      <c r="PG75" s="162"/>
      <c r="PH75" s="162"/>
      <c r="PI75" s="162"/>
      <c r="PJ75" s="162"/>
      <c r="PK75" s="162"/>
      <c r="PL75" s="162"/>
      <c r="PM75" s="162"/>
      <c r="PN75" s="162"/>
      <c r="PO75" s="162"/>
      <c r="PP75" s="162"/>
      <c r="PQ75" s="162"/>
      <c r="PR75" s="162"/>
      <c r="PS75" s="162"/>
      <c r="PT75" s="162"/>
      <c r="PU75" s="162"/>
      <c r="PV75" s="162"/>
      <c r="PW75" s="162"/>
      <c r="PX75" s="162"/>
      <c r="PY75" s="162"/>
      <c r="PZ75" s="162"/>
      <c r="QA75" s="162"/>
      <c r="QB75" s="162"/>
      <c r="QC75" s="162"/>
      <c r="QD75" s="162"/>
      <c r="QE75" s="162"/>
      <c r="QF75" s="162"/>
      <c r="QG75" s="162"/>
      <c r="QH75" s="162"/>
      <c r="QI75" s="162"/>
      <c r="QJ75" s="162"/>
      <c r="QK75" s="162"/>
      <c r="QL75" s="162"/>
      <c r="QM75" s="162"/>
      <c r="QN75" s="162"/>
      <c r="QO75" s="162"/>
      <c r="QP75" s="162"/>
      <c r="QQ75" s="162"/>
      <c r="QR75" s="162"/>
      <c r="QS75" s="162"/>
      <c r="QT75" s="162"/>
      <c r="QU75" s="162"/>
      <c r="QV75" s="162"/>
      <c r="QW75" s="162"/>
      <c r="QX75" s="162"/>
      <c r="QY75" s="162"/>
      <c r="QZ75" s="162"/>
      <c r="RA75" s="162"/>
    </row>
    <row r="76" spans="1:469" x14ac:dyDescent="0.25">
      <c r="A76" s="161"/>
      <c r="B76" s="162"/>
      <c r="C76" s="163"/>
      <c r="D76" s="162"/>
      <c r="E76" s="162"/>
      <c r="F76" s="162"/>
      <c r="G76" s="161"/>
      <c r="H76" s="162"/>
      <c r="I76" s="162"/>
      <c r="J76" s="162"/>
      <c r="K76" s="162"/>
      <c r="L76" s="162"/>
      <c r="M76" s="162"/>
      <c r="N76" s="164"/>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62"/>
      <c r="EV76" s="162"/>
      <c r="EW76" s="162"/>
      <c r="EX76" s="162"/>
      <c r="EY76" s="162"/>
      <c r="EZ76" s="162"/>
      <c r="FA76" s="162"/>
      <c r="FB76" s="162"/>
      <c r="FC76" s="162"/>
      <c r="FD76" s="162"/>
      <c r="FE76" s="162"/>
      <c r="FF76" s="162"/>
      <c r="FG76" s="162"/>
      <c r="FH76" s="162"/>
      <c r="FI76" s="162"/>
      <c r="FJ76" s="162"/>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62"/>
      <c r="GH76" s="162"/>
      <c r="GI76" s="162"/>
      <c r="GJ76" s="162"/>
      <c r="GK76" s="162"/>
      <c r="GL76" s="162"/>
      <c r="GM76" s="162"/>
      <c r="GN76" s="162"/>
      <c r="GO76" s="162"/>
      <c r="GP76" s="162"/>
      <c r="GQ76" s="162"/>
      <c r="GR76" s="162"/>
      <c r="GS76" s="162"/>
      <c r="GT76" s="162"/>
      <c r="GU76" s="162"/>
      <c r="GV76" s="162"/>
      <c r="GW76" s="162"/>
      <c r="GX76" s="162"/>
      <c r="GY76" s="162"/>
      <c r="GZ76" s="162"/>
      <c r="HA76" s="162"/>
      <c r="HB76" s="162"/>
      <c r="HC76" s="162"/>
      <c r="HD76" s="162"/>
      <c r="HE76" s="162"/>
      <c r="HF76" s="162"/>
      <c r="HG76" s="162"/>
      <c r="HH76" s="162"/>
      <c r="HI76" s="162"/>
      <c r="HJ76" s="162"/>
      <c r="HK76" s="162"/>
      <c r="HL76" s="162"/>
      <c r="HM76" s="162"/>
      <c r="HN76" s="162"/>
      <c r="HO76" s="162"/>
      <c r="HP76" s="162"/>
      <c r="HQ76" s="162"/>
      <c r="HR76" s="162"/>
      <c r="HS76" s="162"/>
      <c r="HT76" s="162"/>
      <c r="HU76" s="162"/>
      <c r="HV76" s="162"/>
      <c r="HW76" s="162"/>
      <c r="HX76" s="162"/>
      <c r="HY76" s="162"/>
      <c r="HZ76" s="162"/>
      <c r="IA76" s="162"/>
      <c r="IB76" s="162"/>
      <c r="IC76" s="162"/>
      <c r="ID76" s="162"/>
      <c r="IE76" s="162"/>
      <c r="IF76" s="162"/>
      <c r="IG76" s="162"/>
      <c r="IH76" s="162"/>
      <c r="II76" s="162"/>
      <c r="IJ76" s="162"/>
      <c r="IK76" s="162"/>
      <c r="IL76" s="162"/>
      <c r="IM76" s="162"/>
      <c r="IN76" s="162"/>
      <c r="IO76" s="162"/>
      <c r="IP76" s="162"/>
      <c r="IQ76" s="162"/>
      <c r="IR76" s="162"/>
      <c r="IS76" s="162"/>
      <c r="IT76" s="162"/>
      <c r="IU76" s="162"/>
      <c r="IV76" s="162"/>
      <c r="IW76" s="162"/>
      <c r="IX76" s="162"/>
      <c r="IY76" s="162"/>
      <c r="IZ76" s="162"/>
      <c r="JA76" s="162"/>
      <c r="JB76" s="162"/>
      <c r="JC76" s="162"/>
      <c r="JD76" s="162"/>
      <c r="JE76" s="162"/>
      <c r="JF76" s="162"/>
      <c r="JG76" s="162"/>
      <c r="JH76" s="162"/>
      <c r="JI76" s="162"/>
      <c r="JJ76" s="162"/>
      <c r="JK76" s="162"/>
      <c r="JL76" s="162"/>
      <c r="JM76" s="162"/>
      <c r="JN76" s="162"/>
      <c r="JO76" s="162"/>
      <c r="JP76" s="162"/>
      <c r="JQ76" s="162"/>
      <c r="JR76" s="162"/>
      <c r="JS76" s="162"/>
      <c r="JT76" s="162"/>
      <c r="JU76" s="162"/>
      <c r="JV76" s="162"/>
      <c r="JW76" s="162"/>
      <c r="JX76" s="162"/>
      <c r="JY76" s="162"/>
      <c r="JZ76" s="162"/>
      <c r="KA76" s="162"/>
      <c r="KB76" s="162"/>
      <c r="KC76" s="162"/>
      <c r="KD76" s="162"/>
      <c r="KE76" s="162"/>
      <c r="KF76" s="162"/>
      <c r="KG76" s="162"/>
      <c r="KH76" s="162"/>
      <c r="KI76" s="162"/>
      <c r="KJ76" s="162"/>
      <c r="KK76" s="162"/>
      <c r="KL76" s="162"/>
      <c r="KM76" s="162"/>
      <c r="KN76" s="162"/>
      <c r="KO76" s="162"/>
      <c r="KP76" s="162"/>
      <c r="KQ76" s="162"/>
      <c r="KR76" s="162"/>
      <c r="KS76" s="162"/>
      <c r="KT76" s="162"/>
      <c r="KU76" s="162"/>
      <c r="KV76" s="162"/>
      <c r="KW76" s="162"/>
      <c r="KX76" s="162"/>
      <c r="KY76" s="162"/>
      <c r="KZ76" s="162"/>
      <c r="LA76" s="162"/>
      <c r="LB76" s="162"/>
      <c r="LC76" s="162"/>
      <c r="LD76" s="162"/>
      <c r="LE76" s="162"/>
      <c r="LF76" s="162"/>
      <c r="LG76" s="162"/>
      <c r="LH76" s="162"/>
      <c r="LI76" s="162"/>
      <c r="LJ76" s="162"/>
      <c r="LK76" s="162"/>
      <c r="LL76" s="162"/>
      <c r="LM76" s="162"/>
      <c r="LN76" s="162"/>
      <c r="LO76" s="162"/>
      <c r="LP76" s="162"/>
      <c r="LQ76" s="162"/>
      <c r="LR76" s="162"/>
      <c r="LS76" s="162"/>
      <c r="LT76" s="162"/>
      <c r="LU76" s="162"/>
      <c r="LV76" s="162"/>
      <c r="LW76" s="162"/>
      <c r="LX76" s="162"/>
      <c r="LY76" s="162"/>
      <c r="LZ76" s="162"/>
      <c r="MA76" s="162"/>
      <c r="MB76" s="162"/>
      <c r="MC76" s="162"/>
      <c r="MD76" s="162"/>
      <c r="ME76" s="162"/>
      <c r="MF76" s="162"/>
      <c r="MG76" s="162"/>
      <c r="MH76" s="162"/>
      <c r="MI76" s="162"/>
      <c r="MJ76" s="162"/>
      <c r="MK76" s="162"/>
      <c r="ML76" s="162"/>
      <c r="MM76" s="162"/>
      <c r="MN76" s="162"/>
      <c r="MO76" s="162"/>
      <c r="MP76" s="162"/>
      <c r="MQ76" s="162"/>
      <c r="MR76" s="162"/>
      <c r="MS76" s="162"/>
      <c r="MT76" s="162"/>
      <c r="MU76" s="162"/>
      <c r="MV76" s="162"/>
      <c r="MW76" s="162"/>
      <c r="MX76" s="162"/>
      <c r="MY76" s="162"/>
      <c r="MZ76" s="162"/>
      <c r="NA76" s="162"/>
      <c r="NB76" s="162"/>
      <c r="NC76" s="162"/>
      <c r="ND76" s="162"/>
      <c r="NE76" s="162"/>
      <c r="NF76" s="162"/>
      <c r="NG76" s="162"/>
      <c r="NH76" s="162"/>
      <c r="NI76" s="162"/>
      <c r="NJ76" s="162"/>
      <c r="NK76" s="162"/>
      <c r="NL76" s="162"/>
      <c r="NM76" s="162"/>
      <c r="NN76" s="162"/>
      <c r="NO76" s="162"/>
      <c r="NP76" s="162"/>
      <c r="NQ76" s="162"/>
      <c r="NR76" s="162"/>
      <c r="NS76" s="162"/>
      <c r="NT76" s="162"/>
      <c r="NU76" s="162"/>
      <c r="NV76" s="162"/>
      <c r="NW76" s="162"/>
      <c r="NX76" s="162"/>
      <c r="NY76" s="162"/>
      <c r="NZ76" s="162"/>
      <c r="OA76" s="162"/>
      <c r="OB76" s="162"/>
      <c r="OC76" s="162"/>
      <c r="OD76" s="162"/>
      <c r="OE76" s="162"/>
      <c r="OF76" s="162"/>
      <c r="OG76" s="162"/>
      <c r="OH76" s="162"/>
      <c r="OI76" s="162"/>
      <c r="OJ76" s="162"/>
      <c r="OK76" s="162"/>
      <c r="OL76" s="162"/>
      <c r="OM76" s="162"/>
      <c r="ON76" s="162"/>
      <c r="OO76" s="162"/>
      <c r="OP76" s="162"/>
      <c r="OQ76" s="162"/>
      <c r="OR76" s="162"/>
      <c r="OS76" s="162"/>
      <c r="OT76" s="162"/>
      <c r="OU76" s="162"/>
      <c r="OV76" s="162"/>
      <c r="OW76" s="162"/>
      <c r="OX76" s="162"/>
      <c r="OY76" s="162"/>
      <c r="OZ76" s="162"/>
      <c r="PA76" s="162"/>
      <c r="PB76" s="162"/>
      <c r="PC76" s="162"/>
      <c r="PD76" s="162"/>
      <c r="PE76" s="162"/>
      <c r="PF76" s="162"/>
      <c r="PG76" s="162"/>
      <c r="PH76" s="162"/>
      <c r="PI76" s="162"/>
      <c r="PJ76" s="162"/>
      <c r="PK76" s="162"/>
      <c r="PL76" s="162"/>
      <c r="PM76" s="162"/>
      <c r="PN76" s="162"/>
      <c r="PO76" s="162"/>
      <c r="PP76" s="162"/>
      <c r="PQ76" s="162"/>
      <c r="PR76" s="162"/>
      <c r="PS76" s="162"/>
      <c r="PT76" s="162"/>
      <c r="PU76" s="162"/>
      <c r="PV76" s="162"/>
      <c r="PW76" s="162"/>
      <c r="PX76" s="162"/>
      <c r="PY76" s="162"/>
      <c r="PZ76" s="162"/>
      <c r="QA76" s="162"/>
      <c r="QB76" s="162"/>
      <c r="QC76" s="162"/>
      <c r="QD76" s="162"/>
      <c r="QE76" s="162"/>
      <c r="QF76" s="162"/>
      <c r="QG76" s="162"/>
      <c r="QH76" s="162"/>
      <c r="QI76" s="162"/>
      <c r="QJ76" s="162"/>
      <c r="QK76" s="162"/>
      <c r="QL76" s="162"/>
      <c r="QM76" s="162"/>
      <c r="QN76" s="162"/>
      <c r="QO76" s="162"/>
      <c r="QP76" s="162"/>
      <c r="QQ76" s="162"/>
      <c r="QR76" s="162"/>
      <c r="QS76" s="162"/>
      <c r="QT76" s="162"/>
      <c r="QU76" s="162"/>
      <c r="QV76" s="162"/>
      <c r="QW76" s="162"/>
      <c r="QX76" s="162"/>
      <c r="QY76" s="162"/>
      <c r="QZ76" s="162"/>
      <c r="RA76" s="162"/>
    </row>
    <row r="77" spans="1:469" x14ac:dyDescent="0.25">
      <c r="A77" s="161"/>
      <c r="B77" s="162"/>
      <c r="C77" s="163"/>
      <c r="D77" s="162"/>
      <c r="E77" s="162"/>
      <c r="F77" s="162"/>
      <c r="G77" s="161"/>
      <c r="H77" s="162"/>
      <c r="I77" s="162"/>
      <c r="J77" s="162"/>
      <c r="K77" s="162"/>
      <c r="L77" s="162"/>
      <c r="M77" s="162"/>
      <c r="N77" s="164"/>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62"/>
      <c r="EV77" s="162"/>
      <c r="EW77" s="162"/>
      <c r="EX77" s="162"/>
      <c r="EY77" s="162"/>
      <c r="EZ77" s="162"/>
      <c r="FA77" s="162"/>
      <c r="FB77" s="162"/>
      <c r="FC77" s="162"/>
      <c r="FD77" s="162"/>
      <c r="FE77" s="162"/>
      <c r="FF77" s="162"/>
      <c r="FG77" s="162"/>
      <c r="FH77" s="162"/>
      <c r="FI77" s="162"/>
      <c r="FJ77" s="162"/>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62"/>
      <c r="GH77" s="162"/>
      <c r="GI77" s="162"/>
      <c r="GJ77" s="162"/>
      <c r="GK77" s="162"/>
      <c r="GL77" s="162"/>
      <c r="GM77" s="162"/>
      <c r="GN77" s="162"/>
      <c r="GO77" s="162"/>
      <c r="GP77" s="162"/>
      <c r="GQ77" s="162"/>
      <c r="GR77" s="162"/>
      <c r="GS77" s="162"/>
      <c r="GT77" s="162"/>
      <c r="GU77" s="162"/>
      <c r="GV77" s="162"/>
      <c r="GW77" s="162"/>
      <c r="GX77" s="162"/>
      <c r="GY77" s="162"/>
      <c r="GZ77" s="162"/>
      <c r="HA77" s="162"/>
      <c r="HB77" s="162"/>
      <c r="HC77" s="162"/>
      <c r="HD77" s="162"/>
      <c r="HE77" s="162"/>
      <c r="HF77" s="162"/>
      <c r="HG77" s="162"/>
      <c r="HH77" s="162"/>
      <c r="HI77" s="162"/>
      <c r="HJ77" s="162"/>
      <c r="HK77" s="162"/>
      <c r="HL77" s="162"/>
      <c r="HM77" s="162"/>
      <c r="HN77" s="162"/>
      <c r="HO77" s="162"/>
      <c r="HP77" s="162"/>
      <c r="HQ77" s="162"/>
      <c r="HR77" s="162"/>
      <c r="HS77" s="162"/>
      <c r="HT77" s="162"/>
      <c r="HU77" s="162"/>
      <c r="HV77" s="162"/>
      <c r="HW77" s="162"/>
      <c r="HX77" s="162"/>
      <c r="HY77" s="162"/>
      <c r="HZ77" s="162"/>
      <c r="IA77" s="162"/>
      <c r="IB77" s="162"/>
      <c r="IC77" s="162"/>
      <c r="ID77" s="162"/>
      <c r="IE77" s="162"/>
      <c r="IF77" s="162"/>
      <c r="IG77" s="162"/>
      <c r="IH77" s="162"/>
      <c r="II77" s="162"/>
      <c r="IJ77" s="162"/>
      <c r="IK77" s="162"/>
      <c r="IL77" s="162"/>
      <c r="IM77" s="162"/>
      <c r="IN77" s="162"/>
      <c r="IO77" s="162"/>
      <c r="IP77" s="162"/>
      <c r="IQ77" s="162"/>
      <c r="IR77" s="162"/>
      <c r="IS77" s="162"/>
      <c r="IT77" s="162"/>
      <c r="IU77" s="162"/>
      <c r="IV77" s="162"/>
      <c r="IW77" s="162"/>
      <c r="IX77" s="162"/>
      <c r="IY77" s="162"/>
      <c r="IZ77" s="162"/>
      <c r="JA77" s="162"/>
      <c r="JB77" s="162"/>
      <c r="JC77" s="162"/>
      <c r="JD77" s="162"/>
      <c r="JE77" s="162"/>
      <c r="JF77" s="162"/>
      <c r="JG77" s="162"/>
      <c r="JH77" s="162"/>
      <c r="JI77" s="162"/>
      <c r="JJ77" s="162"/>
      <c r="JK77" s="162"/>
      <c r="JL77" s="162"/>
      <c r="JM77" s="162"/>
      <c r="JN77" s="162"/>
      <c r="JO77" s="162"/>
      <c r="JP77" s="162"/>
      <c r="JQ77" s="162"/>
      <c r="JR77" s="162"/>
      <c r="JS77" s="162"/>
      <c r="JT77" s="162"/>
      <c r="JU77" s="162"/>
      <c r="JV77" s="162"/>
      <c r="JW77" s="162"/>
      <c r="JX77" s="162"/>
      <c r="JY77" s="162"/>
      <c r="JZ77" s="162"/>
      <c r="KA77" s="162"/>
      <c r="KB77" s="162"/>
      <c r="KC77" s="162"/>
      <c r="KD77" s="162"/>
      <c r="KE77" s="162"/>
      <c r="KF77" s="162"/>
      <c r="KG77" s="162"/>
      <c r="KH77" s="162"/>
      <c r="KI77" s="162"/>
      <c r="KJ77" s="162"/>
      <c r="KK77" s="162"/>
      <c r="KL77" s="162"/>
      <c r="KM77" s="162"/>
      <c r="KN77" s="162"/>
      <c r="KO77" s="162"/>
      <c r="KP77" s="162"/>
      <c r="KQ77" s="162"/>
      <c r="KR77" s="162"/>
      <c r="KS77" s="162"/>
      <c r="KT77" s="162"/>
      <c r="KU77" s="162"/>
      <c r="KV77" s="162"/>
      <c r="KW77" s="162"/>
      <c r="KX77" s="162"/>
      <c r="KY77" s="162"/>
      <c r="KZ77" s="162"/>
      <c r="LA77" s="162"/>
      <c r="LB77" s="162"/>
      <c r="LC77" s="162"/>
      <c r="LD77" s="162"/>
      <c r="LE77" s="162"/>
      <c r="LF77" s="162"/>
      <c r="LG77" s="162"/>
      <c r="LH77" s="162"/>
      <c r="LI77" s="162"/>
      <c r="LJ77" s="162"/>
      <c r="LK77" s="162"/>
      <c r="LL77" s="162"/>
      <c r="LM77" s="162"/>
      <c r="LN77" s="162"/>
      <c r="LO77" s="162"/>
      <c r="LP77" s="162"/>
      <c r="LQ77" s="162"/>
      <c r="LR77" s="162"/>
      <c r="LS77" s="162"/>
      <c r="LT77" s="162"/>
      <c r="LU77" s="162"/>
      <c r="LV77" s="162"/>
      <c r="LW77" s="162"/>
      <c r="LX77" s="162"/>
      <c r="LY77" s="162"/>
      <c r="LZ77" s="162"/>
      <c r="MA77" s="162"/>
      <c r="MB77" s="162"/>
      <c r="MC77" s="162"/>
      <c r="MD77" s="162"/>
      <c r="ME77" s="162"/>
      <c r="MF77" s="162"/>
      <c r="MG77" s="162"/>
      <c r="MH77" s="162"/>
      <c r="MI77" s="162"/>
      <c r="MJ77" s="162"/>
      <c r="MK77" s="162"/>
      <c r="ML77" s="162"/>
      <c r="MM77" s="162"/>
      <c r="MN77" s="162"/>
      <c r="MO77" s="162"/>
      <c r="MP77" s="162"/>
      <c r="MQ77" s="162"/>
      <c r="MR77" s="162"/>
      <c r="MS77" s="162"/>
      <c r="MT77" s="162"/>
      <c r="MU77" s="162"/>
      <c r="MV77" s="162"/>
      <c r="MW77" s="162"/>
      <c r="MX77" s="162"/>
      <c r="MY77" s="162"/>
      <c r="MZ77" s="162"/>
      <c r="NA77" s="162"/>
      <c r="NB77" s="162"/>
      <c r="NC77" s="162"/>
      <c r="ND77" s="162"/>
      <c r="NE77" s="162"/>
      <c r="NF77" s="162"/>
      <c r="NG77" s="162"/>
      <c r="NH77" s="162"/>
      <c r="NI77" s="162"/>
      <c r="NJ77" s="162"/>
      <c r="NK77" s="162"/>
      <c r="NL77" s="162"/>
      <c r="NM77" s="162"/>
      <c r="NN77" s="162"/>
      <c r="NO77" s="162"/>
      <c r="NP77" s="162"/>
      <c r="NQ77" s="162"/>
      <c r="NR77" s="162"/>
      <c r="NS77" s="162"/>
      <c r="NT77" s="162"/>
      <c r="NU77" s="162"/>
      <c r="NV77" s="162"/>
      <c r="NW77" s="162"/>
      <c r="NX77" s="162"/>
      <c r="NY77" s="162"/>
      <c r="NZ77" s="162"/>
      <c r="OA77" s="162"/>
      <c r="OB77" s="162"/>
      <c r="OC77" s="162"/>
      <c r="OD77" s="162"/>
      <c r="OE77" s="162"/>
      <c r="OF77" s="162"/>
      <c r="OG77" s="162"/>
      <c r="OH77" s="162"/>
      <c r="OI77" s="162"/>
      <c r="OJ77" s="162"/>
      <c r="OK77" s="162"/>
      <c r="OL77" s="162"/>
      <c r="OM77" s="162"/>
      <c r="ON77" s="162"/>
      <c r="OO77" s="162"/>
      <c r="OP77" s="162"/>
      <c r="OQ77" s="162"/>
      <c r="OR77" s="162"/>
      <c r="OS77" s="162"/>
      <c r="OT77" s="162"/>
      <c r="OU77" s="162"/>
      <c r="OV77" s="162"/>
      <c r="OW77" s="162"/>
      <c r="OX77" s="162"/>
      <c r="OY77" s="162"/>
      <c r="OZ77" s="162"/>
      <c r="PA77" s="162"/>
      <c r="PB77" s="162"/>
      <c r="PC77" s="162"/>
      <c r="PD77" s="162"/>
      <c r="PE77" s="162"/>
      <c r="PF77" s="162"/>
      <c r="PG77" s="162"/>
      <c r="PH77" s="162"/>
      <c r="PI77" s="162"/>
      <c r="PJ77" s="162"/>
      <c r="PK77" s="162"/>
      <c r="PL77" s="162"/>
      <c r="PM77" s="162"/>
      <c r="PN77" s="162"/>
      <c r="PO77" s="162"/>
      <c r="PP77" s="162"/>
      <c r="PQ77" s="162"/>
      <c r="PR77" s="162"/>
      <c r="PS77" s="162"/>
      <c r="PT77" s="162"/>
      <c r="PU77" s="162"/>
      <c r="PV77" s="162"/>
      <c r="PW77" s="162"/>
      <c r="PX77" s="162"/>
      <c r="PY77" s="162"/>
      <c r="PZ77" s="162"/>
      <c r="QA77" s="162"/>
      <c r="QB77" s="162"/>
      <c r="QC77" s="162"/>
      <c r="QD77" s="162"/>
      <c r="QE77" s="162"/>
      <c r="QF77" s="162"/>
      <c r="QG77" s="162"/>
      <c r="QH77" s="162"/>
      <c r="QI77" s="162"/>
      <c r="QJ77" s="162"/>
      <c r="QK77" s="162"/>
      <c r="QL77" s="162"/>
      <c r="QM77" s="162"/>
      <c r="QN77" s="162"/>
      <c r="QO77" s="162"/>
      <c r="QP77" s="162"/>
      <c r="QQ77" s="162"/>
      <c r="QR77" s="162"/>
      <c r="QS77" s="162"/>
      <c r="QT77" s="162"/>
      <c r="QU77" s="162"/>
      <c r="QV77" s="162"/>
      <c r="QW77" s="162"/>
      <c r="QX77" s="162"/>
      <c r="QY77" s="162"/>
      <c r="QZ77" s="162"/>
      <c r="RA77" s="162"/>
    </row>
    <row r="78" spans="1:469" x14ac:dyDescent="0.25">
      <c r="K78" s="162"/>
      <c r="L78" s="162"/>
      <c r="M78" s="162"/>
      <c r="N78" s="164"/>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62"/>
      <c r="EV78" s="162"/>
      <c r="EW78" s="162"/>
      <c r="EX78" s="162"/>
      <c r="EY78" s="162"/>
      <c r="EZ78" s="162"/>
      <c r="FA78" s="162"/>
      <c r="FB78" s="162"/>
      <c r="FC78" s="162"/>
      <c r="FD78" s="162"/>
      <c r="FE78" s="162"/>
      <c r="FF78" s="162"/>
      <c r="FG78" s="162"/>
      <c r="FH78" s="162"/>
      <c r="FI78" s="162"/>
      <c r="FJ78" s="162"/>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62"/>
      <c r="GH78" s="162"/>
      <c r="GI78" s="162"/>
      <c r="GJ78" s="162"/>
      <c r="GK78" s="162"/>
      <c r="GL78" s="162"/>
      <c r="GM78" s="162"/>
      <c r="GN78" s="162"/>
      <c r="GO78" s="162"/>
      <c r="GP78" s="162"/>
      <c r="GQ78" s="162"/>
      <c r="GR78" s="162"/>
      <c r="GS78" s="162"/>
      <c r="GT78" s="162"/>
      <c r="GU78" s="162"/>
      <c r="GV78" s="162"/>
      <c r="GW78" s="162"/>
      <c r="GX78" s="162"/>
      <c r="GY78" s="162"/>
      <c r="GZ78" s="162"/>
      <c r="HA78" s="162"/>
      <c r="HB78" s="162"/>
      <c r="HC78" s="162"/>
      <c r="HD78" s="162"/>
      <c r="HE78" s="162"/>
      <c r="HF78" s="162"/>
      <c r="HG78" s="162"/>
      <c r="HH78" s="162"/>
      <c r="HI78" s="162"/>
      <c r="HJ78" s="162"/>
      <c r="HK78" s="162"/>
      <c r="HL78" s="162"/>
      <c r="HM78" s="162"/>
      <c r="HN78" s="162"/>
      <c r="HO78" s="162"/>
      <c r="HP78" s="162"/>
      <c r="HQ78" s="162"/>
      <c r="HR78" s="162"/>
      <c r="HS78" s="162"/>
      <c r="HT78" s="162"/>
      <c r="HU78" s="162"/>
      <c r="HV78" s="162"/>
      <c r="HW78" s="162"/>
      <c r="HX78" s="162"/>
      <c r="HY78" s="162"/>
      <c r="HZ78" s="162"/>
      <c r="IA78" s="162"/>
      <c r="IB78" s="162"/>
      <c r="IC78" s="162"/>
      <c r="ID78" s="162"/>
      <c r="IE78" s="162"/>
      <c r="IF78" s="162"/>
      <c r="IG78" s="162"/>
      <c r="IH78" s="162"/>
      <c r="II78" s="162"/>
      <c r="IJ78" s="162"/>
      <c r="IK78" s="162"/>
      <c r="IL78" s="162"/>
      <c r="IM78" s="162"/>
      <c r="IN78" s="162"/>
      <c r="IO78" s="162"/>
      <c r="IP78" s="162"/>
      <c r="IQ78" s="162"/>
      <c r="IR78" s="162"/>
      <c r="IS78" s="162"/>
      <c r="IT78" s="162"/>
      <c r="IU78" s="162"/>
      <c r="IV78" s="162"/>
      <c r="IW78" s="162"/>
      <c r="IX78" s="162"/>
      <c r="IY78" s="162"/>
      <c r="IZ78" s="162"/>
      <c r="JA78" s="162"/>
      <c r="JB78" s="162"/>
      <c r="JC78" s="162"/>
      <c r="JD78" s="162"/>
      <c r="JE78" s="162"/>
      <c r="JF78" s="162"/>
      <c r="JG78" s="162"/>
      <c r="JH78" s="162"/>
      <c r="JI78" s="162"/>
      <c r="JJ78" s="162"/>
      <c r="JK78" s="162"/>
      <c r="JL78" s="162"/>
      <c r="JM78" s="162"/>
      <c r="JN78" s="162"/>
      <c r="JO78" s="162"/>
      <c r="JP78" s="162"/>
      <c r="JQ78" s="162"/>
      <c r="JR78" s="162"/>
      <c r="JS78" s="162"/>
      <c r="JT78" s="162"/>
      <c r="JU78" s="162"/>
      <c r="JV78" s="162"/>
      <c r="JW78" s="162"/>
      <c r="JX78" s="162"/>
      <c r="JY78" s="162"/>
      <c r="JZ78" s="162"/>
      <c r="KA78" s="162"/>
      <c r="KB78" s="162"/>
      <c r="KC78" s="162"/>
      <c r="KD78" s="162"/>
      <c r="KE78" s="162"/>
      <c r="KF78" s="162"/>
      <c r="KG78" s="162"/>
      <c r="KH78" s="162"/>
      <c r="KI78" s="162"/>
      <c r="KJ78" s="162"/>
      <c r="KK78" s="162"/>
      <c r="KL78" s="162"/>
      <c r="KM78" s="162"/>
      <c r="KN78" s="162"/>
      <c r="KO78" s="162"/>
      <c r="KP78" s="162"/>
      <c r="KQ78" s="162"/>
      <c r="KR78" s="162"/>
      <c r="KS78" s="162"/>
      <c r="KT78" s="162"/>
      <c r="KU78" s="162"/>
      <c r="KV78" s="162"/>
      <c r="KW78" s="162"/>
      <c r="KX78" s="162"/>
      <c r="KY78" s="162"/>
      <c r="KZ78" s="162"/>
      <c r="LA78" s="162"/>
      <c r="LB78" s="162"/>
      <c r="LC78" s="162"/>
      <c r="LD78" s="162"/>
      <c r="LE78" s="162"/>
      <c r="LF78" s="162"/>
      <c r="LG78" s="162"/>
      <c r="LH78" s="162"/>
      <c r="LI78" s="162"/>
      <c r="LJ78" s="162"/>
      <c r="LK78" s="162"/>
      <c r="LL78" s="162"/>
      <c r="LM78" s="162"/>
      <c r="LN78" s="162"/>
      <c r="LO78" s="162"/>
      <c r="LP78" s="162"/>
      <c r="LQ78" s="162"/>
      <c r="LR78" s="162"/>
      <c r="LS78" s="162"/>
      <c r="LT78" s="162"/>
      <c r="LU78" s="162"/>
      <c r="LV78" s="162"/>
      <c r="LW78" s="162"/>
      <c r="LX78" s="162"/>
      <c r="LY78" s="162"/>
      <c r="LZ78" s="162"/>
      <c r="MA78" s="162"/>
      <c r="MB78" s="162"/>
      <c r="MC78" s="162"/>
      <c r="MD78" s="162"/>
      <c r="ME78" s="162"/>
      <c r="MF78" s="162"/>
      <c r="MG78" s="162"/>
      <c r="MH78" s="162"/>
      <c r="MI78" s="162"/>
      <c r="MJ78" s="162"/>
      <c r="MK78" s="162"/>
      <c r="ML78" s="162"/>
      <c r="MM78" s="162"/>
      <c r="MN78" s="162"/>
      <c r="MO78" s="162"/>
      <c r="MP78" s="162"/>
      <c r="MQ78" s="162"/>
      <c r="MR78" s="162"/>
      <c r="MS78" s="162"/>
      <c r="MT78" s="162"/>
      <c r="MU78" s="162"/>
      <c r="MV78" s="162"/>
      <c r="MW78" s="162"/>
      <c r="MX78" s="162"/>
      <c r="MY78" s="162"/>
      <c r="MZ78" s="162"/>
      <c r="NA78" s="162"/>
      <c r="NB78" s="162"/>
      <c r="NC78" s="162"/>
      <c r="ND78" s="162"/>
      <c r="NE78" s="162"/>
      <c r="NF78" s="162"/>
      <c r="NG78" s="162"/>
      <c r="NH78" s="162"/>
      <c r="NI78" s="162"/>
      <c r="NJ78" s="162"/>
      <c r="NK78" s="162"/>
      <c r="NL78" s="162"/>
      <c r="NM78" s="162"/>
      <c r="NN78" s="162"/>
      <c r="NO78" s="162"/>
      <c r="NP78" s="162"/>
      <c r="NQ78" s="162"/>
      <c r="NR78" s="162"/>
      <c r="NS78" s="162"/>
      <c r="NT78" s="162"/>
      <c r="NU78" s="162"/>
      <c r="NV78" s="162"/>
      <c r="NW78" s="162"/>
      <c r="NX78" s="162"/>
      <c r="NY78" s="162"/>
      <c r="NZ78" s="162"/>
      <c r="OA78" s="162"/>
      <c r="OB78" s="162"/>
      <c r="OC78" s="162"/>
      <c r="OD78" s="162"/>
      <c r="OE78" s="162"/>
      <c r="OF78" s="162"/>
      <c r="OG78" s="162"/>
      <c r="OH78" s="162"/>
      <c r="OI78" s="162"/>
      <c r="OJ78" s="162"/>
      <c r="OK78" s="162"/>
      <c r="OL78" s="162"/>
      <c r="OM78" s="162"/>
      <c r="ON78" s="162"/>
      <c r="OO78" s="162"/>
      <c r="OP78" s="162"/>
      <c r="OQ78" s="162"/>
      <c r="OR78" s="162"/>
      <c r="OS78" s="162"/>
      <c r="OT78" s="162"/>
      <c r="OU78" s="162"/>
      <c r="OV78" s="162"/>
      <c r="OW78" s="162"/>
      <c r="OX78" s="162"/>
      <c r="OY78" s="162"/>
      <c r="OZ78" s="162"/>
      <c r="PA78" s="162"/>
      <c r="PB78" s="162"/>
      <c r="PC78" s="162"/>
      <c r="PD78" s="162"/>
      <c r="PE78" s="162"/>
      <c r="PF78" s="162"/>
      <c r="PG78" s="162"/>
      <c r="PH78" s="162"/>
      <c r="PI78" s="162"/>
      <c r="PJ78" s="162"/>
      <c r="PK78" s="162"/>
      <c r="PL78" s="162"/>
      <c r="PM78" s="162"/>
      <c r="PN78" s="162"/>
      <c r="PO78" s="162"/>
      <c r="PP78" s="162"/>
      <c r="PQ78" s="162"/>
      <c r="PR78" s="162"/>
      <c r="PS78" s="162"/>
      <c r="PT78" s="162"/>
      <c r="PU78" s="162"/>
      <c r="PV78" s="162"/>
      <c r="PW78" s="162"/>
      <c r="PX78" s="162"/>
      <c r="PY78" s="162"/>
      <c r="PZ78" s="162"/>
      <c r="QA78" s="162"/>
      <c r="QB78" s="162"/>
      <c r="QC78" s="162"/>
      <c r="QD78" s="162"/>
      <c r="QE78" s="162"/>
      <c r="QF78" s="162"/>
      <c r="QG78" s="162"/>
      <c r="QH78" s="162"/>
      <c r="QI78" s="162"/>
      <c r="QJ78" s="162"/>
      <c r="QK78" s="162"/>
      <c r="QL78" s="162"/>
      <c r="QM78" s="162"/>
      <c r="QN78" s="162"/>
      <c r="QO78" s="162"/>
      <c r="QP78" s="162"/>
      <c r="QQ78" s="162"/>
      <c r="QR78" s="162"/>
      <c r="QS78" s="162"/>
      <c r="QT78" s="162"/>
      <c r="QU78" s="162"/>
      <c r="QV78" s="162"/>
      <c r="QW78" s="162"/>
      <c r="QX78" s="162"/>
      <c r="QY78" s="162"/>
      <c r="QZ78" s="162"/>
      <c r="RA78" s="162"/>
    </row>
  </sheetData>
  <mergeCells count="53">
    <mergeCell ref="G14:G15"/>
    <mergeCell ref="J14:J15"/>
    <mergeCell ref="B24:B25"/>
    <mergeCell ref="D24:D25"/>
    <mergeCell ref="C24:C25"/>
    <mergeCell ref="B21:B22"/>
    <mergeCell ref="F21:F22"/>
    <mergeCell ref="C21:C22"/>
    <mergeCell ref="D21:D22"/>
    <mergeCell ref="C14:C15"/>
    <mergeCell ref="B14:B15"/>
    <mergeCell ref="B32:B33"/>
    <mergeCell ref="D28:D31"/>
    <mergeCell ref="D32:D33"/>
    <mergeCell ref="C28:C31"/>
    <mergeCell ref="C32:C33"/>
    <mergeCell ref="B28:B31"/>
    <mergeCell ref="B6:B7"/>
    <mergeCell ref="C6:C7"/>
    <mergeCell ref="E6:E7"/>
    <mergeCell ref="F6:F7"/>
    <mergeCell ref="D6:D7"/>
    <mergeCell ref="B8:B10"/>
    <mergeCell ref="C8:C10"/>
    <mergeCell ref="D8:D10"/>
    <mergeCell ref="E8:E10"/>
    <mergeCell ref="F8:F10"/>
    <mergeCell ref="E11:E12"/>
    <mergeCell ref="F11:F12"/>
    <mergeCell ref="B16:B18"/>
    <mergeCell ref="C16:C18"/>
    <mergeCell ref="D16:D18"/>
    <mergeCell ref="B11:B12"/>
    <mergeCell ref="C11:C12"/>
    <mergeCell ref="D11:D12"/>
    <mergeCell ref="E14:E15"/>
    <mergeCell ref="F14:F15"/>
    <mergeCell ref="E28:E31"/>
    <mergeCell ref="E32:E33"/>
    <mergeCell ref="F28:F31"/>
    <mergeCell ref="F32:F33"/>
    <mergeCell ref="J6:J7"/>
    <mergeCell ref="G16:G18"/>
    <mergeCell ref="G11:G12"/>
    <mergeCell ref="J28:J31"/>
    <mergeCell ref="J32:J33"/>
    <mergeCell ref="G28:G31"/>
    <mergeCell ref="G32:G33"/>
    <mergeCell ref="E24:E25"/>
    <mergeCell ref="F24:F25"/>
    <mergeCell ref="E16:E18"/>
    <mergeCell ref="F16:F18"/>
    <mergeCell ref="E21:E22"/>
  </mergeCells>
  <phoneticPr fontId="12" type="noConversion"/>
  <conditionalFormatting sqref="K6:K7 K13:K14 K26:K33 K16:K18">
    <cfRule type="cellIs" dxfId="392" priority="47" operator="equal">
      <formula>#REF!</formula>
    </cfRule>
    <cfRule type="cellIs" dxfId="391" priority="48" operator="equal">
      <formula>#REF!</formula>
    </cfRule>
    <cfRule type="cellIs" dxfId="390" priority="49" operator="equal">
      <formula>#REF!</formula>
    </cfRule>
  </conditionalFormatting>
  <conditionalFormatting sqref="K8:K10">
    <cfRule type="cellIs" dxfId="389" priority="23" operator="equal">
      <formula>#REF!</formula>
    </cfRule>
    <cfRule type="cellIs" dxfId="388" priority="24" operator="equal">
      <formula>#REF!</formula>
    </cfRule>
    <cfRule type="cellIs" dxfId="387" priority="25" operator="equal">
      <formula>#REF!</formula>
    </cfRule>
  </conditionalFormatting>
  <conditionalFormatting sqref="K11:K12">
    <cfRule type="cellIs" dxfId="386" priority="20" operator="equal">
      <formula>#REF!</formula>
    </cfRule>
    <cfRule type="cellIs" dxfId="385" priority="21" operator="equal">
      <formula>#REF!</formula>
    </cfRule>
    <cfRule type="cellIs" dxfId="384" priority="22" operator="equal">
      <formula>#REF!</formula>
    </cfRule>
  </conditionalFormatting>
  <conditionalFormatting sqref="K20">
    <cfRule type="cellIs" dxfId="383" priority="17" operator="equal">
      <formula>#REF!</formula>
    </cfRule>
    <cfRule type="cellIs" dxfId="382" priority="18" operator="equal">
      <formula>#REF!</formula>
    </cfRule>
    <cfRule type="cellIs" dxfId="381" priority="19" operator="equal">
      <formula>#REF!</formula>
    </cfRule>
  </conditionalFormatting>
  <conditionalFormatting sqref="K19">
    <cfRule type="cellIs" dxfId="380" priority="14" operator="equal">
      <formula>#REF!</formula>
    </cfRule>
    <cfRule type="cellIs" dxfId="379" priority="15" operator="equal">
      <formula>#REF!</formula>
    </cfRule>
    <cfRule type="cellIs" dxfId="378" priority="16" operator="equal">
      <formula>#REF!</formula>
    </cfRule>
  </conditionalFormatting>
  <conditionalFormatting sqref="K23">
    <cfRule type="cellIs" dxfId="377" priority="11" operator="equal">
      <formula>#REF!</formula>
    </cfRule>
    <cfRule type="cellIs" dxfId="376" priority="12" operator="equal">
      <formula>#REF!</formula>
    </cfRule>
    <cfRule type="cellIs" dxfId="375" priority="13" operator="equal">
      <formula>#REF!</formula>
    </cfRule>
  </conditionalFormatting>
  <conditionalFormatting sqref="K21:K23">
    <cfRule type="cellIs" dxfId="374" priority="8" operator="equal">
      <formula>#REF!</formula>
    </cfRule>
    <cfRule type="cellIs" dxfId="373" priority="9" operator="equal">
      <formula>#REF!</formula>
    </cfRule>
    <cfRule type="cellIs" dxfId="372" priority="10" operator="equal">
      <formula>#REF!</formula>
    </cfRule>
  </conditionalFormatting>
  <conditionalFormatting sqref="E24:F24">
    <cfRule type="cellIs" dxfId="371" priority="7" operator="equal">
      <formula>"No"</formula>
    </cfRule>
  </conditionalFormatting>
  <conditionalFormatting sqref="K24:K25">
    <cfRule type="cellIs" dxfId="370" priority="4" operator="equal">
      <formula>#REF!</formula>
    </cfRule>
    <cfRule type="cellIs" dxfId="369" priority="5" operator="equal">
      <formula>#REF!</formula>
    </cfRule>
    <cfRule type="cellIs" dxfId="368" priority="6" operator="equal">
      <formula>#REF!</formula>
    </cfRule>
  </conditionalFormatting>
  <conditionalFormatting sqref="K15">
    <cfRule type="cellIs" dxfId="367" priority="1" operator="equal">
      <formula>#REF!</formula>
    </cfRule>
    <cfRule type="cellIs" dxfId="366" priority="2" operator="equal">
      <formula>#REF!</formula>
    </cfRule>
    <cfRule type="cellIs" dxfId="365" priority="3" operator="equal">
      <formula>#REF!</formula>
    </cfRule>
  </conditionalFormatting>
  <dataValidations count="1">
    <dataValidation type="list" allowBlank="1" showInputMessage="1" showErrorMessage="1" sqref="K6:K33" xr:uid="{2A3825EE-CD41-4F05-BAFA-5CD0E1F97D27}">
      <formula1>$K$38:$K$41</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CR222"/>
  <sheetViews>
    <sheetView zoomScale="80" zoomScaleNormal="80" workbookViewId="0">
      <selection activeCell="G6" sqref="G6:G10"/>
    </sheetView>
  </sheetViews>
  <sheetFormatPr defaultColWidth="9.140625" defaultRowHeight="15" outlineLevelRow="1" x14ac:dyDescent="0.25"/>
  <cols>
    <col min="1" max="1" width="19.140625" style="18" customWidth="1"/>
    <col min="2" max="2" width="15.7109375" style="5" customWidth="1"/>
    <col min="3" max="3" width="66.42578125" style="17" customWidth="1"/>
    <col min="4" max="4" width="13.85546875" style="5" customWidth="1"/>
    <col min="5" max="6" width="10.28515625" style="5" customWidth="1"/>
    <col min="7" max="7" width="38.5703125" style="18" customWidth="1"/>
    <col min="8" max="8" width="57" style="5" customWidth="1"/>
    <col min="9" max="9" width="58.85546875" style="5" customWidth="1"/>
    <col min="10" max="10" width="45.7109375" style="5" customWidth="1"/>
    <col min="11" max="11" width="16.28515625" style="5" customWidth="1"/>
    <col min="12" max="13" width="70.7109375" style="5" customWidth="1"/>
    <col min="14" max="14" width="8.28515625" style="23" hidden="1" customWidth="1"/>
    <col min="15" max="15" width="15.42578125" style="5" hidden="1" customWidth="1"/>
    <col min="16" max="17" width="9.140625" style="197" hidden="1" customWidth="1"/>
    <col min="18" max="16384" width="9.140625" style="5"/>
  </cols>
  <sheetData>
    <row r="1" spans="1:96" x14ac:dyDescent="0.25">
      <c r="A1" s="39"/>
      <c r="B1" s="31"/>
      <c r="C1" s="38" t="s">
        <v>15</v>
      </c>
      <c r="D1" s="39"/>
      <c r="E1" s="39"/>
      <c r="F1" s="39"/>
      <c r="G1" s="37"/>
      <c r="H1" s="1"/>
      <c r="I1" s="1"/>
      <c r="J1" s="1"/>
      <c r="K1" s="2"/>
      <c r="L1" s="3"/>
      <c r="M1" s="3"/>
      <c r="N1" s="4"/>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row>
    <row r="2" spans="1:96" ht="14.25" hidden="1" customHeight="1" outlineLevel="1" x14ac:dyDescent="0.25">
      <c r="A2" s="8"/>
      <c r="B2" s="6"/>
      <c r="C2" s="7"/>
      <c r="D2" s="8"/>
      <c r="E2" s="8"/>
      <c r="F2" s="8"/>
      <c r="G2" s="8"/>
      <c r="H2" s="8"/>
      <c r="I2" s="8"/>
      <c r="J2" s="8"/>
      <c r="K2" s="9"/>
      <c r="L2" s="10"/>
      <c r="M2" s="10"/>
      <c r="N2" s="4"/>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row>
    <row r="3" spans="1:96" ht="73.5" customHeight="1" collapsed="1" x14ac:dyDescent="0.25">
      <c r="A3" s="176" t="s">
        <v>360</v>
      </c>
      <c r="B3" s="40" t="s">
        <v>191</v>
      </c>
      <c r="C3" s="33" t="s">
        <v>0</v>
      </c>
      <c r="D3" s="34" t="s">
        <v>1403</v>
      </c>
      <c r="E3" s="34" t="s">
        <v>736</v>
      </c>
      <c r="F3" s="34" t="s">
        <v>737</v>
      </c>
      <c r="G3" s="35" t="s">
        <v>21</v>
      </c>
      <c r="H3" s="440" t="s">
        <v>361</v>
      </c>
      <c r="I3" s="36" t="s">
        <v>1</v>
      </c>
      <c r="J3" s="36" t="s">
        <v>20</v>
      </c>
      <c r="K3" s="32" t="s">
        <v>2</v>
      </c>
      <c r="L3" s="32" t="s">
        <v>533</v>
      </c>
      <c r="M3" s="32" t="s">
        <v>3</v>
      </c>
      <c r="N3" s="11" t="s">
        <v>4</v>
      </c>
      <c r="O3" s="99" t="s">
        <v>553</v>
      </c>
      <c r="P3" s="264" t="s">
        <v>18</v>
      </c>
      <c r="Q3" s="264" t="s">
        <v>19</v>
      </c>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row>
    <row r="4" spans="1:96" ht="12.75" x14ac:dyDescent="0.25">
      <c r="A4" s="12" t="s">
        <v>30</v>
      </c>
      <c r="B4" s="12"/>
      <c r="C4" s="13"/>
      <c r="D4" s="14"/>
      <c r="E4" s="14"/>
      <c r="F4" s="14"/>
      <c r="G4" s="14"/>
      <c r="H4" s="14"/>
      <c r="I4" s="14"/>
      <c r="J4" s="14"/>
      <c r="K4" s="14"/>
      <c r="L4" s="14"/>
      <c r="M4" s="14"/>
      <c r="N4" s="15"/>
      <c r="O4" s="100"/>
      <c r="P4" s="265"/>
      <c r="Q4" s="265"/>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row>
    <row r="5" spans="1:96" ht="172.5" customHeight="1" x14ac:dyDescent="0.25">
      <c r="A5" s="75" t="s">
        <v>46</v>
      </c>
      <c r="B5" s="74" t="s">
        <v>42</v>
      </c>
      <c r="C5" s="354" t="s">
        <v>1511</v>
      </c>
      <c r="D5" s="76" t="s">
        <v>5</v>
      </c>
      <c r="E5" s="47" t="s">
        <v>17</v>
      </c>
      <c r="F5" s="238" t="s">
        <v>17</v>
      </c>
      <c r="G5" s="46" t="s">
        <v>1512</v>
      </c>
      <c r="H5" s="44" t="s">
        <v>115</v>
      </c>
      <c r="I5" s="44" t="s">
        <v>624</v>
      </c>
      <c r="J5" s="44" t="s">
        <v>1513</v>
      </c>
      <c r="K5" s="48" t="s">
        <v>6</v>
      </c>
      <c r="L5" s="43"/>
      <c r="M5" s="43"/>
      <c r="N5" s="49">
        <f t="shared" ref="N5" si="0">IF(K5="","0",IF(K5="Pass",1,IF(K5="Fail",0,IF(K5="TBD",0,IF(K5="N/A (Please provide reason)",1)))))</f>
        <v>0</v>
      </c>
      <c r="O5" s="101">
        <f t="shared" ref="O5:O11" si="1">IF(AND(D5="M",K5="N/A (Please provide reason)"),1,0)</f>
        <v>0</v>
      </c>
      <c r="P5" s="268">
        <f>IF(E5 = "YES",1,0)</f>
        <v>1</v>
      </c>
      <c r="Q5" s="268">
        <f>IF(F5 = "YES",1,0)</f>
        <v>1</v>
      </c>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row>
    <row r="6" spans="1:96" ht="36" customHeight="1" x14ac:dyDescent="0.25">
      <c r="A6" s="75" t="s">
        <v>116</v>
      </c>
      <c r="B6" s="745" t="s">
        <v>43</v>
      </c>
      <c r="C6" s="798" t="s">
        <v>391</v>
      </c>
      <c r="D6" s="232" t="s">
        <v>5</v>
      </c>
      <c r="E6" s="738" t="s">
        <v>17</v>
      </c>
      <c r="F6" s="738" t="s">
        <v>17</v>
      </c>
      <c r="G6" s="795" t="s">
        <v>203</v>
      </c>
      <c r="H6" s="199" t="s">
        <v>615</v>
      </c>
      <c r="I6" s="795" t="s">
        <v>625</v>
      </c>
      <c r="J6" s="795" t="s">
        <v>127</v>
      </c>
      <c r="K6" s="200" t="s">
        <v>6</v>
      </c>
      <c r="L6" s="43"/>
      <c r="M6" s="43"/>
      <c r="N6" s="49">
        <f t="shared" ref="N6" si="2">IF(K6="","0",IF(K6="Pass",1,IF(K6="Fail",0,IF(K6="TBD",0,IF(K6="N/A (Please provide reason)",1)))))</f>
        <v>0</v>
      </c>
      <c r="O6" s="101">
        <f t="shared" si="1"/>
        <v>0</v>
      </c>
      <c r="P6" s="268">
        <f>IF(E6 = "YES",1,0)</f>
        <v>1</v>
      </c>
      <c r="Q6" s="268">
        <f>IF(F6 = "YES",1,0)</f>
        <v>1</v>
      </c>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row>
    <row r="7" spans="1:96" ht="33.75" customHeight="1" x14ac:dyDescent="0.25">
      <c r="A7" s="75" t="s">
        <v>117</v>
      </c>
      <c r="B7" s="746"/>
      <c r="C7" s="799"/>
      <c r="D7" s="232" t="s">
        <v>5</v>
      </c>
      <c r="E7" s="765"/>
      <c r="F7" s="765"/>
      <c r="G7" s="796"/>
      <c r="H7" s="199" t="s">
        <v>616</v>
      </c>
      <c r="I7" s="796"/>
      <c r="J7" s="796"/>
      <c r="K7" s="200" t="s">
        <v>6</v>
      </c>
      <c r="L7" s="43"/>
      <c r="M7" s="43"/>
      <c r="N7" s="49">
        <f t="shared" ref="N7:N10" si="3">IF(K7="","0",IF(K7="Pass",1,IF(K7="Fail",0,IF(K7="TBD",0,IF(K7="N/A (Please provide reason)",1)))))</f>
        <v>0</v>
      </c>
      <c r="O7" s="101">
        <f>IF(AND(D6="M",K7="N/A (Please provide reason)"),1,0)</f>
        <v>0</v>
      </c>
      <c r="P7" s="268">
        <f>IF(E6 = "YES",1,0)</f>
        <v>1</v>
      </c>
      <c r="Q7" s="268">
        <f>IF(F6 = "YES",1,0)</f>
        <v>1</v>
      </c>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row>
    <row r="8" spans="1:96" ht="65.25" customHeight="1" x14ac:dyDescent="0.25">
      <c r="A8" s="75" t="s">
        <v>118</v>
      </c>
      <c r="B8" s="746"/>
      <c r="C8" s="799"/>
      <c r="D8" s="233" t="s">
        <v>609</v>
      </c>
      <c r="E8" s="765"/>
      <c r="F8" s="765"/>
      <c r="G8" s="796"/>
      <c r="H8" s="199" t="s">
        <v>714</v>
      </c>
      <c r="I8" s="796"/>
      <c r="J8" s="796"/>
      <c r="K8" s="200" t="s">
        <v>6</v>
      </c>
      <c r="L8" s="43"/>
      <c r="M8" s="43"/>
      <c r="N8" s="49">
        <f t="shared" si="3"/>
        <v>0</v>
      </c>
      <c r="O8" s="101">
        <f>IF(AND(D6="M",K8="N/A (Please provide reason)"),1,0)</f>
        <v>0</v>
      </c>
      <c r="P8" s="268">
        <f>IF(E6 = "YES",1,0)</f>
        <v>1</v>
      </c>
      <c r="Q8" s="268">
        <f>IF(F6 = "YES",1,0)</f>
        <v>1</v>
      </c>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row>
    <row r="9" spans="1:96" ht="33.75" customHeight="1" x14ac:dyDescent="0.25">
      <c r="A9" s="75" t="s">
        <v>119</v>
      </c>
      <c r="B9" s="746"/>
      <c r="C9" s="799"/>
      <c r="D9" s="232" t="s">
        <v>5</v>
      </c>
      <c r="E9" s="765"/>
      <c r="F9" s="765"/>
      <c r="G9" s="796"/>
      <c r="H9" s="199" t="s">
        <v>129</v>
      </c>
      <c r="I9" s="796"/>
      <c r="J9" s="796"/>
      <c r="K9" s="200" t="s">
        <v>6</v>
      </c>
      <c r="L9" s="43"/>
      <c r="M9" s="43"/>
      <c r="N9" s="49">
        <f t="shared" si="3"/>
        <v>0</v>
      </c>
      <c r="O9" s="101">
        <f>IF(AND(D6="M",K9="N/A (Please provide reason)"),1,0)</f>
        <v>0</v>
      </c>
      <c r="P9" s="268">
        <f>IF(E6 = "YES",1,0)</f>
        <v>1</v>
      </c>
      <c r="Q9" s="268">
        <f>IF(F6 = "YES",1,0)</f>
        <v>1</v>
      </c>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row>
    <row r="10" spans="1:96" ht="33" customHeight="1" x14ac:dyDescent="0.25">
      <c r="A10" s="75" t="s">
        <v>120</v>
      </c>
      <c r="B10" s="751"/>
      <c r="C10" s="800"/>
      <c r="D10" s="232" t="s">
        <v>5</v>
      </c>
      <c r="E10" s="739"/>
      <c r="F10" s="739"/>
      <c r="G10" s="797"/>
      <c r="H10" s="199" t="s">
        <v>130</v>
      </c>
      <c r="I10" s="797"/>
      <c r="J10" s="797"/>
      <c r="K10" s="200" t="s">
        <v>6</v>
      </c>
      <c r="L10" s="43"/>
      <c r="M10" s="43"/>
      <c r="N10" s="49">
        <f t="shared" si="3"/>
        <v>0</v>
      </c>
      <c r="O10" s="101">
        <f>IF(AND(D6="M",K10="N/A (Please provide reason)"),1,0)</f>
        <v>0</v>
      </c>
      <c r="P10" s="268">
        <f>IF(E6 = "YES",1,0)</f>
        <v>1</v>
      </c>
      <c r="Q10" s="268">
        <f>IF(F6 = "YES",1,0)</f>
        <v>1</v>
      </c>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row>
    <row r="11" spans="1:96" ht="156" customHeight="1" x14ac:dyDescent="0.25">
      <c r="A11" s="75" t="s">
        <v>121</v>
      </c>
      <c r="B11" s="745" t="s">
        <v>44</v>
      </c>
      <c r="C11" s="759" t="s">
        <v>1020</v>
      </c>
      <c r="D11" s="753" t="s">
        <v>5</v>
      </c>
      <c r="E11" s="743" t="s">
        <v>17</v>
      </c>
      <c r="F11" s="755" t="s">
        <v>22</v>
      </c>
      <c r="G11" s="734" t="s">
        <v>204</v>
      </c>
      <c r="H11" s="44" t="s">
        <v>134</v>
      </c>
      <c r="I11" s="44" t="s">
        <v>800</v>
      </c>
      <c r="J11" s="734" t="s">
        <v>1514</v>
      </c>
      <c r="K11" s="48" t="s">
        <v>6</v>
      </c>
      <c r="L11" s="43"/>
      <c r="M11" s="43"/>
      <c r="N11" s="49">
        <f t="shared" ref="N11" si="4">IF(K11="","0",IF(K11="Pass",1,IF(K11="Fail",0,IF(K11="TBD",0,IF(K11="N/A (Please provide reason)",1)))))</f>
        <v>0</v>
      </c>
      <c r="O11" s="101">
        <f t="shared" si="1"/>
        <v>0</v>
      </c>
      <c r="P11" s="268">
        <f>IF(E11 = "YES",1,0)</f>
        <v>1</v>
      </c>
      <c r="Q11" s="268">
        <f>IF(F11 = "YES",1,0)</f>
        <v>0</v>
      </c>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row>
    <row r="12" spans="1:96" ht="195.75" customHeight="1" x14ac:dyDescent="0.25">
      <c r="A12" s="75" t="s">
        <v>122</v>
      </c>
      <c r="B12" s="746"/>
      <c r="C12" s="748"/>
      <c r="D12" s="763"/>
      <c r="E12" s="766"/>
      <c r="F12" s="794"/>
      <c r="G12" s="735"/>
      <c r="H12" s="44" t="s">
        <v>755</v>
      </c>
      <c r="I12" s="44" t="s">
        <v>741</v>
      </c>
      <c r="J12" s="735"/>
      <c r="K12" s="48" t="s">
        <v>6</v>
      </c>
      <c r="L12" s="43"/>
      <c r="M12" s="43"/>
      <c r="N12" s="49">
        <f t="shared" ref="N12:N18" si="5">IF(K12="","0",IF(K12="Pass",1,IF(K12="Fail",0,IF(K12="TBD",0,IF(K12="N/A (Please provide reason)",1)))))</f>
        <v>0</v>
      </c>
      <c r="O12" s="101">
        <f>IF(AND(D11="M",K12="N/A (Please provide reason)"),1,0)</f>
        <v>0</v>
      </c>
      <c r="P12" s="268">
        <f>IF(E11 = "YES",1,0)</f>
        <v>1</v>
      </c>
      <c r="Q12" s="268">
        <f>IF(F11 = "YES",1,0)</f>
        <v>0</v>
      </c>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row>
    <row r="13" spans="1:96" ht="30" customHeight="1" x14ac:dyDescent="0.25">
      <c r="A13" s="791" t="s">
        <v>123</v>
      </c>
      <c r="B13" s="745" t="s">
        <v>45</v>
      </c>
      <c r="C13" s="747" t="s">
        <v>1312</v>
      </c>
      <c r="D13" s="753" t="s">
        <v>5</v>
      </c>
      <c r="E13" s="743" t="s">
        <v>17</v>
      </c>
      <c r="F13" s="755" t="s">
        <v>22</v>
      </c>
      <c r="G13" s="734" t="s">
        <v>1313</v>
      </c>
      <c r="H13" s="734" t="s">
        <v>1327</v>
      </c>
      <c r="I13" s="734" t="s">
        <v>1328</v>
      </c>
      <c r="J13" s="780" t="s">
        <v>1515</v>
      </c>
      <c r="K13" s="782" t="s">
        <v>6</v>
      </c>
      <c r="L13" s="782"/>
      <c r="M13" s="782"/>
      <c r="N13" s="787">
        <f t="shared" si="5"/>
        <v>0</v>
      </c>
      <c r="O13" s="785">
        <f>IF(AND(D13="M",K13="N/A (Please provide reason)"),1,0)</f>
        <v>0</v>
      </c>
      <c r="P13" s="777">
        <f>IF(E13 = "YES",1,0)</f>
        <v>1</v>
      </c>
      <c r="Q13" s="777">
        <f>IF(F13 = "YES",1,0)</f>
        <v>0</v>
      </c>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row>
    <row r="14" spans="1:96" ht="30" customHeight="1" x14ac:dyDescent="0.25">
      <c r="A14" s="792"/>
      <c r="B14" s="746"/>
      <c r="C14" s="748"/>
      <c r="D14" s="763"/>
      <c r="E14" s="766"/>
      <c r="F14" s="794"/>
      <c r="G14" s="790"/>
      <c r="H14" s="790"/>
      <c r="I14" s="790"/>
      <c r="J14" s="781"/>
      <c r="K14" s="783"/>
      <c r="L14" s="783"/>
      <c r="M14" s="783"/>
      <c r="N14" s="788"/>
      <c r="O14" s="786"/>
      <c r="P14" s="778"/>
      <c r="Q14" s="778"/>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row>
    <row r="15" spans="1:96" ht="30" customHeight="1" x14ac:dyDescent="0.25">
      <c r="A15" s="792"/>
      <c r="B15" s="746"/>
      <c r="C15" s="748"/>
      <c r="D15" s="763"/>
      <c r="E15" s="766"/>
      <c r="F15" s="794"/>
      <c r="G15" s="790"/>
      <c r="H15" s="790"/>
      <c r="I15" s="790"/>
      <c r="J15" s="781"/>
      <c r="K15" s="783"/>
      <c r="L15" s="783"/>
      <c r="M15" s="783"/>
      <c r="N15" s="788"/>
      <c r="O15" s="786"/>
      <c r="P15" s="778"/>
      <c r="Q15" s="778"/>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row>
    <row r="16" spans="1:96" ht="186.75" customHeight="1" x14ac:dyDescent="0.25">
      <c r="A16" s="793"/>
      <c r="B16" s="746"/>
      <c r="C16" s="748"/>
      <c r="D16" s="763"/>
      <c r="E16" s="766"/>
      <c r="F16" s="794"/>
      <c r="G16" s="790"/>
      <c r="H16" s="735"/>
      <c r="I16" s="735"/>
      <c r="J16" s="781"/>
      <c r="K16" s="784"/>
      <c r="L16" s="784"/>
      <c r="M16" s="784"/>
      <c r="N16" s="789"/>
      <c r="O16" s="786"/>
      <c r="P16" s="779"/>
      <c r="Q16" s="779"/>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row>
    <row r="17" spans="1:96" ht="366" customHeight="1" x14ac:dyDescent="0.25">
      <c r="A17" s="259" t="s">
        <v>124</v>
      </c>
      <c r="B17" s="234" t="s">
        <v>69</v>
      </c>
      <c r="C17" s="355" t="s">
        <v>1516</v>
      </c>
      <c r="D17" s="236" t="s">
        <v>5</v>
      </c>
      <c r="E17" s="237" t="s">
        <v>17</v>
      </c>
      <c r="F17" s="238" t="s">
        <v>17</v>
      </c>
      <c r="G17" s="235" t="s">
        <v>1517</v>
      </c>
      <c r="H17" s="44" t="s">
        <v>715</v>
      </c>
      <c r="I17" s="44" t="s">
        <v>762</v>
      </c>
      <c r="J17" s="255" t="s">
        <v>1699</v>
      </c>
      <c r="K17" s="48" t="s">
        <v>6</v>
      </c>
      <c r="L17" s="43"/>
      <c r="M17" s="43"/>
      <c r="N17" s="49">
        <f t="shared" si="5"/>
        <v>0</v>
      </c>
      <c r="O17" s="102">
        <f>IF(AND(D17="M",K17="N/A (Please provide reason)"),1,0)</f>
        <v>0</v>
      </c>
      <c r="P17" s="268">
        <f t="shared" ref="P17:Q19" si="6">IF(E17 = "YES",1,0)</f>
        <v>1</v>
      </c>
      <c r="Q17" s="268">
        <f t="shared" si="6"/>
        <v>1</v>
      </c>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row>
    <row r="18" spans="1:96" ht="113.25" customHeight="1" x14ac:dyDescent="0.25">
      <c r="A18" s="259" t="s">
        <v>125</v>
      </c>
      <c r="B18" s="45" t="s">
        <v>70</v>
      </c>
      <c r="C18" s="73" t="s">
        <v>216</v>
      </c>
      <c r="D18" s="77" t="s">
        <v>5</v>
      </c>
      <c r="E18" s="50" t="s">
        <v>17</v>
      </c>
      <c r="F18" s="50" t="s">
        <v>17</v>
      </c>
      <c r="G18" s="43" t="s">
        <v>1517</v>
      </c>
      <c r="H18" s="44" t="s">
        <v>1035</v>
      </c>
      <c r="I18" s="44" t="s">
        <v>128</v>
      </c>
      <c r="J18" s="44" t="s">
        <v>1518</v>
      </c>
      <c r="K18" s="48" t="s">
        <v>6</v>
      </c>
      <c r="L18" s="43"/>
      <c r="M18" s="43"/>
      <c r="N18" s="49">
        <f t="shared" si="5"/>
        <v>0</v>
      </c>
      <c r="O18" s="102">
        <f>IF(AND(D18="M",K18="N/A (Please provide reason)"),1,0)</f>
        <v>0</v>
      </c>
      <c r="P18" s="268">
        <f t="shared" si="6"/>
        <v>1</v>
      </c>
      <c r="Q18" s="268">
        <f t="shared" si="6"/>
        <v>1</v>
      </c>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row>
    <row r="19" spans="1:96" ht="147.75" customHeight="1" x14ac:dyDescent="0.25">
      <c r="A19" s="75" t="s">
        <v>126</v>
      </c>
      <c r="B19" s="434" t="s">
        <v>901</v>
      </c>
      <c r="C19" s="434" t="s">
        <v>921</v>
      </c>
      <c r="D19" s="432" t="s">
        <v>5</v>
      </c>
      <c r="E19" s="50" t="s">
        <v>17</v>
      </c>
      <c r="F19" s="244" t="s">
        <v>22</v>
      </c>
      <c r="G19" s="431" t="s">
        <v>969</v>
      </c>
      <c r="H19" s="439" t="s">
        <v>963</v>
      </c>
      <c r="I19" s="433" t="s">
        <v>970</v>
      </c>
      <c r="J19" s="433" t="s">
        <v>962</v>
      </c>
      <c r="K19" s="422" t="s">
        <v>6</v>
      </c>
      <c r="L19" s="430"/>
      <c r="M19" s="430"/>
      <c r="N19" s="49">
        <f t="shared" ref="N19" si="7">IF(K19="","0",IF(K19="Pass",1,IF(K19="Fail",0,IF(K19="TBD",0,IF(K19="N/A (Please provide reason)",1)))))</f>
        <v>0</v>
      </c>
      <c r="O19" s="429">
        <f>IF(AND(D19="M",K19="N/A (Please provide reason)"),1,0)</f>
        <v>0</v>
      </c>
      <c r="P19" s="268">
        <f t="shared" si="6"/>
        <v>1</v>
      </c>
      <c r="Q19" s="268">
        <f t="shared" si="6"/>
        <v>0</v>
      </c>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row>
    <row r="20" spans="1:96" ht="13.35" customHeight="1" x14ac:dyDescent="0.25">
      <c r="A20" s="12" t="s">
        <v>29</v>
      </c>
      <c r="B20" s="12"/>
      <c r="C20" s="14"/>
      <c r="D20" s="14"/>
      <c r="E20" s="14"/>
      <c r="F20" s="14"/>
      <c r="G20" s="14"/>
      <c r="H20" s="14"/>
      <c r="I20" s="14"/>
      <c r="J20" s="14"/>
      <c r="K20" s="15"/>
      <c r="L20" s="16"/>
      <c r="M20" s="16"/>
      <c r="N20" s="15"/>
      <c r="O20" s="15"/>
      <c r="P20" s="266"/>
      <c r="Q20" s="266"/>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row>
    <row r="21" spans="1:96" ht="12.75" x14ac:dyDescent="0.25">
      <c r="A21" s="90"/>
      <c r="B21" s="90"/>
      <c r="C21" s="91"/>
      <c r="D21" s="91"/>
      <c r="E21" s="91"/>
      <c r="F21" s="91"/>
      <c r="G21" s="91"/>
      <c r="H21" s="91"/>
      <c r="I21" s="91"/>
      <c r="J21" s="91"/>
      <c r="K21" s="92"/>
      <c r="L21" s="93"/>
      <c r="M21" s="93"/>
      <c r="N21" s="9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row>
    <row r="22" spans="1:96" ht="12.75" x14ac:dyDescent="0.2">
      <c r="A22" s="88"/>
      <c r="B22" s="88"/>
      <c r="C22" s="89"/>
      <c r="D22" s="89"/>
      <c r="E22" s="89"/>
      <c r="F22" s="89"/>
      <c r="G22" s="89"/>
      <c r="H22" s="89"/>
      <c r="I22" s="89"/>
      <c r="J22" s="89"/>
      <c r="K22" s="95" t="s">
        <v>540</v>
      </c>
      <c r="L22" s="276" t="s">
        <v>832</v>
      </c>
      <c r="M22" s="94"/>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row>
    <row r="23" spans="1:96" x14ac:dyDescent="0.25">
      <c r="A23" s="161"/>
      <c r="B23" s="162"/>
      <c r="C23" s="163"/>
      <c r="D23" s="162"/>
      <c r="E23" s="162"/>
      <c r="F23" s="162"/>
      <c r="G23" s="161"/>
      <c r="H23" s="162"/>
      <c r="I23" s="162"/>
      <c r="J23" s="162"/>
      <c r="K23" s="19" t="s">
        <v>6</v>
      </c>
      <c r="L23" s="165" t="s">
        <v>9</v>
      </c>
      <c r="M23" s="211">
        <f>SUM(M24:M25)</f>
        <v>11</v>
      </c>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row>
    <row r="24" spans="1:96" x14ac:dyDescent="0.25">
      <c r="A24" s="161"/>
      <c r="B24" s="162"/>
      <c r="C24" s="163"/>
      <c r="D24" s="162"/>
      <c r="E24" s="162"/>
      <c r="F24" s="162"/>
      <c r="G24" s="161"/>
      <c r="H24" s="162"/>
      <c r="I24" s="162"/>
      <c r="J24" s="162"/>
      <c r="K24" s="20" t="s">
        <v>10</v>
      </c>
      <c r="L24" s="165" t="s">
        <v>11</v>
      </c>
      <c r="M24" s="211">
        <f>COUNTIFS(N1:N18,0,P1:P18,1)</f>
        <v>11</v>
      </c>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row>
    <row r="25" spans="1:96" ht="27.75" customHeight="1" x14ac:dyDescent="0.25">
      <c r="A25" s="161"/>
      <c r="B25" s="162"/>
      <c r="C25" s="163"/>
      <c r="D25" s="162"/>
      <c r="E25" s="162"/>
      <c r="F25" s="162"/>
      <c r="G25" s="161"/>
      <c r="H25" s="162"/>
      <c r="I25" s="162"/>
      <c r="J25" s="162"/>
      <c r="K25" s="19" t="s">
        <v>541</v>
      </c>
      <c r="L25" s="166" t="s">
        <v>12</v>
      </c>
      <c r="M25" s="211">
        <f>COUNTIFS(N1:N18,1,P1:P18,1)</f>
        <v>0</v>
      </c>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row>
    <row r="26" spans="1:96" x14ac:dyDescent="0.25">
      <c r="A26" s="161"/>
      <c r="B26" s="162"/>
      <c r="C26" s="163"/>
      <c r="D26" s="162"/>
      <c r="E26" s="162"/>
      <c r="F26" s="162"/>
      <c r="G26" s="161"/>
      <c r="H26" s="162"/>
      <c r="I26" s="162"/>
      <c r="J26" s="162"/>
      <c r="K26" s="21" t="s">
        <v>13</v>
      </c>
      <c r="L26" s="166" t="s">
        <v>14</v>
      </c>
      <c r="M26" s="22">
        <f>SUM(M25/M23)</f>
        <v>0</v>
      </c>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row>
    <row r="27" spans="1:96" ht="27.6" customHeight="1" x14ac:dyDescent="0.25">
      <c r="A27" s="161"/>
      <c r="B27" s="162"/>
      <c r="C27" s="163"/>
      <c r="D27" s="162"/>
      <c r="E27" s="162"/>
      <c r="F27" s="162"/>
      <c r="G27" s="161"/>
      <c r="H27" s="162"/>
      <c r="I27" s="162"/>
      <c r="J27" s="162"/>
      <c r="K27" s="25"/>
      <c r="L27" s="97"/>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row>
    <row r="28" spans="1:96" x14ac:dyDescent="0.2">
      <c r="A28" s="161"/>
      <c r="B28" s="162"/>
      <c r="C28" s="163"/>
      <c r="D28" s="162"/>
      <c r="E28" s="162"/>
      <c r="F28" s="162"/>
      <c r="G28" s="161"/>
      <c r="H28" s="162"/>
      <c r="I28" s="162"/>
      <c r="J28" s="162"/>
      <c r="K28" s="162"/>
      <c r="L28" s="276" t="s">
        <v>833</v>
      </c>
      <c r="M28" s="94"/>
      <c r="N28" s="162" t="s">
        <v>7</v>
      </c>
      <c r="O28" s="162" t="s">
        <v>7</v>
      </c>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row>
    <row r="29" spans="1:96" x14ac:dyDescent="0.25">
      <c r="A29" s="161"/>
      <c r="B29" s="162"/>
      <c r="C29" s="163"/>
      <c r="D29" s="162"/>
      <c r="E29" s="162"/>
      <c r="F29" s="162"/>
      <c r="G29" s="161"/>
      <c r="H29" s="162"/>
      <c r="I29" s="162"/>
      <c r="J29" s="162"/>
      <c r="K29" s="162"/>
      <c r="L29" s="165" t="s">
        <v>9</v>
      </c>
      <c r="M29" s="211">
        <f>SUM(M30:M31)</f>
        <v>8</v>
      </c>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row>
    <row r="30" spans="1:96" x14ac:dyDescent="0.25">
      <c r="A30" s="161"/>
      <c r="B30" s="162"/>
      <c r="C30" s="163"/>
      <c r="D30" s="162"/>
      <c r="E30" s="162"/>
      <c r="F30" s="162"/>
      <c r="G30" s="161"/>
      <c r="H30" s="162"/>
      <c r="I30" s="162"/>
      <c r="J30" s="162"/>
      <c r="K30" s="162"/>
      <c r="L30" s="165" t="s">
        <v>11</v>
      </c>
      <c r="M30" s="211">
        <f>COUNTIFS(N1:N18,0,Q1:Q18,1)</f>
        <v>8</v>
      </c>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row>
    <row r="31" spans="1:96" x14ac:dyDescent="0.25">
      <c r="A31" s="161"/>
      <c r="B31" s="162"/>
      <c r="C31" s="163"/>
      <c r="D31" s="162"/>
      <c r="E31" s="162"/>
      <c r="F31" s="162"/>
      <c r="G31" s="161"/>
      <c r="H31" s="162"/>
      <c r="I31" s="162"/>
      <c r="J31" s="162"/>
      <c r="K31" s="162"/>
      <c r="L31" s="166" t="s">
        <v>12</v>
      </c>
      <c r="M31" s="211">
        <f>COUNTIFS(N1:N18,1,Q1:Q18,1)</f>
        <v>0</v>
      </c>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row>
    <row r="32" spans="1:96" x14ac:dyDescent="0.25">
      <c r="A32" s="161"/>
      <c r="B32" s="162"/>
      <c r="C32" s="163"/>
      <c r="D32" s="162"/>
      <c r="E32" s="162"/>
      <c r="F32" s="162"/>
      <c r="G32" s="161"/>
      <c r="H32" s="162"/>
      <c r="I32" s="162"/>
      <c r="J32" s="162"/>
      <c r="K32" s="162"/>
      <c r="L32" s="166" t="s">
        <v>14</v>
      </c>
      <c r="M32" s="22">
        <f>SUM(M31/M29)</f>
        <v>0</v>
      </c>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row>
    <row r="33" spans="1:96" x14ac:dyDescent="0.25">
      <c r="A33" s="161"/>
      <c r="B33" s="162"/>
      <c r="C33" s="163"/>
      <c r="D33" s="162"/>
      <c r="E33" s="162"/>
      <c r="F33" s="162"/>
      <c r="G33" s="161"/>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row>
    <row r="34" spans="1:96" x14ac:dyDescent="0.25">
      <c r="A34" s="161"/>
      <c r="B34" s="162"/>
      <c r="C34" s="163"/>
      <c r="D34" s="162"/>
      <c r="E34" s="162"/>
      <c r="F34" s="162"/>
      <c r="G34" s="161"/>
      <c r="H34" s="162"/>
      <c r="I34" s="162"/>
      <c r="J34" s="162"/>
      <c r="K34" s="162"/>
      <c r="L34" s="162"/>
      <c r="M34" s="162"/>
      <c r="N34" s="164"/>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row>
    <row r="35" spans="1:96" x14ac:dyDescent="0.25">
      <c r="A35" s="161"/>
      <c r="B35" s="162"/>
      <c r="C35" s="163"/>
      <c r="D35" s="162"/>
      <c r="E35" s="162"/>
      <c r="F35" s="162"/>
      <c r="G35" s="161"/>
      <c r="H35" s="162"/>
      <c r="I35" s="162"/>
      <c r="J35" s="162"/>
      <c r="K35" s="162"/>
      <c r="L35" s="162"/>
      <c r="M35" s="162"/>
      <c r="N35" s="164"/>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row>
    <row r="36" spans="1:96" x14ac:dyDescent="0.25">
      <c r="A36" s="161"/>
      <c r="B36" s="162"/>
      <c r="C36" s="163"/>
      <c r="D36" s="162"/>
      <c r="E36" s="162"/>
      <c r="F36" s="162"/>
      <c r="G36" s="161"/>
      <c r="H36" s="162"/>
      <c r="I36" s="162"/>
      <c r="J36" s="162"/>
      <c r="K36" s="162"/>
      <c r="L36" s="162"/>
      <c r="M36" s="162"/>
      <c r="N36" s="164"/>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row>
    <row r="37" spans="1:96" x14ac:dyDescent="0.25">
      <c r="A37" s="161"/>
      <c r="B37" s="162"/>
      <c r="C37" s="163"/>
      <c r="D37" s="162"/>
      <c r="E37" s="162"/>
      <c r="F37" s="162"/>
      <c r="G37" s="161"/>
      <c r="H37" s="162"/>
      <c r="I37" s="162"/>
      <c r="J37" s="162"/>
      <c r="K37" s="162"/>
      <c r="L37" s="162"/>
      <c r="M37" s="162"/>
      <c r="N37" s="164"/>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row>
    <row r="38" spans="1:96" x14ac:dyDescent="0.25">
      <c r="A38" s="161"/>
      <c r="B38" s="162"/>
      <c r="C38" s="163"/>
      <c r="D38" s="162"/>
      <c r="E38" s="162"/>
      <c r="F38" s="162"/>
      <c r="G38" s="161"/>
      <c r="H38" s="162"/>
      <c r="I38" s="162"/>
      <c r="J38" s="162"/>
      <c r="K38" s="162"/>
      <c r="L38" s="162"/>
      <c r="M38" s="162"/>
      <c r="N38" s="164"/>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row>
    <row r="39" spans="1:96" x14ac:dyDescent="0.25">
      <c r="A39" s="161"/>
      <c r="B39" s="162"/>
      <c r="C39" s="163"/>
      <c r="D39" s="162"/>
      <c r="E39" s="162"/>
      <c r="F39" s="162"/>
      <c r="G39" s="161"/>
      <c r="H39" s="162"/>
      <c r="I39" s="162"/>
      <c r="J39" s="162"/>
      <c r="K39" s="162"/>
      <c r="L39" s="162"/>
      <c r="M39" s="162"/>
      <c r="N39" s="164"/>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row>
    <row r="40" spans="1:96" x14ac:dyDescent="0.25">
      <c r="A40" s="161"/>
      <c r="B40" s="162"/>
      <c r="C40" s="163"/>
      <c r="D40" s="162"/>
      <c r="E40" s="162"/>
      <c r="F40" s="162"/>
      <c r="G40" s="161"/>
      <c r="H40" s="162"/>
      <c r="I40" s="162"/>
      <c r="J40" s="162"/>
      <c r="K40" s="162"/>
      <c r="L40" s="162"/>
      <c r="M40" s="162"/>
      <c r="N40" s="164"/>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row>
    <row r="41" spans="1:96" x14ac:dyDescent="0.25">
      <c r="A41" s="161"/>
      <c r="B41" s="162"/>
      <c r="C41" s="163"/>
      <c r="D41" s="162"/>
      <c r="E41" s="162"/>
      <c r="F41" s="162"/>
      <c r="G41" s="161"/>
      <c r="H41" s="162"/>
      <c r="I41" s="162"/>
      <c r="J41" s="162"/>
      <c r="K41" s="162"/>
      <c r="L41" s="162"/>
      <c r="M41" s="162"/>
      <c r="N41" s="164"/>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row>
    <row r="42" spans="1:96" x14ac:dyDescent="0.25">
      <c r="A42" s="161"/>
      <c r="B42" s="162"/>
      <c r="C42" s="163"/>
      <c r="D42" s="162"/>
      <c r="E42" s="162"/>
      <c r="F42" s="162"/>
      <c r="G42" s="161"/>
      <c r="H42" s="162"/>
      <c r="I42" s="162"/>
      <c r="J42" s="162"/>
      <c r="K42" s="162"/>
      <c r="L42" s="162"/>
      <c r="M42" s="162"/>
      <c r="N42" s="164"/>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row>
    <row r="43" spans="1:96" x14ac:dyDescent="0.25">
      <c r="A43" s="161"/>
      <c r="B43" s="162"/>
      <c r="C43" s="163"/>
      <c r="D43" s="162"/>
      <c r="E43" s="162"/>
      <c r="F43" s="162"/>
      <c r="G43" s="161"/>
      <c r="H43" s="162"/>
      <c r="I43" s="162"/>
      <c r="J43" s="162"/>
      <c r="K43" s="162"/>
      <c r="L43" s="162"/>
      <c r="M43" s="162"/>
      <c r="N43" s="164"/>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row>
    <row r="44" spans="1:96" x14ac:dyDescent="0.25">
      <c r="A44" s="161"/>
      <c r="B44" s="162"/>
      <c r="C44" s="163"/>
      <c r="D44" s="162"/>
      <c r="E44" s="162"/>
      <c r="F44" s="162"/>
      <c r="G44" s="161"/>
      <c r="H44" s="162"/>
      <c r="I44" s="162"/>
      <c r="J44" s="162"/>
      <c r="K44" s="162"/>
      <c r="L44" s="162"/>
      <c r="M44" s="162"/>
      <c r="N44" s="164"/>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row>
    <row r="45" spans="1:96" x14ac:dyDescent="0.25">
      <c r="A45" s="161"/>
      <c r="B45" s="162"/>
      <c r="C45" s="163"/>
      <c r="D45" s="162"/>
      <c r="E45" s="162"/>
      <c r="F45" s="162"/>
      <c r="G45" s="161"/>
      <c r="H45" s="162"/>
      <c r="I45" s="162"/>
      <c r="J45" s="162"/>
      <c r="K45" s="162"/>
      <c r="L45" s="162"/>
      <c r="M45" s="162"/>
      <c r="N45" s="164"/>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row>
    <row r="46" spans="1:96" x14ac:dyDescent="0.25">
      <c r="A46" s="161"/>
      <c r="B46" s="162"/>
      <c r="C46" s="163"/>
      <c r="D46" s="162"/>
      <c r="E46" s="162"/>
      <c r="F46" s="162"/>
      <c r="G46" s="161"/>
      <c r="H46" s="162"/>
      <c r="I46" s="162"/>
      <c r="J46" s="162"/>
      <c r="K46" s="162"/>
      <c r="L46" s="162"/>
      <c r="M46" s="162"/>
      <c r="N46" s="164"/>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row>
    <row r="47" spans="1:96" x14ac:dyDescent="0.25">
      <c r="A47" s="161"/>
      <c r="B47" s="162"/>
      <c r="C47" s="163"/>
      <c r="D47" s="162"/>
      <c r="E47" s="162"/>
      <c r="F47" s="162"/>
      <c r="G47" s="161"/>
      <c r="H47" s="162"/>
      <c r="I47" s="162"/>
      <c r="J47" s="162"/>
      <c r="K47" s="162"/>
      <c r="L47" s="162"/>
      <c r="M47" s="162"/>
      <c r="N47" s="164"/>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row>
    <row r="48" spans="1:96" x14ac:dyDescent="0.25">
      <c r="A48" s="161"/>
      <c r="B48" s="162"/>
      <c r="C48" s="163"/>
      <c r="D48" s="162"/>
      <c r="E48" s="162"/>
      <c r="F48" s="162"/>
      <c r="G48" s="161"/>
      <c r="H48" s="162"/>
      <c r="I48" s="162"/>
      <c r="J48" s="162"/>
      <c r="K48" s="162"/>
      <c r="L48" s="162"/>
      <c r="M48" s="162"/>
      <c r="N48" s="164"/>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row>
    <row r="49" spans="1:96" x14ac:dyDescent="0.25">
      <c r="A49" s="161"/>
      <c r="B49" s="162"/>
      <c r="C49" s="163"/>
      <c r="D49" s="162"/>
      <c r="E49" s="162"/>
      <c r="F49" s="162"/>
      <c r="G49" s="161"/>
      <c r="H49" s="162"/>
      <c r="I49" s="162"/>
      <c r="J49" s="162"/>
      <c r="K49" s="162"/>
      <c r="L49" s="162"/>
      <c r="M49" s="162"/>
      <c r="N49" s="164"/>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row>
    <row r="50" spans="1:96" x14ac:dyDescent="0.25">
      <c r="A50" s="161"/>
      <c r="B50" s="162"/>
      <c r="C50" s="163"/>
      <c r="D50" s="162"/>
      <c r="E50" s="162"/>
      <c r="F50" s="162"/>
      <c r="G50" s="161"/>
      <c r="H50" s="162"/>
      <c r="I50" s="162"/>
      <c r="J50" s="162"/>
      <c r="K50" s="162"/>
      <c r="L50" s="162"/>
      <c r="M50" s="162"/>
      <c r="N50" s="164"/>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row>
    <row r="51" spans="1:96" x14ac:dyDescent="0.25">
      <c r="A51" s="161"/>
      <c r="B51" s="162"/>
      <c r="C51" s="163"/>
      <c r="D51" s="162"/>
      <c r="E51" s="162"/>
      <c r="F51" s="162"/>
      <c r="G51" s="161"/>
      <c r="H51" s="162"/>
      <c r="I51" s="162"/>
      <c r="J51" s="162"/>
      <c r="K51" s="162"/>
      <c r="L51" s="162"/>
      <c r="M51" s="162"/>
      <c r="N51" s="164"/>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row>
    <row r="52" spans="1:96" x14ac:dyDescent="0.25">
      <c r="A52" s="161"/>
      <c r="B52" s="162"/>
      <c r="C52" s="163"/>
      <c r="D52" s="162"/>
      <c r="E52" s="162"/>
      <c r="F52" s="162"/>
      <c r="G52" s="161"/>
      <c r="H52" s="162"/>
      <c r="I52" s="162"/>
      <c r="J52" s="162"/>
      <c r="K52" s="162"/>
      <c r="L52" s="162"/>
      <c r="M52" s="162"/>
      <c r="N52" s="164"/>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row>
    <row r="53" spans="1:96" x14ac:dyDescent="0.25">
      <c r="A53" s="161"/>
      <c r="B53" s="162"/>
      <c r="C53" s="163"/>
      <c r="D53" s="162"/>
      <c r="E53" s="162"/>
      <c r="F53" s="162"/>
      <c r="G53" s="161"/>
      <c r="H53" s="162"/>
      <c r="I53" s="162"/>
      <c r="J53" s="162"/>
      <c r="K53" s="162"/>
      <c r="L53" s="162"/>
      <c r="M53" s="162"/>
      <c r="N53" s="164"/>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row>
    <row r="54" spans="1:96" x14ac:dyDescent="0.25">
      <c r="A54" s="161"/>
      <c r="B54" s="162"/>
      <c r="C54" s="163"/>
      <c r="D54" s="162"/>
      <c r="E54" s="162"/>
      <c r="F54" s="162"/>
      <c r="G54" s="161"/>
      <c r="H54" s="162"/>
      <c r="I54" s="162"/>
      <c r="J54" s="162"/>
      <c r="K54" s="162"/>
      <c r="L54" s="162"/>
      <c r="M54" s="162"/>
      <c r="N54" s="164"/>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row>
    <row r="55" spans="1:96" x14ac:dyDescent="0.25">
      <c r="A55" s="161"/>
      <c r="B55" s="162"/>
      <c r="C55" s="163"/>
      <c r="D55" s="162"/>
      <c r="E55" s="162"/>
      <c r="F55" s="162"/>
      <c r="G55" s="161"/>
      <c r="H55" s="162"/>
      <c r="I55" s="162"/>
      <c r="J55" s="162"/>
      <c r="K55" s="162"/>
      <c r="L55" s="162"/>
      <c r="M55" s="162"/>
      <c r="N55" s="164"/>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row>
    <row r="56" spans="1:96" x14ac:dyDescent="0.25">
      <c r="A56" s="161"/>
      <c r="B56" s="162"/>
      <c r="C56" s="163"/>
      <c r="D56" s="162"/>
      <c r="E56" s="162"/>
      <c r="F56" s="162"/>
      <c r="G56" s="161"/>
      <c r="H56" s="162"/>
      <c r="I56" s="162"/>
      <c r="J56" s="162"/>
      <c r="K56" s="162"/>
      <c r="L56" s="162"/>
      <c r="M56" s="162"/>
      <c r="N56" s="164"/>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row>
    <row r="57" spans="1:96" x14ac:dyDescent="0.25">
      <c r="A57" s="161"/>
      <c r="B57" s="162"/>
      <c r="C57" s="163"/>
      <c r="D57" s="162"/>
      <c r="E57" s="162"/>
      <c r="F57" s="162"/>
      <c r="G57" s="161"/>
      <c r="H57" s="162"/>
      <c r="I57" s="162"/>
      <c r="J57" s="162"/>
      <c r="K57" s="162"/>
      <c r="L57" s="162"/>
      <c r="M57" s="162"/>
      <c r="N57" s="164"/>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row>
    <row r="58" spans="1:96" x14ac:dyDescent="0.25">
      <c r="A58" s="161"/>
      <c r="B58" s="162"/>
      <c r="C58" s="163"/>
      <c r="D58" s="162"/>
      <c r="E58" s="162"/>
      <c r="F58" s="162"/>
      <c r="G58" s="161"/>
      <c r="H58" s="162"/>
      <c r="I58" s="162"/>
      <c r="J58" s="162"/>
      <c r="K58" s="162"/>
      <c r="L58" s="162"/>
      <c r="M58" s="162"/>
      <c r="N58" s="164"/>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row>
    <row r="59" spans="1:96" x14ac:dyDescent="0.25">
      <c r="A59" s="161"/>
      <c r="B59" s="162"/>
      <c r="C59" s="163"/>
      <c r="D59" s="162"/>
      <c r="E59" s="162"/>
      <c r="F59" s="162"/>
      <c r="G59" s="161"/>
      <c r="H59" s="162"/>
      <c r="I59" s="162"/>
      <c r="J59" s="162"/>
      <c r="K59" s="162"/>
      <c r="L59" s="162"/>
      <c r="M59" s="162"/>
      <c r="N59" s="164"/>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row>
    <row r="60" spans="1:96" x14ac:dyDescent="0.25">
      <c r="A60" s="161"/>
      <c r="B60" s="162"/>
      <c r="C60" s="163"/>
      <c r="D60" s="162"/>
      <c r="E60" s="162"/>
      <c r="F60" s="162"/>
      <c r="G60" s="161"/>
      <c r="H60" s="162"/>
      <c r="I60" s="162"/>
      <c r="J60" s="162"/>
      <c r="K60" s="162"/>
      <c r="L60" s="162"/>
      <c r="M60" s="162"/>
      <c r="N60" s="164"/>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row>
    <row r="61" spans="1:96" x14ac:dyDescent="0.25">
      <c r="A61" s="161"/>
      <c r="B61" s="162"/>
      <c r="C61" s="163"/>
      <c r="D61" s="162"/>
      <c r="E61" s="162"/>
      <c r="F61" s="162"/>
      <c r="G61" s="161"/>
      <c r="H61" s="162"/>
      <c r="I61" s="162"/>
      <c r="J61" s="162"/>
      <c r="K61" s="162"/>
      <c r="L61" s="162"/>
      <c r="M61" s="162"/>
      <c r="N61" s="164"/>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row>
    <row r="62" spans="1:96" x14ac:dyDescent="0.25">
      <c r="A62" s="161"/>
      <c r="B62" s="162"/>
      <c r="C62" s="163"/>
      <c r="D62" s="162"/>
      <c r="E62" s="162"/>
      <c r="F62" s="162"/>
      <c r="G62" s="161"/>
      <c r="H62" s="162"/>
      <c r="I62" s="162"/>
      <c r="J62" s="162"/>
      <c r="K62" s="162"/>
      <c r="L62" s="162"/>
      <c r="M62" s="162"/>
      <c r="N62" s="164"/>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row>
    <row r="63" spans="1:96" x14ac:dyDescent="0.25">
      <c r="A63" s="161"/>
      <c r="B63" s="162"/>
      <c r="C63" s="163"/>
      <c r="D63" s="162"/>
      <c r="E63" s="162"/>
      <c r="F63" s="162"/>
      <c r="G63" s="161"/>
      <c r="H63" s="162"/>
      <c r="I63" s="162"/>
      <c r="J63" s="162"/>
      <c r="K63" s="162"/>
      <c r="L63" s="162"/>
      <c r="M63" s="162"/>
      <c r="N63" s="164"/>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row>
    <row r="64" spans="1:96" x14ac:dyDescent="0.25">
      <c r="A64" s="161"/>
      <c r="B64" s="162"/>
      <c r="C64" s="163"/>
      <c r="D64" s="162"/>
      <c r="E64" s="162"/>
      <c r="F64" s="162"/>
      <c r="G64" s="161"/>
      <c r="H64" s="162"/>
      <c r="I64" s="162"/>
      <c r="J64" s="162"/>
      <c r="K64" s="162"/>
      <c r="L64" s="162"/>
      <c r="M64" s="162"/>
      <c r="N64" s="164"/>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row>
    <row r="65" spans="1:96" x14ac:dyDescent="0.25">
      <c r="A65" s="161"/>
      <c r="B65" s="162"/>
      <c r="C65" s="163"/>
      <c r="D65" s="162"/>
      <c r="E65" s="162"/>
      <c r="F65" s="162"/>
      <c r="G65" s="161"/>
      <c r="H65" s="162"/>
      <c r="I65" s="162"/>
      <c r="J65" s="162"/>
      <c r="K65" s="162"/>
      <c r="L65" s="162"/>
      <c r="M65" s="162"/>
      <c r="N65" s="164"/>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row>
    <row r="66" spans="1:96" x14ac:dyDescent="0.25">
      <c r="A66" s="161"/>
      <c r="B66" s="162"/>
      <c r="C66" s="163"/>
      <c r="D66" s="162"/>
      <c r="E66" s="162"/>
      <c r="F66" s="162"/>
      <c r="G66" s="161"/>
      <c r="H66" s="162"/>
      <c r="I66" s="162"/>
      <c r="J66" s="162"/>
      <c r="K66" s="162"/>
      <c r="L66" s="162"/>
      <c r="M66" s="162"/>
      <c r="N66" s="164"/>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row>
    <row r="67" spans="1:96" x14ac:dyDescent="0.25">
      <c r="A67" s="161"/>
      <c r="B67" s="162"/>
      <c r="C67" s="163"/>
      <c r="D67" s="162"/>
      <c r="E67" s="162"/>
      <c r="F67" s="162"/>
      <c r="G67" s="161"/>
      <c r="H67" s="162"/>
      <c r="I67" s="162"/>
      <c r="J67" s="162"/>
      <c r="K67" s="162"/>
      <c r="L67" s="162"/>
      <c r="M67" s="162"/>
      <c r="N67" s="164"/>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row>
    <row r="68" spans="1:96" x14ac:dyDescent="0.25">
      <c r="A68" s="161"/>
      <c r="B68" s="162"/>
      <c r="C68" s="163"/>
      <c r="D68" s="162"/>
      <c r="E68" s="162"/>
      <c r="F68" s="162"/>
      <c r="G68" s="161"/>
      <c r="H68" s="162"/>
      <c r="I68" s="162"/>
      <c r="J68" s="162"/>
      <c r="K68" s="162"/>
      <c r="L68" s="162"/>
      <c r="M68" s="162"/>
      <c r="N68" s="164"/>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row>
    <row r="69" spans="1:96" x14ac:dyDescent="0.25">
      <c r="A69" s="161"/>
      <c r="B69" s="162"/>
      <c r="C69" s="163"/>
      <c r="D69" s="162"/>
      <c r="E69" s="162"/>
      <c r="F69" s="162"/>
      <c r="G69" s="161"/>
      <c r="H69" s="162"/>
      <c r="I69" s="162"/>
      <c r="J69" s="162"/>
      <c r="K69" s="162"/>
      <c r="L69" s="162"/>
      <c r="M69" s="162"/>
      <c r="N69" s="164"/>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row>
    <row r="70" spans="1:96" x14ac:dyDescent="0.25">
      <c r="A70" s="161"/>
      <c r="B70" s="162"/>
      <c r="C70" s="163"/>
      <c r="D70" s="162"/>
      <c r="E70" s="162"/>
      <c r="F70" s="162"/>
      <c r="G70" s="161"/>
      <c r="H70" s="162"/>
      <c r="I70" s="162"/>
      <c r="J70" s="162"/>
      <c r="K70" s="162"/>
      <c r="L70" s="162"/>
      <c r="M70" s="162"/>
      <c r="N70" s="164"/>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row>
    <row r="71" spans="1:96" x14ac:dyDescent="0.25">
      <c r="A71" s="161"/>
      <c r="B71" s="162"/>
      <c r="C71" s="163"/>
      <c r="D71" s="162"/>
      <c r="E71" s="162"/>
      <c r="F71" s="162"/>
      <c r="G71" s="161"/>
      <c r="H71" s="162"/>
      <c r="I71" s="162"/>
      <c r="J71" s="162"/>
      <c r="K71" s="162"/>
      <c r="L71" s="162"/>
      <c r="M71" s="162"/>
      <c r="N71" s="164"/>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c r="CQ71" s="162"/>
      <c r="CR71" s="162"/>
    </row>
    <row r="72" spans="1:96" x14ac:dyDescent="0.25">
      <c r="A72" s="161"/>
      <c r="B72" s="162"/>
      <c r="C72" s="163"/>
      <c r="D72" s="162"/>
      <c r="E72" s="162"/>
      <c r="F72" s="162"/>
      <c r="G72" s="161"/>
      <c r="H72" s="162"/>
      <c r="I72" s="162"/>
      <c r="J72" s="162"/>
      <c r="K72" s="162"/>
      <c r="L72" s="162"/>
      <c r="M72" s="162"/>
      <c r="N72" s="164"/>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c r="CQ72" s="162"/>
      <c r="CR72" s="162"/>
    </row>
    <row r="73" spans="1:96" x14ac:dyDescent="0.25">
      <c r="A73" s="161"/>
      <c r="B73" s="162"/>
      <c r="C73" s="163"/>
      <c r="D73" s="162"/>
      <c r="E73" s="162"/>
      <c r="F73" s="162"/>
      <c r="G73" s="161"/>
      <c r="H73" s="162"/>
      <c r="I73" s="162"/>
      <c r="J73" s="162"/>
      <c r="K73" s="162"/>
      <c r="L73" s="162"/>
      <c r="M73" s="162"/>
      <c r="N73" s="164"/>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row>
    <row r="74" spans="1:96" x14ac:dyDescent="0.25">
      <c r="A74" s="161"/>
      <c r="B74" s="162"/>
      <c r="C74" s="163"/>
      <c r="D74" s="162"/>
      <c r="E74" s="162"/>
      <c r="F74" s="162"/>
      <c r="G74" s="161"/>
      <c r="H74" s="162"/>
      <c r="I74" s="162"/>
      <c r="J74" s="162"/>
      <c r="K74" s="162"/>
      <c r="L74" s="162"/>
      <c r="M74" s="162"/>
      <c r="N74" s="164"/>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row>
    <row r="75" spans="1:96" x14ac:dyDescent="0.25">
      <c r="A75" s="161"/>
      <c r="B75" s="162"/>
      <c r="C75" s="163"/>
      <c r="D75" s="162"/>
      <c r="E75" s="162"/>
      <c r="F75" s="162"/>
      <c r="G75" s="161"/>
      <c r="H75" s="162"/>
      <c r="I75" s="162"/>
      <c r="J75" s="162"/>
      <c r="K75" s="162"/>
      <c r="L75" s="162"/>
      <c r="M75" s="162"/>
      <c r="N75" s="164"/>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row>
    <row r="76" spans="1:96" x14ac:dyDescent="0.25">
      <c r="A76" s="161"/>
      <c r="B76" s="162"/>
      <c r="C76" s="163"/>
      <c r="D76" s="162"/>
      <c r="E76" s="162"/>
      <c r="F76" s="162"/>
      <c r="G76" s="161"/>
      <c r="H76" s="162"/>
      <c r="I76" s="162"/>
      <c r="J76" s="162"/>
      <c r="K76" s="162"/>
      <c r="L76" s="162"/>
      <c r="M76" s="162"/>
      <c r="N76" s="164"/>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row>
    <row r="77" spans="1:96" x14ac:dyDescent="0.25">
      <c r="A77" s="161"/>
      <c r="B77" s="162"/>
      <c r="C77" s="163"/>
      <c r="D77" s="162"/>
      <c r="E77" s="162"/>
      <c r="F77" s="162"/>
      <c r="G77" s="161"/>
      <c r="H77" s="162"/>
      <c r="I77" s="162"/>
      <c r="J77" s="162"/>
      <c r="K77" s="162"/>
      <c r="L77" s="162"/>
      <c r="M77" s="162"/>
      <c r="N77" s="164"/>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row>
    <row r="78" spans="1:96" x14ac:dyDescent="0.25">
      <c r="A78" s="161"/>
      <c r="B78" s="162"/>
      <c r="C78" s="163"/>
      <c r="D78" s="162"/>
      <c r="E78" s="162"/>
      <c r="F78" s="162"/>
      <c r="G78" s="161"/>
      <c r="H78" s="162"/>
      <c r="I78" s="162"/>
      <c r="J78" s="162"/>
      <c r="K78" s="162"/>
      <c r="L78" s="162"/>
      <c r="M78" s="162"/>
      <c r="N78" s="164"/>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c r="CQ78" s="162"/>
      <c r="CR78" s="162"/>
    </row>
    <row r="79" spans="1:96" x14ac:dyDescent="0.25">
      <c r="A79" s="161"/>
      <c r="B79" s="162"/>
      <c r="C79" s="163"/>
      <c r="D79" s="162"/>
      <c r="E79" s="162"/>
      <c r="F79" s="162"/>
      <c r="G79" s="161"/>
      <c r="H79" s="162"/>
      <c r="I79" s="162"/>
      <c r="J79" s="162"/>
      <c r="K79" s="162"/>
      <c r="L79" s="162"/>
      <c r="M79" s="162"/>
      <c r="N79" s="164"/>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c r="CQ79" s="162"/>
      <c r="CR79" s="162"/>
    </row>
    <row r="80" spans="1:96" x14ac:dyDescent="0.25">
      <c r="A80" s="161"/>
      <c r="B80" s="162"/>
      <c r="C80" s="163"/>
      <c r="D80" s="162"/>
      <c r="E80" s="162"/>
      <c r="F80" s="162"/>
      <c r="G80" s="161"/>
      <c r="H80" s="162"/>
      <c r="I80" s="162"/>
      <c r="J80" s="162"/>
      <c r="K80" s="162"/>
      <c r="L80" s="162"/>
      <c r="M80" s="162"/>
      <c r="N80" s="164"/>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c r="CQ80" s="162"/>
      <c r="CR80" s="162"/>
    </row>
    <row r="81" spans="1:96" x14ac:dyDescent="0.25">
      <c r="A81" s="161"/>
      <c r="B81" s="162"/>
      <c r="C81" s="163"/>
      <c r="D81" s="162"/>
      <c r="E81" s="162"/>
      <c r="F81" s="162"/>
      <c r="G81" s="161"/>
      <c r="H81" s="162"/>
      <c r="I81" s="162"/>
      <c r="J81" s="162"/>
      <c r="K81" s="162"/>
      <c r="L81" s="162"/>
      <c r="M81" s="162"/>
      <c r="N81" s="164"/>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row>
    <row r="82" spans="1:96" x14ac:dyDescent="0.25">
      <c r="A82" s="161"/>
      <c r="B82" s="162"/>
      <c r="C82" s="163"/>
      <c r="D82" s="162"/>
      <c r="E82" s="162"/>
      <c r="F82" s="162"/>
      <c r="G82" s="161"/>
      <c r="H82" s="162"/>
      <c r="I82" s="162"/>
      <c r="J82" s="162"/>
      <c r="K82" s="162"/>
      <c r="L82" s="162"/>
      <c r="M82" s="162"/>
      <c r="N82" s="164"/>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row>
    <row r="83" spans="1:96" x14ac:dyDescent="0.25">
      <c r="A83" s="161"/>
      <c r="B83" s="162"/>
      <c r="C83" s="163"/>
      <c r="D83" s="162"/>
      <c r="E83" s="162"/>
      <c r="F83" s="162"/>
      <c r="G83" s="161"/>
      <c r="H83" s="162"/>
      <c r="I83" s="162"/>
      <c r="J83" s="162"/>
      <c r="K83" s="162"/>
      <c r="L83" s="162"/>
      <c r="M83" s="162"/>
      <c r="N83" s="164"/>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row>
    <row r="84" spans="1:96" x14ac:dyDescent="0.25">
      <c r="A84" s="161"/>
      <c r="B84" s="162"/>
      <c r="C84" s="163"/>
      <c r="D84" s="162"/>
      <c r="E84" s="162"/>
      <c r="F84" s="162"/>
      <c r="G84" s="161"/>
      <c r="H84" s="162"/>
      <c r="I84" s="162"/>
      <c r="J84" s="162"/>
      <c r="K84" s="162"/>
      <c r="L84" s="162"/>
      <c r="M84" s="162"/>
      <c r="N84" s="164"/>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row>
    <row r="85" spans="1:96" x14ac:dyDescent="0.25">
      <c r="A85" s="161"/>
      <c r="B85" s="162"/>
      <c r="C85" s="163"/>
      <c r="D85" s="162"/>
      <c r="E85" s="162"/>
      <c r="F85" s="162"/>
      <c r="G85" s="161"/>
      <c r="H85" s="162"/>
      <c r="I85" s="162"/>
      <c r="J85" s="162"/>
      <c r="K85" s="162"/>
      <c r="L85" s="162"/>
      <c r="M85" s="162"/>
      <c r="N85" s="164"/>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row>
    <row r="86" spans="1:96" x14ac:dyDescent="0.25">
      <c r="A86" s="161"/>
      <c r="B86" s="162"/>
      <c r="C86" s="163"/>
      <c r="D86" s="162"/>
      <c r="E86" s="162"/>
      <c r="F86" s="162"/>
      <c r="G86" s="161"/>
      <c r="H86" s="162"/>
      <c r="I86" s="162"/>
      <c r="J86" s="162"/>
      <c r="K86" s="162"/>
      <c r="L86" s="162"/>
      <c r="M86" s="162"/>
      <c r="N86" s="164"/>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row>
    <row r="87" spans="1:96" x14ac:dyDescent="0.25">
      <c r="A87" s="161"/>
      <c r="B87" s="162"/>
      <c r="C87" s="163"/>
      <c r="D87" s="162"/>
      <c r="E87" s="162"/>
      <c r="F87" s="162"/>
      <c r="G87" s="161"/>
      <c r="H87" s="162"/>
      <c r="I87" s="162"/>
      <c r="J87" s="162"/>
      <c r="K87" s="162"/>
      <c r="L87" s="162"/>
      <c r="M87" s="162"/>
      <c r="N87" s="164"/>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row>
    <row r="88" spans="1:96" x14ac:dyDescent="0.25">
      <c r="A88" s="161"/>
      <c r="B88" s="162"/>
      <c r="C88" s="163"/>
      <c r="D88" s="162"/>
      <c r="E88" s="162"/>
      <c r="F88" s="162"/>
      <c r="G88" s="161"/>
      <c r="H88" s="162"/>
      <c r="I88" s="162"/>
      <c r="J88" s="162"/>
      <c r="K88" s="162"/>
      <c r="L88" s="162"/>
      <c r="M88" s="162"/>
      <c r="N88" s="164"/>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row>
    <row r="89" spans="1:96" x14ac:dyDescent="0.25">
      <c r="A89" s="161"/>
      <c r="B89" s="162"/>
      <c r="C89" s="163"/>
      <c r="D89" s="162"/>
      <c r="E89" s="162"/>
      <c r="F89" s="162"/>
      <c r="G89" s="161"/>
      <c r="H89" s="162"/>
      <c r="I89" s="162"/>
      <c r="J89" s="162"/>
      <c r="K89" s="162"/>
      <c r="L89" s="162"/>
      <c r="M89" s="162"/>
      <c r="N89" s="164"/>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row>
    <row r="90" spans="1:96" x14ac:dyDescent="0.25">
      <c r="A90" s="161"/>
      <c r="B90" s="162"/>
      <c r="C90" s="163"/>
      <c r="D90" s="162"/>
      <c r="E90" s="162"/>
      <c r="F90" s="162"/>
      <c r="G90" s="161"/>
      <c r="H90" s="162"/>
      <c r="I90" s="162"/>
      <c r="J90" s="162"/>
      <c r="K90" s="162"/>
      <c r="L90" s="162"/>
      <c r="M90" s="162"/>
      <c r="N90" s="164"/>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row>
    <row r="91" spans="1:96" x14ac:dyDescent="0.25">
      <c r="A91" s="161"/>
      <c r="B91" s="162"/>
      <c r="C91" s="163"/>
      <c r="D91" s="162"/>
      <c r="E91" s="162"/>
      <c r="F91" s="162"/>
      <c r="G91" s="161"/>
      <c r="H91" s="162"/>
      <c r="I91" s="162"/>
      <c r="J91" s="162"/>
      <c r="K91" s="162"/>
      <c r="L91" s="162"/>
      <c r="M91" s="162"/>
      <c r="N91" s="164"/>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row>
    <row r="92" spans="1:96" x14ac:dyDescent="0.25">
      <c r="A92" s="161"/>
      <c r="B92" s="162"/>
      <c r="C92" s="163"/>
      <c r="D92" s="162"/>
      <c r="E92" s="162"/>
      <c r="F92" s="162"/>
      <c r="G92" s="161"/>
      <c r="H92" s="162"/>
      <c r="I92" s="162"/>
      <c r="J92" s="162"/>
      <c r="K92" s="162"/>
      <c r="L92" s="162"/>
      <c r="M92" s="162"/>
      <c r="N92" s="164"/>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row>
    <row r="93" spans="1:96" x14ac:dyDescent="0.25">
      <c r="A93" s="161"/>
      <c r="B93" s="162"/>
      <c r="C93" s="163"/>
      <c r="D93" s="162"/>
      <c r="E93" s="162"/>
      <c r="F93" s="162"/>
      <c r="G93" s="161"/>
      <c r="H93" s="162"/>
      <c r="I93" s="162"/>
      <c r="J93" s="162"/>
      <c r="K93" s="162"/>
      <c r="L93" s="162"/>
      <c r="M93" s="162"/>
      <c r="N93" s="164"/>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row>
    <row r="94" spans="1:96" x14ac:dyDescent="0.25">
      <c r="A94" s="161"/>
      <c r="B94" s="162"/>
      <c r="C94" s="163"/>
      <c r="D94" s="162"/>
      <c r="E94" s="162"/>
      <c r="F94" s="162"/>
      <c r="G94" s="161"/>
      <c r="H94" s="162"/>
      <c r="I94" s="162"/>
      <c r="J94" s="162"/>
      <c r="K94" s="162"/>
      <c r="L94" s="162"/>
      <c r="M94" s="162"/>
      <c r="N94" s="164"/>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row>
    <row r="95" spans="1:96" x14ac:dyDescent="0.25">
      <c r="A95" s="161"/>
      <c r="B95" s="162"/>
      <c r="C95" s="163"/>
      <c r="D95" s="162"/>
      <c r="E95" s="162"/>
      <c r="F95" s="162"/>
      <c r="G95" s="161"/>
      <c r="H95" s="162"/>
      <c r="I95" s="162"/>
      <c r="J95" s="162"/>
      <c r="K95" s="162"/>
      <c r="L95" s="162"/>
      <c r="M95" s="162"/>
      <c r="N95" s="164"/>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row>
    <row r="96" spans="1:96" x14ac:dyDescent="0.25">
      <c r="A96" s="161"/>
      <c r="B96" s="162"/>
      <c r="C96" s="163"/>
      <c r="D96" s="162"/>
      <c r="E96" s="162"/>
      <c r="F96" s="162"/>
      <c r="G96" s="161"/>
      <c r="H96" s="162"/>
      <c r="I96" s="162"/>
      <c r="J96" s="162"/>
      <c r="K96" s="162"/>
      <c r="L96" s="162"/>
      <c r="M96" s="162"/>
      <c r="N96" s="164"/>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row>
    <row r="97" spans="1:96" x14ac:dyDescent="0.25">
      <c r="A97" s="161"/>
      <c r="B97" s="162"/>
      <c r="C97" s="163"/>
      <c r="D97" s="162"/>
      <c r="E97" s="162"/>
      <c r="F97" s="162"/>
      <c r="G97" s="161"/>
      <c r="H97" s="162"/>
      <c r="I97" s="162"/>
      <c r="J97" s="162"/>
      <c r="K97" s="162"/>
      <c r="L97" s="162"/>
      <c r="M97" s="162"/>
      <c r="N97" s="164"/>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row>
    <row r="98" spans="1:96" x14ac:dyDescent="0.25">
      <c r="A98" s="161"/>
      <c r="B98" s="162"/>
      <c r="C98" s="163"/>
      <c r="D98" s="162"/>
      <c r="E98" s="162"/>
      <c r="F98" s="162"/>
      <c r="G98" s="161"/>
      <c r="H98" s="162"/>
      <c r="I98" s="162"/>
      <c r="J98" s="162"/>
      <c r="K98" s="162"/>
      <c r="L98" s="162"/>
      <c r="M98" s="162"/>
      <c r="N98" s="164"/>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row>
    <row r="99" spans="1:96" x14ac:dyDescent="0.25">
      <c r="A99" s="161"/>
      <c r="B99" s="162"/>
      <c r="C99" s="163"/>
      <c r="D99" s="162"/>
      <c r="E99" s="162"/>
      <c r="F99" s="162"/>
      <c r="G99" s="161"/>
      <c r="H99" s="162"/>
      <c r="I99" s="162"/>
      <c r="J99" s="162"/>
      <c r="K99" s="162"/>
      <c r="L99" s="162"/>
      <c r="M99" s="162"/>
      <c r="N99" s="164"/>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row>
    <row r="100" spans="1:96" x14ac:dyDescent="0.25">
      <c r="A100" s="161"/>
      <c r="B100" s="162"/>
      <c r="C100" s="163"/>
      <c r="D100" s="162"/>
      <c r="E100" s="162"/>
      <c r="F100" s="162"/>
      <c r="G100" s="161"/>
      <c r="H100" s="162"/>
      <c r="I100" s="162"/>
      <c r="J100" s="162"/>
      <c r="K100" s="162"/>
      <c r="L100" s="162"/>
      <c r="M100" s="162"/>
      <c r="N100" s="164"/>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c r="CP100" s="162"/>
      <c r="CQ100" s="162"/>
      <c r="CR100" s="162"/>
    </row>
    <row r="101" spans="1:96" x14ac:dyDescent="0.25">
      <c r="A101" s="161"/>
      <c r="B101" s="162"/>
      <c r="C101" s="163"/>
      <c r="D101" s="162"/>
      <c r="E101" s="162"/>
      <c r="F101" s="162"/>
      <c r="G101" s="161"/>
      <c r="H101" s="162"/>
      <c r="I101" s="162"/>
      <c r="J101" s="162"/>
      <c r="K101" s="162"/>
      <c r="L101" s="162"/>
      <c r="M101" s="162"/>
      <c r="N101" s="164"/>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c r="CP101" s="162"/>
      <c r="CQ101" s="162"/>
      <c r="CR101" s="162"/>
    </row>
    <row r="102" spans="1:96" x14ac:dyDescent="0.25">
      <c r="A102" s="161"/>
      <c r="B102" s="162"/>
      <c r="C102" s="163"/>
      <c r="D102" s="162"/>
      <c r="E102" s="162"/>
      <c r="F102" s="162"/>
      <c r="G102" s="161"/>
      <c r="H102" s="162"/>
      <c r="I102" s="162"/>
      <c r="J102" s="162"/>
      <c r="K102" s="162"/>
      <c r="L102" s="162"/>
      <c r="M102" s="162"/>
      <c r="N102" s="164"/>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c r="CQ102" s="162"/>
      <c r="CR102" s="162"/>
    </row>
    <row r="103" spans="1:96" x14ac:dyDescent="0.25">
      <c r="A103" s="161"/>
      <c r="B103" s="162"/>
      <c r="C103" s="163"/>
      <c r="D103" s="162"/>
      <c r="E103" s="162"/>
      <c r="F103" s="162"/>
      <c r="G103" s="161"/>
      <c r="H103" s="162"/>
      <c r="I103" s="162"/>
      <c r="J103" s="162"/>
      <c r="K103" s="162"/>
      <c r="L103" s="162"/>
      <c r="M103" s="162"/>
      <c r="N103" s="164"/>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c r="CQ103" s="162"/>
      <c r="CR103" s="162"/>
    </row>
    <row r="104" spans="1:96" x14ac:dyDescent="0.25">
      <c r="A104" s="161"/>
      <c r="B104" s="162"/>
      <c r="C104" s="163"/>
      <c r="D104" s="162"/>
      <c r="E104" s="162"/>
      <c r="F104" s="162"/>
      <c r="G104" s="161"/>
      <c r="H104" s="162"/>
      <c r="I104" s="162"/>
      <c r="J104" s="162"/>
      <c r="K104" s="162"/>
      <c r="L104" s="162"/>
      <c r="M104" s="162"/>
      <c r="N104" s="164"/>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c r="CP104" s="162"/>
      <c r="CQ104" s="162"/>
      <c r="CR104" s="162"/>
    </row>
    <row r="105" spans="1:96" x14ac:dyDescent="0.25">
      <c r="A105" s="161"/>
      <c r="B105" s="162"/>
      <c r="C105" s="163"/>
      <c r="D105" s="162"/>
      <c r="E105" s="162"/>
      <c r="F105" s="162"/>
      <c r="G105" s="161"/>
      <c r="H105" s="162"/>
      <c r="I105" s="162"/>
      <c r="J105" s="162"/>
      <c r="K105" s="162"/>
      <c r="L105" s="162"/>
      <c r="M105" s="162"/>
      <c r="N105" s="164"/>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c r="CP105" s="162"/>
      <c r="CQ105" s="162"/>
      <c r="CR105" s="162"/>
    </row>
    <row r="106" spans="1:96" x14ac:dyDescent="0.25">
      <c r="A106" s="161"/>
      <c r="B106" s="162"/>
      <c r="C106" s="163"/>
      <c r="D106" s="162"/>
      <c r="E106" s="162"/>
      <c r="F106" s="162"/>
      <c r="G106" s="161"/>
      <c r="H106" s="162"/>
      <c r="I106" s="162"/>
      <c r="J106" s="162"/>
      <c r="K106" s="162"/>
      <c r="L106" s="162"/>
      <c r="M106" s="162"/>
      <c r="N106" s="164"/>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c r="CN106" s="162"/>
      <c r="CO106" s="162"/>
      <c r="CP106" s="162"/>
      <c r="CQ106" s="162"/>
      <c r="CR106" s="162"/>
    </row>
    <row r="107" spans="1:96" x14ac:dyDescent="0.25">
      <c r="A107" s="161"/>
      <c r="B107" s="162"/>
      <c r="C107" s="163"/>
      <c r="D107" s="162"/>
      <c r="E107" s="162"/>
      <c r="F107" s="162"/>
      <c r="G107" s="161"/>
      <c r="H107" s="162"/>
      <c r="I107" s="162"/>
      <c r="J107" s="162"/>
      <c r="K107" s="162"/>
      <c r="L107" s="162"/>
      <c r="M107" s="162"/>
      <c r="N107" s="164"/>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c r="CP107" s="162"/>
      <c r="CQ107" s="162"/>
      <c r="CR107" s="162"/>
    </row>
    <row r="108" spans="1:96" x14ac:dyDescent="0.25">
      <c r="A108" s="161"/>
      <c r="B108" s="162"/>
      <c r="C108" s="163"/>
      <c r="D108" s="162"/>
      <c r="E108" s="162"/>
      <c r="F108" s="162"/>
      <c r="G108" s="161"/>
      <c r="H108" s="162"/>
      <c r="I108" s="162"/>
      <c r="J108" s="162"/>
      <c r="K108" s="162"/>
      <c r="L108" s="162"/>
      <c r="M108" s="162"/>
      <c r="N108" s="164"/>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c r="CP108" s="162"/>
      <c r="CQ108" s="162"/>
      <c r="CR108" s="162"/>
    </row>
    <row r="109" spans="1:96" x14ac:dyDescent="0.25">
      <c r="A109" s="161"/>
      <c r="B109" s="162"/>
      <c r="C109" s="163"/>
      <c r="D109" s="162"/>
      <c r="E109" s="162"/>
      <c r="F109" s="162"/>
      <c r="G109" s="161"/>
      <c r="H109" s="162"/>
      <c r="I109" s="162"/>
      <c r="J109" s="162"/>
      <c r="K109" s="162"/>
      <c r="L109" s="162"/>
      <c r="M109" s="162"/>
      <c r="N109" s="164"/>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c r="CP109" s="162"/>
      <c r="CQ109" s="162"/>
      <c r="CR109" s="162"/>
    </row>
    <row r="110" spans="1:96" x14ac:dyDescent="0.25">
      <c r="A110" s="161"/>
      <c r="B110" s="162"/>
      <c r="C110" s="163"/>
      <c r="D110" s="162"/>
      <c r="E110" s="162"/>
      <c r="F110" s="162"/>
      <c r="G110" s="161"/>
      <c r="H110" s="162"/>
      <c r="I110" s="162"/>
      <c r="J110" s="162"/>
      <c r="K110" s="162"/>
      <c r="L110" s="162"/>
      <c r="M110" s="162"/>
      <c r="N110" s="164"/>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c r="CN110" s="162"/>
      <c r="CO110" s="162"/>
      <c r="CP110" s="162"/>
      <c r="CQ110" s="162"/>
      <c r="CR110" s="162"/>
    </row>
    <row r="111" spans="1:96" x14ac:dyDescent="0.25">
      <c r="A111" s="161"/>
      <c r="B111" s="162"/>
      <c r="C111" s="163"/>
      <c r="D111" s="162"/>
      <c r="E111" s="162"/>
      <c r="F111" s="162"/>
      <c r="G111" s="161"/>
      <c r="H111" s="162"/>
      <c r="I111" s="162"/>
      <c r="J111" s="162"/>
      <c r="K111" s="162"/>
      <c r="L111" s="162"/>
      <c r="M111" s="162"/>
      <c r="N111" s="164"/>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c r="CN111" s="162"/>
      <c r="CO111" s="162"/>
      <c r="CP111" s="162"/>
      <c r="CQ111" s="162"/>
      <c r="CR111" s="162"/>
    </row>
    <row r="112" spans="1:96" x14ac:dyDescent="0.25">
      <c r="A112" s="161"/>
      <c r="B112" s="162"/>
      <c r="C112" s="163"/>
      <c r="D112" s="162"/>
      <c r="E112" s="162"/>
      <c r="F112" s="162"/>
      <c r="G112" s="161"/>
      <c r="H112" s="162"/>
      <c r="I112" s="162"/>
      <c r="J112" s="162"/>
      <c r="K112" s="162"/>
      <c r="L112" s="162"/>
      <c r="M112" s="162"/>
      <c r="N112" s="164"/>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c r="CN112" s="162"/>
      <c r="CO112" s="162"/>
      <c r="CP112" s="162"/>
      <c r="CQ112" s="162"/>
      <c r="CR112" s="162"/>
    </row>
    <row r="113" spans="1:96" x14ac:dyDescent="0.25">
      <c r="A113" s="161"/>
      <c r="B113" s="162"/>
      <c r="C113" s="163"/>
      <c r="D113" s="162"/>
      <c r="E113" s="162"/>
      <c r="F113" s="162"/>
      <c r="G113" s="161"/>
      <c r="H113" s="162"/>
      <c r="I113" s="162"/>
      <c r="J113" s="162"/>
      <c r="K113" s="162"/>
      <c r="L113" s="162"/>
      <c r="M113" s="162"/>
      <c r="N113" s="164"/>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c r="CP113" s="162"/>
      <c r="CQ113" s="162"/>
      <c r="CR113" s="162"/>
    </row>
    <row r="114" spans="1:96" x14ac:dyDescent="0.25">
      <c r="A114" s="161"/>
      <c r="B114" s="162"/>
      <c r="C114" s="163"/>
      <c r="D114" s="162"/>
      <c r="E114" s="162"/>
      <c r="F114" s="162"/>
      <c r="G114" s="161"/>
      <c r="H114" s="162"/>
      <c r="I114" s="162"/>
      <c r="J114" s="162"/>
      <c r="K114" s="162"/>
      <c r="L114" s="162"/>
      <c r="M114" s="162"/>
      <c r="N114" s="164"/>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c r="CQ114" s="162"/>
      <c r="CR114" s="162"/>
    </row>
    <row r="115" spans="1:96" x14ac:dyDescent="0.25">
      <c r="A115" s="161"/>
      <c r="B115" s="162"/>
      <c r="C115" s="163"/>
      <c r="D115" s="162"/>
      <c r="E115" s="162"/>
      <c r="F115" s="162"/>
      <c r="G115" s="161"/>
      <c r="H115" s="162"/>
      <c r="I115" s="162"/>
      <c r="J115" s="162"/>
      <c r="K115" s="162"/>
      <c r="L115" s="162"/>
      <c r="M115" s="162"/>
      <c r="N115" s="164"/>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c r="CP115" s="162"/>
      <c r="CQ115" s="162"/>
      <c r="CR115" s="162"/>
    </row>
    <row r="116" spans="1:96" x14ac:dyDescent="0.25">
      <c r="A116" s="161"/>
      <c r="B116" s="162"/>
      <c r="C116" s="163"/>
      <c r="D116" s="162"/>
      <c r="E116" s="162"/>
      <c r="F116" s="162"/>
      <c r="G116" s="161"/>
      <c r="H116" s="162"/>
      <c r="I116" s="162"/>
      <c r="J116" s="162"/>
      <c r="K116" s="162"/>
      <c r="L116" s="162"/>
      <c r="M116" s="162"/>
      <c r="N116" s="164"/>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c r="CP116" s="162"/>
      <c r="CQ116" s="162"/>
      <c r="CR116" s="162"/>
    </row>
    <row r="117" spans="1:96" x14ac:dyDescent="0.25">
      <c r="A117" s="161"/>
      <c r="B117" s="162"/>
      <c r="C117" s="163"/>
      <c r="D117" s="162"/>
      <c r="E117" s="162"/>
      <c r="F117" s="162"/>
      <c r="G117" s="161"/>
      <c r="H117" s="162"/>
      <c r="I117" s="162"/>
      <c r="J117" s="162"/>
      <c r="K117" s="162"/>
      <c r="L117" s="162"/>
      <c r="M117" s="162"/>
      <c r="N117" s="164"/>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c r="CQ117" s="162"/>
      <c r="CR117" s="162"/>
    </row>
    <row r="118" spans="1:96" x14ac:dyDescent="0.25">
      <c r="A118" s="161"/>
      <c r="B118" s="162"/>
      <c r="C118" s="163"/>
      <c r="D118" s="162"/>
      <c r="E118" s="162"/>
      <c r="F118" s="162"/>
      <c r="G118" s="161"/>
      <c r="H118" s="162"/>
      <c r="I118" s="162"/>
      <c r="J118" s="162"/>
      <c r="K118" s="162"/>
      <c r="L118" s="162"/>
      <c r="M118" s="162"/>
      <c r="N118" s="164"/>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c r="CQ118" s="162"/>
      <c r="CR118" s="162"/>
    </row>
    <row r="119" spans="1:96" x14ac:dyDescent="0.25">
      <c r="A119" s="161"/>
      <c r="B119" s="162"/>
      <c r="C119" s="163"/>
      <c r="D119" s="162"/>
      <c r="E119" s="162"/>
      <c r="F119" s="162"/>
      <c r="G119" s="161"/>
      <c r="H119" s="162"/>
      <c r="I119" s="162"/>
      <c r="J119" s="162"/>
      <c r="K119" s="162"/>
      <c r="L119" s="162"/>
      <c r="M119" s="162"/>
      <c r="N119" s="164"/>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c r="CQ119" s="162"/>
      <c r="CR119" s="162"/>
    </row>
    <row r="120" spans="1:96" x14ac:dyDescent="0.25">
      <c r="A120" s="161"/>
      <c r="B120" s="162"/>
      <c r="C120" s="163"/>
      <c r="D120" s="162"/>
      <c r="E120" s="162"/>
      <c r="F120" s="162"/>
      <c r="G120" s="161"/>
      <c r="H120" s="162"/>
      <c r="I120" s="162"/>
      <c r="J120" s="162"/>
      <c r="K120" s="162"/>
      <c r="L120" s="162"/>
      <c r="M120" s="162"/>
      <c r="N120" s="164"/>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c r="CP120" s="162"/>
      <c r="CQ120" s="162"/>
      <c r="CR120" s="162"/>
    </row>
    <row r="121" spans="1:96" x14ac:dyDescent="0.25">
      <c r="A121" s="161"/>
      <c r="B121" s="162"/>
      <c r="C121" s="163"/>
      <c r="D121" s="162"/>
      <c r="E121" s="162"/>
      <c r="F121" s="162"/>
      <c r="G121" s="161"/>
      <c r="H121" s="162"/>
      <c r="I121" s="162"/>
      <c r="J121" s="162"/>
      <c r="K121" s="162"/>
      <c r="L121" s="162"/>
      <c r="M121" s="162"/>
      <c r="N121" s="164"/>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c r="CP121" s="162"/>
      <c r="CQ121" s="162"/>
      <c r="CR121" s="162"/>
    </row>
    <row r="122" spans="1:96" x14ac:dyDescent="0.25">
      <c r="A122" s="161"/>
      <c r="B122" s="162"/>
      <c r="C122" s="163"/>
      <c r="D122" s="162"/>
      <c r="E122" s="162"/>
      <c r="F122" s="162"/>
      <c r="G122" s="161"/>
      <c r="H122" s="162"/>
      <c r="I122" s="162"/>
      <c r="J122" s="162"/>
      <c r="K122" s="162"/>
      <c r="L122" s="162"/>
      <c r="M122" s="162"/>
      <c r="N122" s="164"/>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c r="CP122" s="162"/>
      <c r="CQ122" s="162"/>
      <c r="CR122" s="162"/>
    </row>
    <row r="123" spans="1:96" x14ac:dyDescent="0.25">
      <c r="A123" s="161"/>
      <c r="B123" s="162"/>
      <c r="C123" s="163"/>
      <c r="D123" s="162"/>
      <c r="E123" s="162"/>
      <c r="F123" s="162"/>
      <c r="G123" s="161"/>
      <c r="H123" s="162"/>
      <c r="I123" s="162"/>
      <c r="J123" s="162"/>
      <c r="K123" s="162"/>
      <c r="L123" s="162"/>
      <c r="M123" s="162"/>
      <c r="N123" s="164"/>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c r="CQ123" s="162"/>
      <c r="CR123" s="162"/>
    </row>
    <row r="124" spans="1:96" x14ac:dyDescent="0.25">
      <c r="A124" s="161"/>
      <c r="B124" s="162"/>
      <c r="C124" s="163"/>
      <c r="D124" s="162"/>
      <c r="E124" s="162"/>
      <c r="F124" s="162"/>
      <c r="G124" s="161"/>
      <c r="H124" s="162"/>
      <c r="I124" s="162"/>
      <c r="J124" s="162"/>
      <c r="K124" s="162"/>
      <c r="L124" s="162"/>
      <c r="M124" s="162"/>
      <c r="N124" s="164"/>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c r="CQ124" s="162"/>
      <c r="CR124" s="162"/>
    </row>
    <row r="125" spans="1:96" x14ac:dyDescent="0.25">
      <c r="A125" s="161"/>
      <c r="B125" s="162"/>
      <c r="C125" s="163"/>
      <c r="D125" s="162"/>
      <c r="E125" s="162"/>
      <c r="F125" s="162"/>
      <c r="G125" s="161"/>
      <c r="H125" s="162"/>
      <c r="I125" s="162"/>
      <c r="J125" s="162"/>
      <c r="K125" s="162"/>
      <c r="L125" s="162"/>
      <c r="M125" s="162"/>
      <c r="N125" s="164"/>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c r="CQ125" s="162"/>
      <c r="CR125" s="162"/>
    </row>
    <row r="126" spans="1:96" x14ac:dyDescent="0.25">
      <c r="A126" s="161"/>
      <c r="B126" s="162"/>
      <c r="C126" s="163"/>
      <c r="D126" s="162"/>
      <c r="E126" s="162"/>
      <c r="F126" s="162"/>
      <c r="G126" s="161"/>
      <c r="H126" s="162"/>
      <c r="I126" s="162"/>
      <c r="J126" s="162"/>
      <c r="K126" s="162"/>
      <c r="L126" s="162"/>
      <c r="M126" s="162"/>
      <c r="N126" s="164"/>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c r="CP126" s="162"/>
      <c r="CQ126" s="162"/>
      <c r="CR126" s="162"/>
    </row>
    <row r="127" spans="1:96" x14ac:dyDescent="0.25">
      <c r="A127" s="161"/>
      <c r="B127" s="162"/>
      <c r="C127" s="163"/>
      <c r="D127" s="162"/>
      <c r="E127" s="162"/>
      <c r="F127" s="162"/>
      <c r="G127" s="161"/>
      <c r="H127" s="162"/>
      <c r="I127" s="162"/>
      <c r="J127" s="162"/>
      <c r="K127" s="162"/>
      <c r="L127" s="162"/>
      <c r="M127" s="162"/>
      <c r="N127" s="164"/>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c r="CN127" s="162"/>
      <c r="CO127" s="162"/>
      <c r="CP127" s="162"/>
      <c r="CQ127" s="162"/>
      <c r="CR127" s="162"/>
    </row>
    <row r="128" spans="1:96" x14ac:dyDescent="0.25">
      <c r="A128" s="161"/>
      <c r="B128" s="162"/>
      <c r="C128" s="163"/>
      <c r="D128" s="162"/>
      <c r="E128" s="162"/>
      <c r="F128" s="162"/>
      <c r="G128" s="161"/>
      <c r="H128" s="162"/>
      <c r="I128" s="162"/>
      <c r="J128" s="162"/>
      <c r="K128" s="162"/>
      <c r="L128" s="162"/>
      <c r="M128" s="162"/>
      <c r="N128" s="164"/>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c r="CM128" s="162"/>
      <c r="CN128" s="162"/>
      <c r="CO128" s="162"/>
      <c r="CP128" s="162"/>
      <c r="CQ128" s="162"/>
      <c r="CR128" s="162"/>
    </row>
    <row r="129" spans="1:96" x14ac:dyDescent="0.25">
      <c r="A129" s="161"/>
      <c r="B129" s="162"/>
      <c r="C129" s="163"/>
      <c r="D129" s="162"/>
      <c r="E129" s="162"/>
      <c r="F129" s="162"/>
      <c r="G129" s="161"/>
      <c r="H129" s="162"/>
      <c r="I129" s="162"/>
      <c r="J129" s="162"/>
      <c r="K129" s="162"/>
      <c r="L129" s="162"/>
      <c r="M129" s="162"/>
      <c r="N129" s="164"/>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c r="CP129" s="162"/>
      <c r="CQ129" s="162"/>
      <c r="CR129" s="162"/>
    </row>
    <row r="130" spans="1:96" x14ac:dyDescent="0.25">
      <c r="A130" s="161"/>
      <c r="B130" s="162"/>
      <c r="C130" s="163"/>
      <c r="D130" s="162"/>
      <c r="E130" s="162"/>
      <c r="F130" s="162"/>
      <c r="G130" s="161"/>
      <c r="H130" s="162"/>
      <c r="I130" s="162"/>
      <c r="J130" s="162"/>
      <c r="K130" s="162"/>
      <c r="L130" s="162"/>
      <c r="M130" s="162"/>
      <c r="N130" s="164"/>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c r="CM130" s="162"/>
      <c r="CN130" s="162"/>
      <c r="CO130" s="162"/>
      <c r="CP130" s="162"/>
      <c r="CQ130" s="162"/>
      <c r="CR130" s="162"/>
    </row>
    <row r="131" spans="1:96" x14ac:dyDescent="0.25">
      <c r="A131" s="161"/>
      <c r="B131" s="162"/>
      <c r="C131" s="163"/>
      <c r="D131" s="162"/>
      <c r="E131" s="162"/>
      <c r="F131" s="162"/>
      <c r="G131" s="161"/>
      <c r="H131" s="162"/>
      <c r="I131" s="162"/>
      <c r="J131" s="162"/>
      <c r="K131" s="162"/>
      <c r="L131" s="162"/>
      <c r="M131" s="162"/>
      <c r="N131" s="164"/>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c r="CM131" s="162"/>
      <c r="CN131" s="162"/>
      <c r="CO131" s="162"/>
      <c r="CP131" s="162"/>
      <c r="CQ131" s="162"/>
      <c r="CR131" s="162"/>
    </row>
    <row r="132" spans="1:96" x14ac:dyDescent="0.25">
      <c r="A132" s="161"/>
      <c r="B132" s="162"/>
      <c r="C132" s="163"/>
      <c r="D132" s="162"/>
      <c r="E132" s="162"/>
      <c r="F132" s="162"/>
      <c r="G132" s="161"/>
      <c r="H132" s="162"/>
      <c r="I132" s="162"/>
      <c r="J132" s="162"/>
      <c r="K132" s="162"/>
      <c r="L132" s="162"/>
      <c r="M132" s="162"/>
      <c r="N132" s="164"/>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c r="CM132" s="162"/>
      <c r="CN132" s="162"/>
      <c r="CO132" s="162"/>
      <c r="CP132" s="162"/>
      <c r="CQ132" s="162"/>
      <c r="CR132" s="162"/>
    </row>
    <row r="133" spans="1:96" x14ac:dyDescent="0.25">
      <c r="A133" s="161"/>
      <c r="B133" s="162"/>
      <c r="C133" s="163"/>
      <c r="D133" s="162"/>
      <c r="E133" s="162"/>
      <c r="F133" s="162"/>
      <c r="G133" s="161"/>
      <c r="H133" s="162"/>
      <c r="I133" s="162"/>
      <c r="J133" s="162"/>
      <c r="K133" s="162"/>
      <c r="L133" s="162"/>
      <c r="M133" s="162"/>
      <c r="N133" s="164"/>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c r="CP133" s="162"/>
      <c r="CQ133" s="162"/>
      <c r="CR133" s="162"/>
    </row>
    <row r="134" spans="1:96" x14ac:dyDescent="0.25">
      <c r="A134" s="161"/>
      <c r="B134" s="162"/>
      <c r="C134" s="163"/>
      <c r="D134" s="162"/>
      <c r="E134" s="162"/>
      <c r="F134" s="162"/>
      <c r="G134" s="161"/>
      <c r="H134" s="162"/>
      <c r="I134" s="162"/>
      <c r="J134" s="162"/>
      <c r="K134" s="162"/>
      <c r="L134" s="162"/>
      <c r="M134" s="162"/>
      <c r="N134" s="164"/>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c r="CP134" s="162"/>
      <c r="CQ134" s="162"/>
      <c r="CR134" s="162"/>
    </row>
    <row r="135" spans="1:96" x14ac:dyDescent="0.25">
      <c r="A135" s="161"/>
      <c r="B135" s="162"/>
      <c r="C135" s="163"/>
      <c r="D135" s="162"/>
      <c r="E135" s="162"/>
      <c r="F135" s="162"/>
      <c r="G135" s="161"/>
      <c r="H135" s="162"/>
      <c r="I135" s="162"/>
      <c r="J135" s="162"/>
      <c r="K135" s="162"/>
      <c r="L135" s="162"/>
      <c r="M135" s="162"/>
      <c r="N135" s="164"/>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2"/>
      <c r="CL135" s="162"/>
      <c r="CM135" s="162"/>
      <c r="CN135" s="162"/>
      <c r="CO135" s="162"/>
      <c r="CP135" s="162"/>
      <c r="CQ135" s="162"/>
      <c r="CR135" s="162"/>
    </row>
    <row r="136" spans="1:96" x14ac:dyDescent="0.25">
      <c r="A136" s="161"/>
      <c r="B136" s="162"/>
      <c r="C136" s="163"/>
      <c r="D136" s="162"/>
      <c r="E136" s="162"/>
      <c r="F136" s="162"/>
      <c r="G136" s="161"/>
      <c r="H136" s="162"/>
      <c r="I136" s="162"/>
      <c r="J136" s="162"/>
      <c r="K136" s="162"/>
      <c r="L136" s="162"/>
      <c r="M136" s="162"/>
      <c r="N136" s="164"/>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2"/>
      <c r="CM136" s="162"/>
      <c r="CN136" s="162"/>
      <c r="CO136" s="162"/>
      <c r="CP136" s="162"/>
      <c r="CQ136" s="162"/>
      <c r="CR136" s="162"/>
    </row>
    <row r="137" spans="1:96" x14ac:dyDescent="0.25">
      <c r="A137" s="161"/>
      <c r="B137" s="162"/>
      <c r="C137" s="163"/>
      <c r="D137" s="162"/>
      <c r="E137" s="162"/>
      <c r="F137" s="162"/>
      <c r="G137" s="161"/>
      <c r="H137" s="162"/>
      <c r="I137" s="162"/>
      <c r="J137" s="162"/>
      <c r="K137" s="162"/>
      <c r="L137" s="162"/>
      <c r="M137" s="162"/>
      <c r="N137" s="164"/>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c r="CM137" s="162"/>
      <c r="CN137" s="162"/>
      <c r="CO137" s="162"/>
      <c r="CP137" s="162"/>
      <c r="CQ137" s="162"/>
      <c r="CR137" s="162"/>
    </row>
    <row r="138" spans="1:96" x14ac:dyDescent="0.25">
      <c r="A138" s="161"/>
      <c r="B138" s="162"/>
      <c r="C138" s="163"/>
      <c r="D138" s="162"/>
      <c r="E138" s="162"/>
      <c r="F138" s="162"/>
      <c r="G138" s="161"/>
      <c r="H138" s="162"/>
      <c r="I138" s="162"/>
      <c r="J138" s="162"/>
      <c r="K138" s="162"/>
      <c r="L138" s="162"/>
      <c r="M138" s="162"/>
      <c r="N138" s="164"/>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2"/>
      <c r="CL138" s="162"/>
      <c r="CM138" s="162"/>
      <c r="CN138" s="162"/>
      <c r="CO138" s="162"/>
      <c r="CP138" s="162"/>
      <c r="CQ138" s="162"/>
      <c r="CR138" s="162"/>
    </row>
    <row r="139" spans="1:96" x14ac:dyDescent="0.25">
      <c r="A139" s="161"/>
      <c r="B139" s="162"/>
      <c r="C139" s="163"/>
      <c r="D139" s="162"/>
      <c r="E139" s="162"/>
      <c r="F139" s="162"/>
      <c r="G139" s="161"/>
      <c r="H139" s="162"/>
      <c r="I139" s="162"/>
      <c r="J139" s="162"/>
      <c r="K139" s="162"/>
      <c r="L139" s="162"/>
      <c r="M139" s="162"/>
      <c r="N139" s="164"/>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2"/>
      <c r="CL139" s="162"/>
      <c r="CM139" s="162"/>
      <c r="CN139" s="162"/>
      <c r="CO139" s="162"/>
      <c r="CP139" s="162"/>
      <c r="CQ139" s="162"/>
      <c r="CR139" s="162"/>
    </row>
    <row r="140" spans="1:96" x14ac:dyDescent="0.25">
      <c r="A140" s="161"/>
      <c r="B140" s="162"/>
      <c r="C140" s="163"/>
      <c r="D140" s="162"/>
      <c r="E140" s="162"/>
      <c r="F140" s="162"/>
      <c r="G140" s="161"/>
      <c r="H140" s="162"/>
      <c r="I140" s="162"/>
      <c r="J140" s="162"/>
      <c r="K140" s="162"/>
      <c r="L140" s="162"/>
      <c r="M140" s="162"/>
      <c r="N140" s="164"/>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c r="CM140" s="162"/>
      <c r="CN140" s="162"/>
      <c r="CO140" s="162"/>
      <c r="CP140" s="162"/>
      <c r="CQ140" s="162"/>
      <c r="CR140" s="162"/>
    </row>
    <row r="141" spans="1:96" x14ac:dyDescent="0.25">
      <c r="A141" s="161"/>
      <c r="B141" s="162"/>
      <c r="C141" s="163"/>
      <c r="D141" s="162"/>
      <c r="E141" s="162"/>
      <c r="F141" s="162"/>
      <c r="G141" s="161"/>
      <c r="H141" s="162"/>
      <c r="I141" s="162"/>
      <c r="J141" s="162"/>
      <c r="K141" s="162"/>
      <c r="L141" s="162"/>
      <c r="M141" s="162"/>
      <c r="N141" s="164"/>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c r="CQ141" s="162"/>
      <c r="CR141" s="162"/>
    </row>
    <row r="142" spans="1:96" x14ac:dyDescent="0.25">
      <c r="A142" s="161"/>
      <c r="B142" s="162"/>
      <c r="C142" s="163"/>
      <c r="D142" s="162"/>
      <c r="E142" s="162"/>
      <c r="F142" s="162"/>
      <c r="G142" s="161"/>
      <c r="H142" s="162"/>
      <c r="I142" s="162"/>
      <c r="J142" s="162"/>
      <c r="K142" s="162"/>
      <c r="L142" s="162"/>
      <c r="M142" s="162"/>
      <c r="N142" s="164"/>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row>
    <row r="143" spans="1:96" x14ac:dyDescent="0.25">
      <c r="A143" s="161"/>
      <c r="B143" s="162"/>
      <c r="C143" s="163"/>
      <c r="D143" s="162"/>
      <c r="E143" s="162"/>
      <c r="F143" s="162"/>
      <c r="G143" s="161"/>
      <c r="H143" s="162"/>
      <c r="I143" s="162"/>
      <c r="J143" s="162"/>
      <c r="K143" s="162"/>
      <c r="L143" s="162"/>
      <c r="M143" s="162"/>
      <c r="N143" s="164"/>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c r="CQ143" s="162"/>
      <c r="CR143" s="162"/>
    </row>
    <row r="144" spans="1:96" x14ac:dyDescent="0.25">
      <c r="A144" s="161"/>
      <c r="B144" s="162"/>
      <c r="C144" s="163"/>
      <c r="D144" s="162"/>
      <c r="E144" s="162"/>
      <c r="F144" s="162"/>
      <c r="G144" s="161"/>
      <c r="H144" s="162"/>
      <c r="I144" s="162"/>
      <c r="J144" s="162"/>
      <c r="K144" s="162"/>
      <c r="L144" s="162"/>
      <c r="M144" s="162"/>
      <c r="N144" s="164"/>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c r="CM144" s="162"/>
      <c r="CN144" s="162"/>
      <c r="CO144" s="162"/>
      <c r="CP144" s="162"/>
      <c r="CQ144" s="162"/>
      <c r="CR144" s="162"/>
    </row>
    <row r="145" spans="1:96" x14ac:dyDescent="0.25">
      <c r="A145" s="161"/>
      <c r="B145" s="162"/>
      <c r="C145" s="163"/>
      <c r="D145" s="162"/>
      <c r="E145" s="162"/>
      <c r="F145" s="162"/>
      <c r="G145" s="161"/>
      <c r="H145" s="162"/>
      <c r="I145" s="162"/>
      <c r="J145" s="162"/>
      <c r="K145" s="162"/>
      <c r="L145" s="162"/>
      <c r="M145" s="162"/>
      <c r="N145" s="164"/>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c r="CP145" s="162"/>
      <c r="CQ145" s="162"/>
      <c r="CR145" s="162"/>
    </row>
    <row r="146" spans="1:96" x14ac:dyDescent="0.25">
      <c r="A146" s="161"/>
      <c r="B146" s="162"/>
      <c r="C146" s="163"/>
      <c r="D146" s="162"/>
      <c r="E146" s="162"/>
      <c r="F146" s="162"/>
      <c r="G146" s="161"/>
      <c r="H146" s="162"/>
      <c r="I146" s="162"/>
      <c r="J146" s="162"/>
      <c r="K146" s="162"/>
      <c r="L146" s="162"/>
      <c r="M146" s="162"/>
      <c r="N146" s="164"/>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c r="CQ146" s="162"/>
      <c r="CR146" s="162"/>
    </row>
    <row r="147" spans="1:96" x14ac:dyDescent="0.25">
      <c r="A147" s="161"/>
      <c r="B147" s="162"/>
      <c r="C147" s="163"/>
      <c r="D147" s="162"/>
      <c r="E147" s="162"/>
      <c r="F147" s="162"/>
      <c r="G147" s="161"/>
      <c r="H147" s="162"/>
      <c r="I147" s="162"/>
      <c r="J147" s="162"/>
      <c r="K147" s="162"/>
      <c r="L147" s="162"/>
      <c r="M147" s="162"/>
      <c r="N147" s="164"/>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c r="CP147" s="162"/>
      <c r="CQ147" s="162"/>
      <c r="CR147" s="162"/>
    </row>
    <row r="148" spans="1:96" x14ac:dyDescent="0.25">
      <c r="A148" s="161"/>
      <c r="B148" s="162"/>
      <c r="C148" s="163"/>
      <c r="D148" s="162"/>
      <c r="E148" s="162"/>
      <c r="F148" s="162"/>
      <c r="G148" s="161"/>
      <c r="H148" s="162"/>
      <c r="I148" s="162"/>
      <c r="J148" s="162"/>
      <c r="K148" s="162"/>
      <c r="L148" s="162"/>
      <c r="M148" s="162"/>
      <c r="N148" s="164"/>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62"/>
      <c r="CQ148" s="162"/>
      <c r="CR148" s="162"/>
    </row>
    <row r="149" spans="1:96" x14ac:dyDescent="0.25">
      <c r="A149" s="161"/>
      <c r="B149" s="162"/>
      <c r="C149" s="163"/>
      <c r="D149" s="162"/>
      <c r="E149" s="162"/>
      <c r="F149" s="162"/>
      <c r="G149" s="161"/>
      <c r="H149" s="162"/>
      <c r="I149" s="162"/>
      <c r="J149" s="162"/>
      <c r="K149" s="162"/>
      <c r="L149" s="162"/>
      <c r="M149" s="162"/>
      <c r="N149" s="164"/>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c r="CM149" s="162"/>
      <c r="CN149" s="162"/>
      <c r="CO149" s="162"/>
      <c r="CP149" s="162"/>
      <c r="CQ149" s="162"/>
      <c r="CR149" s="162"/>
    </row>
    <row r="150" spans="1:96" x14ac:dyDescent="0.25">
      <c r="A150" s="161"/>
      <c r="B150" s="162"/>
      <c r="C150" s="163"/>
      <c r="D150" s="162"/>
      <c r="E150" s="162"/>
      <c r="F150" s="162"/>
      <c r="G150" s="161"/>
      <c r="H150" s="162"/>
      <c r="I150" s="162"/>
      <c r="J150" s="162"/>
      <c r="K150" s="162"/>
      <c r="L150" s="162"/>
      <c r="M150" s="162"/>
      <c r="N150" s="164"/>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c r="CP150" s="162"/>
      <c r="CQ150" s="162"/>
      <c r="CR150" s="162"/>
    </row>
    <row r="151" spans="1:96" x14ac:dyDescent="0.25">
      <c r="A151" s="161"/>
      <c r="B151" s="162"/>
      <c r="C151" s="163"/>
      <c r="D151" s="162"/>
      <c r="E151" s="162"/>
      <c r="F151" s="162"/>
      <c r="G151" s="161"/>
      <c r="H151" s="162"/>
      <c r="I151" s="162"/>
      <c r="J151" s="162"/>
      <c r="K151" s="162"/>
      <c r="L151" s="162"/>
      <c r="M151" s="162"/>
      <c r="N151" s="164"/>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c r="CM151" s="162"/>
      <c r="CN151" s="162"/>
      <c r="CO151" s="162"/>
      <c r="CP151" s="162"/>
      <c r="CQ151" s="162"/>
      <c r="CR151" s="162"/>
    </row>
    <row r="152" spans="1:96" x14ac:dyDescent="0.25">
      <c r="A152" s="161"/>
      <c r="B152" s="162"/>
      <c r="C152" s="163"/>
      <c r="D152" s="162"/>
      <c r="E152" s="162"/>
      <c r="F152" s="162"/>
      <c r="G152" s="161"/>
      <c r="H152" s="162"/>
      <c r="I152" s="162"/>
      <c r="J152" s="162"/>
      <c r="K152" s="162"/>
      <c r="L152" s="162"/>
      <c r="M152" s="162"/>
      <c r="N152" s="164"/>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c r="CN152" s="162"/>
      <c r="CO152" s="162"/>
      <c r="CP152" s="162"/>
      <c r="CQ152" s="162"/>
      <c r="CR152" s="162"/>
    </row>
    <row r="153" spans="1:96" x14ac:dyDescent="0.25">
      <c r="A153" s="161"/>
      <c r="B153" s="162"/>
      <c r="C153" s="163"/>
      <c r="D153" s="162"/>
      <c r="E153" s="162"/>
      <c r="F153" s="162"/>
      <c r="G153" s="161"/>
      <c r="H153" s="162"/>
      <c r="I153" s="162"/>
      <c r="J153" s="162"/>
      <c r="K153" s="162"/>
      <c r="L153" s="162"/>
      <c r="M153" s="162"/>
      <c r="N153" s="164"/>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c r="CM153" s="162"/>
      <c r="CN153" s="162"/>
      <c r="CO153" s="162"/>
      <c r="CP153" s="162"/>
      <c r="CQ153" s="162"/>
      <c r="CR153" s="162"/>
    </row>
    <row r="154" spans="1:96" x14ac:dyDescent="0.25">
      <c r="A154" s="161"/>
      <c r="B154" s="162"/>
      <c r="C154" s="163"/>
      <c r="D154" s="162"/>
      <c r="E154" s="162"/>
      <c r="F154" s="162"/>
      <c r="G154" s="161"/>
      <c r="H154" s="162"/>
      <c r="I154" s="162"/>
      <c r="J154" s="162"/>
      <c r="K154" s="162"/>
      <c r="L154" s="162"/>
      <c r="M154" s="162"/>
      <c r="N154" s="164"/>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c r="CM154" s="162"/>
      <c r="CN154" s="162"/>
      <c r="CO154" s="162"/>
      <c r="CP154" s="162"/>
      <c r="CQ154" s="162"/>
      <c r="CR154" s="162"/>
    </row>
    <row r="155" spans="1:96" x14ac:dyDescent="0.25">
      <c r="A155" s="161"/>
      <c r="B155" s="162"/>
      <c r="C155" s="163"/>
      <c r="D155" s="162"/>
      <c r="E155" s="162"/>
      <c r="F155" s="162"/>
      <c r="G155" s="161"/>
      <c r="H155" s="162"/>
      <c r="I155" s="162"/>
      <c r="J155" s="162"/>
      <c r="K155" s="162"/>
      <c r="L155" s="162"/>
      <c r="M155" s="162"/>
      <c r="N155" s="164"/>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c r="CM155" s="162"/>
      <c r="CN155" s="162"/>
      <c r="CO155" s="162"/>
      <c r="CP155" s="162"/>
      <c r="CQ155" s="162"/>
      <c r="CR155" s="162"/>
    </row>
    <row r="156" spans="1:96" x14ac:dyDescent="0.25">
      <c r="A156" s="161"/>
      <c r="B156" s="162"/>
      <c r="C156" s="163"/>
      <c r="D156" s="162"/>
      <c r="E156" s="162"/>
      <c r="F156" s="162"/>
      <c r="G156" s="161"/>
      <c r="H156" s="162"/>
      <c r="I156" s="162"/>
      <c r="J156" s="162"/>
      <c r="K156" s="162"/>
      <c r="L156" s="162"/>
      <c r="M156" s="162"/>
      <c r="N156" s="164"/>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row>
    <row r="157" spans="1:96" x14ac:dyDescent="0.25">
      <c r="A157" s="161"/>
      <c r="B157" s="162"/>
      <c r="C157" s="163"/>
      <c r="D157" s="162"/>
      <c r="E157" s="162"/>
      <c r="F157" s="162"/>
      <c r="G157" s="161"/>
      <c r="H157" s="162"/>
      <c r="I157" s="162"/>
      <c r="J157" s="162"/>
      <c r="K157" s="162"/>
      <c r="L157" s="162"/>
      <c r="M157" s="162"/>
      <c r="N157" s="164"/>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c r="CN157" s="162"/>
      <c r="CO157" s="162"/>
      <c r="CP157" s="162"/>
      <c r="CQ157" s="162"/>
      <c r="CR157" s="162"/>
    </row>
    <row r="158" spans="1:96" x14ac:dyDescent="0.25">
      <c r="A158" s="161"/>
      <c r="B158" s="162"/>
      <c r="C158" s="163"/>
      <c r="D158" s="162"/>
      <c r="E158" s="162"/>
      <c r="F158" s="162"/>
      <c r="G158" s="161"/>
      <c r="H158" s="162"/>
      <c r="I158" s="162"/>
      <c r="J158" s="162"/>
      <c r="K158" s="162"/>
      <c r="L158" s="162"/>
      <c r="M158" s="162"/>
      <c r="N158" s="164"/>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2"/>
      <c r="CL158" s="162"/>
      <c r="CM158" s="162"/>
      <c r="CN158" s="162"/>
      <c r="CO158" s="162"/>
      <c r="CP158" s="162"/>
      <c r="CQ158" s="162"/>
      <c r="CR158" s="162"/>
    </row>
    <row r="159" spans="1:96" x14ac:dyDescent="0.25">
      <c r="A159" s="161"/>
      <c r="B159" s="162"/>
      <c r="C159" s="163"/>
      <c r="D159" s="162"/>
      <c r="E159" s="162"/>
      <c r="F159" s="162"/>
      <c r="G159" s="161"/>
      <c r="H159" s="162"/>
      <c r="I159" s="162"/>
      <c r="J159" s="162"/>
      <c r="K159" s="162"/>
      <c r="L159" s="162"/>
      <c r="M159" s="162"/>
      <c r="N159" s="164"/>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c r="CQ159" s="162"/>
      <c r="CR159" s="162"/>
    </row>
    <row r="160" spans="1:96" x14ac:dyDescent="0.25">
      <c r="A160" s="161"/>
      <c r="B160" s="162"/>
      <c r="C160" s="163"/>
      <c r="D160" s="162"/>
      <c r="E160" s="162"/>
      <c r="F160" s="162"/>
      <c r="G160" s="161"/>
      <c r="H160" s="162"/>
      <c r="I160" s="162"/>
      <c r="J160" s="162"/>
      <c r="K160" s="162"/>
      <c r="L160" s="162"/>
      <c r="M160" s="162"/>
      <c r="N160" s="164"/>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c r="CP160" s="162"/>
      <c r="CQ160" s="162"/>
      <c r="CR160" s="162"/>
    </row>
    <row r="161" spans="1:96" x14ac:dyDescent="0.25">
      <c r="A161" s="161"/>
      <c r="B161" s="162"/>
      <c r="C161" s="163"/>
      <c r="D161" s="162"/>
      <c r="E161" s="162"/>
      <c r="F161" s="162"/>
      <c r="G161" s="161"/>
      <c r="H161" s="162"/>
      <c r="I161" s="162"/>
      <c r="J161" s="162"/>
      <c r="K161" s="162"/>
      <c r="L161" s="162"/>
      <c r="M161" s="162"/>
      <c r="N161" s="164"/>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c r="CP161" s="162"/>
      <c r="CQ161" s="162"/>
      <c r="CR161" s="162"/>
    </row>
    <row r="162" spans="1:96" x14ac:dyDescent="0.25">
      <c r="A162" s="161"/>
      <c r="B162" s="162"/>
      <c r="C162" s="163"/>
      <c r="D162" s="162"/>
      <c r="E162" s="162"/>
      <c r="F162" s="162"/>
      <c r="G162" s="161"/>
      <c r="H162" s="162"/>
      <c r="I162" s="162"/>
      <c r="J162" s="162"/>
      <c r="K162" s="162"/>
      <c r="L162" s="162"/>
      <c r="M162" s="162"/>
      <c r="N162" s="164"/>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c r="CQ162" s="162"/>
      <c r="CR162" s="162"/>
    </row>
    <row r="163" spans="1:96" x14ac:dyDescent="0.25">
      <c r="A163" s="161"/>
      <c r="B163" s="162"/>
      <c r="C163" s="163"/>
      <c r="D163" s="162"/>
      <c r="E163" s="162"/>
      <c r="F163" s="162"/>
      <c r="G163" s="161"/>
      <c r="H163" s="162"/>
      <c r="I163" s="162"/>
      <c r="J163" s="162"/>
      <c r="K163" s="162"/>
      <c r="L163" s="162"/>
      <c r="M163" s="162"/>
      <c r="N163" s="164"/>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row>
    <row r="164" spans="1:96" x14ac:dyDescent="0.25">
      <c r="A164" s="161"/>
      <c r="B164" s="162"/>
      <c r="C164" s="163"/>
      <c r="D164" s="162"/>
      <c r="E164" s="162"/>
      <c r="F164" s="162"/>
      <c r="G164" s="161"/>
      <c r="H164" s="162"/>
      <c r="I164" s="162"/>
      <c r="J164" s="162"/>
      <c r="K164" s="162"/>
      <c r="L164" s="162"/>
      <c r="M164" s="162"/>
      <c r="N164" s="164"/>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row>
    <row r="165" spans="1:96" x14ac:dyDescent="0.25">
      <c r="A165" s="161"/>
      <c r="B165" s="162"/>
      <c r="C165" s="163"/>
      <c r="D165" s="162"/>
      <c r="E165" s="162"/>
      <c r="F165" s="162"/>
      <c r="G165" s="161"/>
      <c r="H165" s="162"/>
      <c r="I165" s="162"/>
      <c r="J165" s="162"/>
      <c r="K165" s="162"/>
      <c r="L165" s="162"/>
      <c r="M165" s="162"/>
      <c r="N165" s="164"/>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c r="CQ165" s="162"/>
      <c r="CR165" s="162"/>
    </row>
    <row r="166" spans="1:96" x14ac:dyDescent="0.25">
      <c r="A166" s="161"/>
      <c r="B166" s="162"/>
      <c r="C166" s="163"/>
      <c r="D166" s="162"/>
      <c r="E166" s="162"/>
      <c r="F166" s="162"/>
      <c r="G166" s="161"/>
      <c r="H166" s="162"/>
      <c r="I166" s="162"/>
      <c r="J166" s="162"/>
      <c r="K166" s="162"/>
      <c r="L166" s="162"/>
      <c r="M166" s="162"/>
      <c r="N166" s="164"/>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c r="CQ166" s="162"/>
      <c r="CR166" s="162"/>
    </row>
    <row r="167" spans="1:96" x14ac:dyDescent="0.25">
      <c r="A167" s="161"/>
      <c r="B167" s="162"/>
      <c r="C167" s="163"/>
      <c r="D167" s="162"/>
      <c r="E167" s="162"/>
      <c r="F167" s="162"/>
      <c r="G167" s="161"/>
      <c r="H167" s="162"/>
      <c r="I167" s="162"/>
      <c r="J167" s="162"/>
      <c r="K167" s="162"/>
      <c r="L167" s="162"/>
      <c r="M167" s="162"/>
      <c r="N167" s="164"/>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c r="CQ167" s="162"/>
      <c r="CR167" s="162"/>
    </row>
    <row r="168" spans="1:96" x14ac:dyDescent="0.25">
      <c r="A168" s="161"/>
      <c r="B168" s="162"/>
      <c r="C168" s="163"/>
      <c r="D168" s="162"/>
      <c r="E168" s="162"/>
      <c r="F168" s="162"/>
      <c r="G168" s="161"/>
      <c r="H168" s="162"/>
      <c r="I168" s="162"/>
      <c r="J168" s="162"/>
      <c r="K168" s="162"/>
      <c r="L168" s="162"/>
      <c r="M168" s="162"/>
      <c r="N168" s="164"/>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c r="CQ168" s="162"/>
      <c r="CR168" s="162"/>
    </row>
    <row r="169" spans="1:96" x14ac:dyDescent="0.25">
      <c r="A169" s="161"/>
      <c r="B169" s="162"/>
      <c r="C169" s="163"/>
      <c r="D169" s="162"/>
      <c r="E169" s="162"/>
      <c r="F169" s="162"/>
      <c r="G169" s="161"/>
      <c r="H169" s="162"/>
      <c r="I169" s="162"/>
      <c r="J169" s="162"/>
      <c r="K169" s="162"/>
      <c r="L169" s="162"/>
      <c r="M169" s="162"/>
      <c r="N169" s="164"/>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2"/>
      <c r="CL169" s="162"/>
      <c r="CM169" s="162"/>
      <c r="CN169" s="162"/>
      <c r="CO169" s="162"/>
      <c r="CP169" s="162"/>
      <c r="CQ169" s="162"/>
      <c r="CR169" s="162"/>
    </row>
    <row r="170" spans="1:96" x14ac:dyDescent="0.25">
      <c r="A170" s="161"/>
      <c r="B170" s="162"/>
      <c r="C170" s="163"/>
      <c r="D170" s="162"/>
      <c r="E170" s="162"/>
      <c r="F170" s="162"/>
      <c r="G170" s="161"/>
      <c r="H170" s="162"/>
      <c r="I170" s="162"/>
      <c r="J170" s="162"/>
      <c r="K170" s="162"/>
      <c r="L170" s="162"/>
      <c r="M170" s="162"/>
      <c r="N170" s="164"/>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2"/>
      <c r="CL170" s="162"/>
      <c r="CM170" s="162"/>
      <c r="CN170" s="162"/>
      <c r="CO170" s="162"/>
      <c r="CP170" s="162"/>
      <c r="CQ170" s="162"/>
      <c r="CR170" s="162"/>
    </row>
    <row r="171" spans="1:96" x14ac:dyDescent="0.25">
      <c r="A171" s="161"/>
      <c r="B171" s="162"/>
      <c r="C171" s="163"/>
      <c r="D171" s="162"/>
      <c r="E171" s="162"/>
      <c r="F171" s="162"/>
      <c r="G171" s="161"/>
      <c r="H171" s="162"/>
      <c r="I171" s="162"/>
      <c r="J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2"/>
      <c r="CL171" s="162"/>
      <c r="CM171" s="162"/>
      <c r="CN171" s="162"/>
      <c r="CO171" s="162"/>
      <c r="CP171" s="162"/>
      <c r="CQ171" s="162"/>
      <c r="CR171" s="162"/>
    </row>
    <row r="172" spans="1:96" x14ac:dyDescent="0.25">
      <c r="A172" s="161"/>
      <c r="B172" s="162"/>
      <c r="C172" s="163"/>
      <c r="D172" s="162"/>
      <c r="E172" s="162"/>
      <c r="F172" s="162"/>
      <c r="G172" s="161"/>
      <c r="H172" s="162"/>
      <c r="I172" s="162"/>
      <c r="J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c r="CQ172" s="162"/>
      <c r="CR172" s="162"/>
    </row>
    <row r="173" spans="1:96" x14ac:dyDescent="0.25">
      <c r="A173" s="161"/>
      <c r="B173" s="162"/>
      <c r="C173" s="163"/>
      <c r="D173" s="162"/>
      <c r="E173" s="162"/>
      <c r="F173" s="162"/>
      <c r="G173" s="161"/>
      <c r="H173" s="162"/>
      <c r="I173" s="162"/>
      <c r="J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c r="CQ173" s="162"/>
      <c r="CR173" s="162"/>
    </row>
    <row r="174" spans="1:96" x14ac:dyDescent="0.25">
      <c r="A174" s="161"/>
      <c r="B174" s="162"/>
      <c r="C174" s="163"/>
      <c r="D174" s="162"/>
      <c r="E174" s="162"/>
      <c r="F174" s="162"/>
      <c r="G174" s="161"/>
      <c r="H174" s="162"/>
      <c r="I174" s="162"/>
      <c r="J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c r="CM174" s="162"/>
      <c r="CN174" s="162"/>
      <c r="CO174" s="162"/>
      <c r="CP174" s="162"/>
      <c r="CQ174" s="162"/>
      <c r="CR174" s="162"/>
    </row>
    <row r="175" spans="1:96" x14ac:dyDescent="0.25">
      <c r="A175" s="161"/>
      <c r="B175" s="162"/>
      <c r="C175" s="163"/>
      <c r="D175" s="162"/>
      <c r="E175" s="162"/>
      <c r="F175" s="162"/>
      <c r="G175" s="161"/>
      <c r="H175" s="162"/>
      <c r="I175" s="162"/>
      <c r="J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c r="CP175" s="162"/>
      <c r="CQ175" s="162"/>
      <c r="CR175" s="162"/>
    </row>
    <row r="176" spans="1:96" x14ac:dyDescent="0.25">
      <c r="A176" s="161"/>
      <c r="B176" s="162"/>
      <c r="C176" s="163"/>
      <c r="D176" s="162"/>
      <c r="E176" s="162"/>
      <c r="F176" s="162"/>
      <c r="G176" s="161"/>
      <c r="H176" s="162"/>
      <c r="I176" s="162"/>
      <c r="J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c r="CM176" s="162"/>
      <c r="CN176" s="162"/>
      <c r="CO176" s="162"/>
      <c r="CP176" s="162"/>
      <c r="CQ176" s="162"/>
      <c r="CR176" s="162"/>
    </row>
    <row r="177" spans="1:96" x14ac:dyDescent="0.25">
      <c r="A177" s="161"/>
      <c r="B177" s="162"/>
      <c r="C177" s="163"/>
      <c r="D177" s="162"/>
      <c r="E177" s="162"/>
      <c r="F177" s="162"/>
      <c r="G177" s="161"/>
      <c r="H177" s="162"/>
      <c r="I177" s="162"/>
      <c r="J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c r="CQ177" s="162"/>
      <c r="CR177" s="162"/>
    </row>
    <row r="178" spans="1:96" x14ac:dyDescent="0.25">
      <c r="A178" s="161"/>
      <c r="B178" s="162"/>
      <c r="C178" s="163"/>
      <c r="D178" s="162"/>
      <c r="E178" s="162"/>
      <c r="F178" s="162"/>
      <c r="G178" s="161"/>
      <c r="H178" s="162"/>
      <c r="I178" s="162"/>
      <c r="J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c r="CQ178" s="162"/>
      <c r="CR178" s="162"/>
    </row>
    <row r="179" spans="1:96" x14ac:dyDescent="0.25">
      <c r="A179" s="161"/>
      <c r="B179" s="162"/>
      <c r="C179" s="163"/>
      <c r="D179" s="162"/>
      <c r="E179" s="162"/>
      <c r="F179" s="162"/>
      <c r="G179" s="161"/>
      <c r="H179" s="162"/>
      <c r="I179" s="162"/>
      <c r="J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c r="CM179" s="162"/>
      <c r="CN179" s="162"/>
      <c r="CO179" s="162"/>
      <c r="CP179" s="162"/>
      <c r="CQ179" s="162"/>
      <c r="CR179" s="162"/>
    </row>
    <row r="180" spans="1:96" x14ac:dyDescent="0.25">
      <c r="A180" s="161"/>
      <c r="B180" s="162"/>
      <c r="C180" s="163"/>
      <c r="D180" s="162"/>
      <c r="E180" s="162"/>
      <c r="F180" s="162"/>
      <c r="G180" s="161"/>
      <c r="H180" s="162"/>
      <c r="I180" s="162"/>
      <c r="J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c r="CM180" s="162"/>
      <c r="CN180" s="162"/>
      <c r="CO180" s="162"/>
      <c r="CP180" s="162"/>
      <c r="CQ180" s="162"/>
      <c r="CR180" s="162"/>
    </row>
    <row r="181" spans="1:96" x14ac:dyDescent="0.25">
      <c r="A181" s="161"/>
      <c r="B181" s="162"/>
      <c r="C181" s="163"/>
      <c r="D181" s="162"/>
      <c r="E181" s="162"/>
      <c r="F181" s="162"/>
      <c r="G181" s="161"/>
      <c r="H181" s="162"/>
      <c r="I181" s="162"/>
      <c r="J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row>
    <row r="182" spans="1:96" x14ac:dyDescent="0.25">
      <c r="A182" s="161"/>
      <c r="B182" s="162"/>
      <c r="C182" s="163"/>
      <c r="D182" s="162"/>
      <c r="E182" s="162"/>
      <c r="F182" s="162"/>
      <c r="G182" s="161"/>
      <c r="H182" s="162"/>
      <c r="I182" s="162"/>
      <c r="J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row>
    <row r="183" spans="1:96" x14ac:dyDescent="0.25">
      <c r="A183" s="161"/>
      <c r="B183" s="162"/>
      <c r="C183" s="163"/>
      <c r="D183" s="162"/>
      <c r="E183" s="162"/>
      <c r="F183" s="162"/>
      <c r="G183" s="161"/>
      <c r="H183" s="162"/>
      <c r="I183" s="162"/>
      <c r="J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c r="CP183" s="162"/>
      <c r="CQ183" s="162"/>
      <c r="CR183" s="162"/>
    </row>
    <row r="184" spans="1:96" x14ac:dyDescent="0.25">
      <c r="A184" s="161"/>
      <c r="B184" s="162"/>
      <c r="C184" s="163"/>
      <c r="D184" s="162"/>
      <c r="E184" s="162"/>
      <c r="F184" s="162"/>
      <c r="G184" s="161"/>
      <c r="H184" s="162"/>
      <c r="I184" s="162"/>
      <c r="J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c r="CQ184" s="162"/>
      <c r="CR184" s="162"/>
    </row>
    <row r="185" spans="1:96" x14ac:dyDescent="0.25">
      <c r="A185" s="161"/>
      <c r="B185" s="162"/>
      <c r="C185" s="163"/>
      <c r="D185" s="162"/>
      <c r="E185" s="162"/>
      <c r="F185" s="162"/>
      <c r="G185" s="161"/>
      <c r="H185" s="162"/>
      <c r="I185" s="162"/>
      <c r="J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row>
    <row r="186" spans="1:96" x14ac:dyDescent="0.25">
      <c r="A186" s="161"/>
      <c r="B186" s="162"/>
      <c r="C186" s="163"/>
      <c r="D186" s="162"/>
      <c r="E186" s="162"/>
      <c r="F186" s="162"/>
      <c r="G186" s="161"/>
      <c r="H186" s="162"/>
      <c r="I186" s="162"/>
      <c r="J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row>
    <row r="187" spans="1:96" x14ac:dyDescent="0.25">
      <c r="A187" s="161"/>
      <c r="B187" s="162"/>
      <c r="C187" s="163"/>
      <c r="D187" s="162"/>
      <c r="E187" s="162"/>
      <c r="F187" s="162"/>
      <c r="G187" s="161"/>
      <c r="H187" s="162"/>
      <c r="I187" s="162"/>
      <c r="J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c r="CP187" s="162"/>
      <c r="CQ187" s="162"/>
      <c r="CR187" s="162"/>
    </row>
    <row r="188" spans="1:96" x14ac:dyDescent="0.25">
      <c r="A188" s="161"/>
      <c r="B188" s="162"/>
      <c r="C188" s="163"/>
      <c r="D188" s="162"/>
      <c r="E188" s="162"/>
      <c r="F188" s="162"/>
      <c r="G188" s="161"/>
      <c r="H188" s="162"/>
      <c r="I188" s="162"/>
      <c r="J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c r="CM188" s="162"/>
      <c r="CN188" s="162"/>
      <c r="CO188" s="162"/>
      <c r="CP188" s="162"/>
      <c r="CQ188" s="162"/>
      <c r="CR188" s="162"/>
    </row>
    <row r="189" spans="1:96" x14ac:dyDescent="0.25">
      <c r="A189" s="161"/>
      <c r="B189" s="162"/>
      <c r="C189" s="163"/>
      <c r="D189" s="162"/>
      <c r="E189" s="162"/>
      <c r="F189" s="162"/>
      <c r="G189" s="161"/>
      <c r="H189" s="162"/>
      <c r="I189" s="162"/>
      <c r="J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row>
    <row r="190" spans="1:96" x14ac:dyDescent="0.25">
      <c r="A190" s="161"/>
      <c r="B190" s="162"/>
      <c r="C190" s="163"/>
      <c r="D190" s="162"/>
      <c r="E190" s="162"/>
      <c r="F190" s="162"/>
      <c r="G190" s="161"/>
      <c r="H190" s="162"/>
      <c r="I190" s="162"/>
      <c r="J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row>
    <row r="191" spans="1:96" x14ac:dyDescent="0.25">
      <c r="A191" s="161"/>
      <c r="B191" s="162"/>
      <c r="C191" s="163"/>
      <c r="D191" s="162"/>
      <c r="E191" s="162"/>
      <c r="F191" s="162"/>
      <c r="G191" s="161"/>
      <c r="H191" s="162"/>
      <c r="I191" s="162"/>
      <c r="J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row>
    <row r="192" spans="1:96" x14ac:dyDescent="0.25">
      <c r="A192" s="161"/>
      <c r="B192" s="162"/>
      <c r="C192" s="163"/>
      <c r="D192" s="162"/>
      <c r="E192" s="162"/>
      <c r="F192" s="162"/>
      <c r="G192" s="161"/>
      <c r="H192" s="162"/>
      <c r="I192" s="162"/>
      <c r="J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row>
    <row r="193" spans="1:96" x14ac:dyDescent="0.25">
      <c r="A193" s="161"/>
      <c r="B193" s="162"/>
      <c r="C193" s="163"/>
      <c r="D193" s="162"/>
      <c r="E193" s="162"/>
      <c r="F193" s="162"/>
      <c r="G193" s="161"/>
      <c r="H193" s="162"/>
      <c r="I193" s="162"/>
      <c r="J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row>
    <row r="194" spans="1:96" x14ac:dyDescent="0.25">
      <c r="A194" s="161"/>
      <c r="B194" s="162"/>
      <c r="C194" s="163"/>
      <c r="D194" s="162"/>
      <c r="E194" s="162"/>
      <c r="F194" s="162"/>
      <c r="G194" s="161"/>
      <c r="H194" s="162"/>
      <c r="I194" s="162"/>
      <c r="J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row>
    <row r="195" spans="1:96" x14ac:dyDescent="0.25">
      <c r="A195" s="161"/>
      <c r="B195" s="162"/>
      <c r="C195" s="163"/>
      <c r="D195" s="162"/>
      <c r="E195" s="162"/>
      <c r="F195" s="162"/>
      <c r="G195" s="161"/>
      <c r="H195" s="162"/>
      <c r="I195" s="162"/>
      <c r="J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row>
    <row r="196" spans="1:96" x14ac:dyDescent="0.25">
      <c r="A196" s="161"/>
      <c r="B196" s="162"/>
      <c r="C196" s="163"/>
      <c r="D196" s="162"/>
      <c r="E196" s="162"/>
      <c r="F196" s="162"/>
      <c r="G196" s="161"/>
      <c r="H196" s="162"/>
      <c r="I196" s="162"/>
      <c r="J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c r="CQ196" s="162"/>
      <c r="CR196" s="162"/>
    </row>
    <row r="197" spans="1:96" x14ac:dyDescent="0.25">
      <c r="A197" s="161"/>
      <c r="B197" s="162"/>
      <c r="C197" s="163"/>
      <c r="D197" s="162"/>
      <c r="E197" s="162"/>
      <c r="F197" s="162"/>
      <c r="G197" s="161"/>
      <c r="H197" s="162"/>
      <c r="I197" s="162"/>
      <c r="J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row>
    <row r="198" spans="1:96" x14ac:dyDescent="0.25">
      <c r="A198" s="161"/>
      <c r="B198" s="162"/>
      <c r="C198" s="163"/>
      <c r="D198" s="162"/>
      <c r="E198" s="162"/>
      <c r="F198" s="162"/>
      <c r="G198" s="161"/>
      <c r="H198" s="162"/>
      <c r="I198" s="162"/>
      <c r="J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row>
    <row r="199" spans="1:96" x14ac:dyDescent="0.25">
      <c r="A199" s="161"/>
      <c r="B199" s="162"/>
      <c r="C199" s="163"/>
      <c r="D199" s="162"/>
      <c r="E199" s="162"/>
      <c r="F199" s="162"/>
      <c r="G199" s="161"/>
      <c r="H199" s="162"/>
      <c r="I199" s="162"/>
      <c r="J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row>
    <row r="200" spans="1:96" x14ac:dyDescent="0.25">
      <c r="A200" s="161"/>
      <c r="B200" s="162"/>
      <c r="C200" s="163"/>
      <c r="D200" s="162"/>
      <c r="E200" s="162"/>
      <c r="F200" s="162"/>
      <c r="G200" s="161"/>
      <c r="H200" s="162"/>
      <c r="I200" s="162"/>
      <c r="J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row>
    <row r="201" spans="1:96" x14ac:dyDescent="0.25">
      <c r="A201" s="161"/>
      <c r="B201" s="162"/>
      <c r="C201" s="163"/>
      <c r="D201" s="162"/>
      <c r="E201" s="162"/>
      <c r="F201" s="162"/>
      <c r="G201" s="161"/>
      <c r="H201" s="162"/>
      <c r="I201" s="162"/>
      <c r="J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row>
    <row r="202" spans="1:96" x14ac:dyDescent="0.25">
      <c r="A202" s="161"/>
      <c r="B202" s="162"/>
      <c r="C202" s="163"/>
      <c r="D202" s="162"/>
      <c r="E202" s="162"/>
      <c r="F202" s="162"/>
      <c r="G202" s="161"/>
      <c r="H202" s="162"/>
      <c r="I202" s="162"/>
      <c r="J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row>
    <row r="203" spans="1:96" x14ac:dyDescent="0.25">
      <c r="A203" s="161"/>
      <c r="B203" s="162"/>
      <c r="C203" s="163"/>
      <c r="D203" s="162"/>
      <c r="E203" s="162"/>
      <c r="F203" s="162"/>
      <c r="G203" s="161"/>
      <c r="H203" s="162"/>
      <c r="I203" s="162"/>
      <c r="J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row>
    <row r="204" spans="1:96" x14ac:dyDescent="0.25">
      <c r="A204" s="161"/>
      <c r="B204" s="162"/>
      <c r="C204" s="163"/>
      <c r="D204" s="162"/>
      <c r="E204" s="162"/>
      <c r="F204" s="162"/>
      <c r="G204" s="161"/>
      <c r="H204" s="162"/>
      <c r="I204" s="162"/>
      <c r="J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row>
    <row r="205" spans="1:96" x14ac:dyDescent="0.25">
      <c r="A205" s="161"/>
      <c r="B205" s="162"/>
      <c r="C205" s="163"/>
      <c r="D205" s="162"/>
      <c r="E205" s="162"/>
      <c r="F205" s="162"/>
      <c r="G205" s="161"/>
      <c r="H205" s="162"/>
      <c r="I205" s="162"/>
      <c r="J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row>
    <row r="206" spans="1:96" x14ac:dyDescent="0.25">
      <c r="A206" s="161"/>
      <c r="B206" s="162"/>
      <c r="C206" s="163"/>
      <c r="D206" s="162"/>
      <c r="E206" s="162"/>
      <c r="F206" s="162"/>
      <c r="G206" s="161"/>
      <c r="H206" s="162"/>
      <c r="I206" s="162"/>
      <c r="J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row>
    <row r="207" spans="1:96" x14ac:dyDescent="0.25">
      <c r="A207" s="161"/>
      <c r="B207" s="162"/>
      <c r="C207" s="163"/>
      <c r="D207" s="162"/>
      <c r="E207" s="162"/>
      <c r="F207" s="162"/>
      <c r="G207" s="161"/>
      <c r="H207" s="162"/>
      <c r="I207" s="162"/>
      <c r="J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row>
    <row r="208" spans="1:96" x14ac:dyDescent="0.25">
      <c r="A208" s="161"/>
      <c r="B208" s="162"/>
      <c r="C208" s="163"/>
      <c r="D208" s="162"/>
      <c r="E208" s="162"/>
      <c r="F208" s="162"/>
      <c r="G208" s="161"/>
      <c r="H208" s="162"/>
      <c r="I208" s="162"/>
      <c r="J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row>
    <row r="209" spans="1:96" x14ac:dyDescent="0.25">
      <c r="A209" s="161"/>
      <c r="B209" s="162"/>
      <c r="C209" s="163"/>
      <c r="D209" s="162"/>
      <c r="E209" s="162"/>
      <c r="F209" s="162"/>
      <c r="G209" s="161"/>
      <c r="H209" s="162"/>
      <c r="I209" s="162"/>
      <c r="J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c r="CM209" s="162"/>
      <c r="CN209" s="162"/>
      <c r="CO209" s="162"/>
      <c r="CP209" s="162"/>
      <c r="CQ209" s="162"/>
      <c r="CR209" s="162"/>
    </row>
    <row r="210" spans="1:96" x14ac:dyDescent="0.25">
      <c r="A210" s="161"/>
      <c r="B210" s="162"/>
      <c r="C210" s="163"/>
      <c r="D210" s="162"/>
      <c r="E210" s="162"/>
      <c r="F210" s="162"/>
      <c r="G210" s="161"/>
      <c r="H210" s="162"/>
      <c r="I210" s="162"/>
      <c r="J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c r="CP210" s="162"/>
      <c r="CQ210" s="162"/>
      <c r="CR210" s="162"/>
    </row>
    <row r="211" spans="1:96" x14ac:dyDescent="0.25">
      <c r="A211" s="161"/>
      <c r="B211" s="162"/>
      <c r="C211" s="163"/>
      <c r="D211" s="162"/>
      <c r="E211" s="162"/>
      <c r="F211" s="162"/>
      <c r="G211" s="161"/>
      <c r="H211" s="162"/>
      <c r="I211" s="162"/>
      <c r="J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c r="CM211" s="162"/>
      <c r="CN211" s="162"/>
      <c r="CO211" s="162"/>
      <c r="CP211" s="162"/>
      <c r="CQ211" s="162"/>
      <c r="CR211" s="162"/>
    </row>
    <row r="212" spans="1:96" x14ac:dyDescent="0.25">
      <c r="A212" s="161"/>
      <c r="B212" s="162"/>
      <c r="C212" s="163"/>
      <c r="D212" s="162"/>
      <c r="E212" s="162"/>
      <c r="F212" s="162"/>
      <c r="G212" s="161"/>
      <c r="H212" s="162"/>
      <c r="I212" s="162"/>
      <c r="J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c r="CN212" s="162"/>
      <c r="CO212" s="162"/>
      <c r="CP212" s="162"/>
      <c r="CQ212" s="162"/>
      <c r="CR212" s="162"/>
    </row>
    <row r="213" spans="1:96" x14ac:dyDescent="0.25">
      <c r="A213" s="161"/>
      <c r="B213" s="162"/>
      <c r="C213" s="163"/>
      <c r="D213" s="162"/>
      <c r="E213" s="162"/>
      <c r="F213" s="162"/>
      <c r="G213" s="161"/>
      <c r="H213" s="162"/>
      <c r="I213" s="162"/>
      <c r="J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c r="CP213" s="162"/>
      <c r="CQ213" s="162"/>
      <c r="CR213" s="162"/>
    </row>
    <row r="214" spans="1:96" x14ac:dyDescent="0.25">
      <c r="A214" s="161"/>
      <c r="B214" s="162"/>
      <c r="C214" s="163"/>
      <c r="D214" s="162"/>
      <c r="E214" s="162"/>
      <c r="F214" s="162"/>
      <c r="G214" s="161"/>
      <c r="H214" s="162"/>
      <c r="I214" s="162"/>
      <c r="J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c r="CM214" s="162"/>
      <c r="CN214" s="162"/>
      <c r="CO214" s="162"/>
      <c r="CP214" s="162"/>
      <c r="CQ214" s="162"/>
      <c r="CR214" s="162"/>
    </row>
    <row r="215" spans="1:96" x14ac:dyDescent="0.25">
      <c r="A215" s="161"/>
      <c r="B215" s="162"/>
      <c r="C215" s="163"/>
      <c r="D215" s="162"/>
      <c r="E215" s="162"/>
      <c r="F215" s="162"/>
      <c r="G215" s="161"/>
      <c r="H215" s="162"/>
      <c r="I215" s="162"/>
      <c r="J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c r="CP215" s="162"/>
      <c r="CQ215" s="162"/>
      <c r="CR215" s="162"/>
    </row>
    <row r="216" spans="1:96" x14ac:dyDescent="0.25">
      <c r="A216" s="161"/>
      <c r="B216" s="162"/>
      <c r="C216" s="163"/>
      <c r="D216" s="162"/>
      <c r="E216" s="162"/>
      <c r="F216" s="162"/>
      <c r="G216" s="161"/>
      <c r="H216" s="162"/>
      <c r="I216" s="162"/>
      <c r="J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c r="CM216" s="162"/>
      <c r="CN216" s="162"/>
      <c r="CO216" s="162"/>
      <c r="CP216" s="162"/>
      <c r="CQ216" s="162"/>
      <c r="CR216" s="162"/>
    </row>
    <row r="217" spans="1:96" x14ac:dyDescent="0.25">
      <c r="A217" s="161"/>
      <c r="B217" s="162"/>
      <c r="C217" s="163"/>
      <c r="D217" s="162"/>
      <c r="E217" s="162"/>
      <c r="F217" s="162"/>
      <c r="G217" s="161"/>
      <c r="H217" s="162"/>
      <c r="I217" s="162"/>
      <c r="J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c r="CP217" s="162"/>
      <c r="CQ217" s="162"/>
      <c r="CR217" s="162"/>
    </row>
    <row r="218" spans="1:96" x14ac:dyDescent="0.25">
      <c r="A218" s="161"/>
      <c r="B218" s="162"/>
      <c r="C218" s="163"/>
      <c r="D218" s="162"/>
      <c r="E218" s="162"/>
      <c r="F218" s="162"/>
      <c r="G218" s="161"/>
      <c r="H218" s="162"/>
      <c r="I218" s="162"/>
      <c r="J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c r="CP218" s="162"/>
      <c r="CQ218" s="162"/>
      <c r="CR218" s="162"/>
    </row>
    <row r="219" spans="1:96" x14ac:dyDescent="0.25">
      <c r="A219" s="161"/>
      <c r="B219" s="162"/>
      <c r="C219" s="163"/>
      <c r="D219" s="162"/>
      <c r="E219" s="162"/>
      <c r="F219" s="162"/>
      <c r="G219" s="161"/>
      <c r="H219" s="162"/>
      <c r="I219" s="162"/>
      <c r="J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c r="CQ219" s="162"/>
      <c r="CR219" s="162"/>
    </row>
    <row r="220" spans="1:96" x14ac:dyDescent="0.25">
      <c r="A220" s="161"/>
      <c r="B220" s="162"/>
      <c r="C220" s="163"/>
      <c r="D220" s="162"/>
      <c r="E220" s="162"/>
      <c r="F220" s="162"/>
      <c r="G220" s="161"/>
      <c r="H220" s="162"/>
      <c r="I220" s="162"/>
      <c r="J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row>
    <row r="221" spans="1:96" x14ac:dyDescent="0.25">
      <c r="A221" s="161"/>
      <c r="B221" s="162"/>
      <c r="C221" s="163"/>
      <c r="D221" s="162"/>
      <c r="E221" s="162"/>
      <c r="F221" s="162"/>
      <c r="G221" s="161"/>
      <c r="H221" s="162"/>
      <c r="I221" s="162"/>
      <c r="J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row>
    <row r="222" spans="1:96" x14ac:dyDescent="0.25">
      <c r="A222" s="161"/>
      <c r="B222" s="162"/>
      <c r="C222" s="163"/>
      <c r="D222" s="162"/>
      <c r="E222" s="162"/>
      <c r="F222" s="162"/>
      <c r="G222" s="161"/>
      <c r="H222" s="162"/>
      <c r="I222" s="162"/>
      <c r="J222" s="162"/>
    </row>
  </sheetData>
  <mergeCells count="31">
    <mergeCell ref="B6:B10"/>
    <mergeCell ref="I6:I10"/>
    <mergeCell ref="G11:G12"/>
    <mergeCell ref="J11:J12"/>
    <mergeCell ref="B11:B12"/>
    <mergeCell ref="C11:C12"/>
    <mergeCell ref="D11:D12"/>
    <mergeCell ref="E11:E12"/>
    <mergeCell ref="F11:F12"/>
    <mergeCell ref="J6:J10"/>
    <mergeCell ref="G6:G10"/>
    <mergeCell ref="F6:F10"/>
    <mergeCell ref="E6:E10"/>
    <mergeCell ref="C6:C10"/>
    <mergeCell ref="G13:G16"/>
    <mergeCell ref="I13:I16"/>
    <mergeCell ref="H13:H16"/>
    <mergeCell ref="A13:A16"/>
    <mergeCell ref="F13:F16"/>
    <mergeCell ref="C13:C16"/>
    <mergeCell ref="B13:B16"/>
    <mergeCell ref="D13:D16"/>
    <mergeCell ref="E13:E16"/>
    <mergeCell ref="P13:P16"/>
    <mergeCell ref="Q13:Q16"/>
    <mergeCell ref="J13:J16"/>
    <mergeCell ref="K13:K16"/>
    <mergeCell ref="L13:L16"/>
    <mergeCell ref="O13:O16"/>
    <mergeCell ref="N13:N16"/>
    <mergeCell ref="M13:M16"/>
  </mergeCells>
  <phoneticPr fontId="12" type="noConversion"/>
  <conditionalFormatting sqref="K17 K5 K11:K13">
    <cfRule type="cellIs" dxfId="364" priority="13" operator="equal">
      <formula>#REF!</formula>
    </cfRule>
    <cfRule type="cellIs" dxfId="363" priority="14" operator="equal">
      <formula>#REF!</formula>
    </cfRule>
    <cfRule type="cellIs" dxfId="362" priority="15" operator="equal">
      <formula>#REF!</formula>
    </cfRule>
  </conditionalFormatting>
  <conditionalFormatting sqref="K18:K19 K6:K10">
    <cfRule type="cellIs" dxfId="361" priority="10" operator="equal">
      <formula>#REF!</formula>
    </cfRule>
    <cfRule type="cellIs" dxfId="360" priority="11" operator="equal">
      <formula>#REF!</formula>
    </cfRule>
    <cfRule type="cellIs" dxfId="359" priority="12" operator="equal">
      <formula>#REF!</formula>
    </cfRule>
  </conditionalFormatting>
  <dataValidations count="1">
    <dataValidation type="list" allowBlank="1" showInputMessage="1" showErrorMessage="1" sqref="K17:K19 K5:K13" xr:uid="{19753C65-B8E2-4683-89D2-B28337A57E29}">
      <formula1>$K$23:$K$26</formula1>
    </dataValidation>
  </dataValidations>
  <pageMargins left="0.23622047244094491" right="0.23622047244094491" top="0.74803149606299213" bottom="0.74803149606299213" header="0.31496062992125984" footer="0.31496062992125984"/>
  <pageSetup paperSize="8" scale="11"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89EC-1F33-4DCD-9228-776E7C95146B}">
  <sheetPr>
    <pageSetUpPr fitToPage="1"/>
  </sheetPr>
  <dimension ref="A1:RA70"/>
  <sheetViews>
    <sheetView zoomScale="80" zoomScaleNormal="80" workbookViewId="0">
      <selection activeCell="E6" sqref="E6:E9"/>
    </sheetView>
  </sheetViews>
  <sheetFormatPr defaultColWidth="9.140625" defaultRowHeight="15" outlineLevelRow="1" x14ac:dyDescent="0.25"/>
  <cols>
    <col min="1" max="1" width="20.7109375" style="18" customWidth="1"/>
    <col min="2" max="2" width="13" style="5" customWidth="1"/>
    <col min="3" max="3" width="67.140625" style="17" customWidth="1"/>
    <col min="4" max="4" width="15" style="5" customWidth="1"/>
    <col min="5" max="6" width="10.140625" style="5" bestFit="1" customWidth="1"/>
    <col min="7" max="7" width="41" style="18" customWidth="1"/>
    <col min="8" max="8" width="60.28515625" style="5" customWidth="1"/>
    <col min="9" max="9" width="60.140625" style="5" customWidth="1"/>
    <col min="10" max="10" width="47.140625" style="5" customWidth="1"/>
    <col min="11" max="11" width="20.42578125" style="5" customWidth="1"/>
    <col min="12" max="12" width="57.28515625" style="5" customWidth="1"/>
    <col min="13" max="13" width="59.7109375" style="5" customWidth="1"/>
    <col min="14" max="14" width="7.140625" style="23" hidden="1" customWidth="1"/>
    <col min="15" max="15" width="19" style="5" hidden="1" customWidth="1"/>
    <col min="16" max="17" width="9.140625" style="197" hidden="1" customWidth="1"/>
    <col min="18" max="16384" width="9.140625" style="5"/>
  </cols>
  <sheetData>
    <row r="1" spans="1:77" x14ac:dyDescent="0.25">
      <c r="A1" s="39"/>
      <c r="B1" s="31"/>
      <c r="C1" s="38" t="s">
        <v>15</v>
      </c>
      <c r="D1" s="39"/>
      <c r="E1" s="39"/>
      <c r="F1" s="39"/>
      <c r="G1" s="37"/>
      <c r="H1" s="1"/>
      <c r="I1" s="1"/>
      <c r="J1" s="1"/>
      <c r="K1" s="2"/>
      <c r="L1" s="3"/>
      <c r="M1" s="3"/>
      <c r="N1" s="4"/>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row>
    <row r="2" spans="1:77" ht="13.35" hidden="1" customHeight="1" outlineLevel="1" x14ac:dyDescent="0.25">
      <c r="A2" s="1"/>
      <c r="B2" s="1"/>
      <c r="C2" s="1"/>
      <c r="D2" s="1"/>
      <c r="E2" s="1"/>
      <c r="F2" s="1"/>
      <c r="G2" s="1"/>
      <c r="H2" s="1"/>
      <c r="I2" s="1"/>
      <c r="J2" s="1"/>
      <c r="K2" s="1"/>
      <c r="L2" s="1"/>
      <c r="M2" s="1"/>
      <c r="N2" s="4"/>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row>
    <row r="3" spans="1:77" ht="14.25" hidden="1" customHeight="1" outlineLevel="1" x14ac:dyDescent="0.25">
      <c r="A3" s="8"/>
      <c r="B3" s="6"/>
      <c r="C3" s="7"/>
      <c r="D3" s="8"/>
      <c r="E3" s="8"/>
      <c r="F3" s="8"/>
      <c r="G3" s="8"/>
      <c r="H3" s="8"/>
      <c r="I3" s="8"/>
      <c r="J3" s="8"/>
      <c r="K3" s="9"/>
      <c r="L3" s="10"/>
      <c r="M3" s="10"/>
      <c r="N3" s="4"/>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row>
    <row r="4" spans="1:77" ht="68.849999999999994" customHeight="1" collapsed="1" x14ac:dyDescent="0.25">
      <c r="A4" s="35" t="s">
        <v>360</v>
      </c>
      <c r="B4" s="36" t="s">
        <v>191</v>
      </c>
      <c r="C4" s="36" t="s">
        <v>0</v>
      </c>
      <c r="D4" s="34" t="s">
        <v>1403</v>
      </c>
      <c r="E4" s="34" t="s">
        <v>736</v>
      </c>
      <c r="F4" s="34" t="s">
        <v>737</v>
      </c>
      <c r="G4" s="35" t="s">
        <v>21</v>
      </c>
      <c r="H4" s="36" t="s">
        <v>361</v>
      </c>
      <c r="I4" s="36" t="s">
        <v>1</v>
      </c>
      <c r="J4" s="36" t="s">
        <v>20</v>
      </c>
      <c r="K4" s="32" t="s">
        <v>2</v>
      </c>
      <c r="L4" s="32" t="s">
        <v>533</v>
      </c>
      <c r="M4" s="32" t="s">
        <v>3</v>
      </c>
      <c r="N4" s="11" t="s">
        <v>4</v>
      </c>
      <c r="O4" s="99" t="s">
        <v>553</v>
      </c>
      <c r="P4" s="264" t="s">
        <v>18</v>
      </c>
      <c r="Q4" s="264" t="s">
        <v>19</v>
      </c>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row>
    <row r="5" spans="1:77" ht="12.75" x14ac:dyDescent="0.25">
      <c r="A5" s="12" t="s">
        <v>1136</v>
      </c>
      <c r="B5" s="12"/>
      <c r="C5" s="13"/>
      <c r="D5" s="14"/>
      <c r="E5" s="14"/>
      <c r="F5" s="14"/>
      <c r="G5" s="14"/>
      <c r="H5" s="14"/>
      <c r="I5" s="14"/>
      <c r="J5" s="14"/>
      <c r="K5" s="14"/>
      <c r="L5" s="14"/>
      <c r="M5" s="14"/>
      <c r="N5" s="15"/>
      <c r="O5" s="100"/>
      <c r="P5" s="265"/>
      <c r="Q5" s="265"/>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row>
    <row r="6" spans="1:77" ht="111" customHeight="1" x14ac:dyDescent="0.25">
      <c r="A6" s="494" t="s">
        <v>1263</v>
      </c>
      <c r="B6" s="757" t="s">
        <v>1131</v>
      </c>
      <c r="C6" s="767" t="s">
        <v>1519</v>
      </c>
      <c r="D6" s="762" t="s">
        <v>5</v>
      </c>
      <c r="E6" s="727" t="s">
        <v>17</v>
      </c>
      <c r="F6" s="755" t="s">
        <v>22</v>
      </c>
      <c r="G6" s="522" t="s">
        <v>1520</v>
      </c>
      <c r="H6" s="534" t="s">
        <v>1132</v>
      </c>
      <c r="I6" s="522" t="s">
        <v>1133</v>
      </c>
      <c r="J6" s="337" t="s">
        <v>1134</v>
      </c>
      <c r="K6" s="464" t="s">
        <v>6</v>
      </c>
      <c r="L6" s="43"/>
      <c r="M6" s="43"/>
      <c r="N6" s="49">
        <f t="shared" ref="N6" si="0">IF(K6="","0",IF(K6="Pass",1,IF(K6="Fail",0,IF(K6="TBD",0,IF(K6="N/A (Please provide reason)",1)))))</f>
        <v>0</v>
      </c>
      <c r="O6" s="101">
        <f>IF(AND(D6="M",K6="N/A (Please provide reason)"),1,0)</f>
        <v>0</v>
      </c>
      <c r="P6" s="267">
        <f>IF(E6 = "YES",1,0)</f>
        <v>1</v>
      </c>
      <c r="Q6" s="268">
        <f>IF(F6 = "YES",1,0)</f>
        <v>0</v>
      </c>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row>
    <row r="7" spans="1:77" ht="93.75" customHeight="1" x14ac:dyDescent="0.25">
      <c r="A7" s="494" t="s">
        <v>1264</v>
      </c>
      <c r="B7" s="746"/>
      <c r="C7" s="774"/>
      <c r="D7" s="763"/>
      <c r="E7" s="728"/>
      <c r="F7" s="794"/>
      <c r="G7" s="522" t="s">
        <v>1521</v>
      </c>
      <c r="H7" s="534" t="s">
        <v>1135</v>
      </c>
      <c r="I7" s="522" t="s">
        <v>1954</v>
      </c>
      <c r="J7" s="337" t="s">
        <v>1134</v>
      </c>
      <c r="K7" s="464" t="s">
        <v>6</v>
      </c>
      <c r="L7" s="420"/>
      <c r="M7" s="420"/>
      <c r="N7" s="49">
        <f t="shared" ref="N7:N9" si="1">IF(K7="","0",IF(K7="Pass",1,IF(K7="Fail",0,IF(K7="TBD",0,IF(K7="N/A (Please provide reason)",1)))))</f>
        <v>0</v>
      </c>
      <c r="O7" s="101">
        <f>IF(AND(D6="M",K7="N/A (Please provide reason)"),1,0)</f>
        <v>0</v>
      </c>
      <c r="P7" s="267">
        <f>IF(E6 = "YES",1,0)</f>
        <v>1</v>
      </c>
      <c r="Q7" s="268">
        <f>IF(F6 = "YES",1,0)</f>
        <v>0</v>
      </c>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row>
    <row r="8" spans="1:77" ht="93.75" customHeight="1" x14ac:dyDescent="0.25">
      <c r="A8" s="623" t="s">
        <v>1459</v>
      </c>
      <c r="B8" s="746"/>
      <c r="C8" s="774"/>
      <c r="D8" s="763"/>
      <c r="E8" s="728"/>
      <c r="F8" s="794"/>
      <c r="G8" s="595" t="s">
        <v>1522</v>
      </c>
      <c r="H8" s="596" t="s">
        <v>1132</v>
      </c>
      <c r="I8" s="552" t="s">
        <v>1133</v>
      </c>
      <c r="J8" s="555" t="s">
        <v>1523</v>
      </c>
      <c r="K8" s="371" t="s">
        <v>6</v>
      </c>
      <c r="L8" s="591"/>
      <c r="M8" s="591"/>
      <c r="N8" s="49">
        <f t="shared" si="1"/>
        <v>0</v>
      </c>
      <c r="O8" s="101">
        <f>IF(AND(D6="M",K8="N/A (Please provide reason)"),1,0)</f>
        <v>0</v>
      </c>
      <c r="P8" s="267">
        <f>IF(E6 = "YES",1,0)</f>
        <v>1</v>
      </c>
      <c r="Q8" s="268">
        <f>IF(F6 = "YES",1,0)</f>
        <v>0</v>
      </c>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row>
    <row r="9" spans="1:77" ht="93.75" customHeight="1" x14ac:dyDescent="0.25">
      <c r="A9" s="623" t="s">
        <v>1460</v>
      </c>
      <c r="B9" s="758"/>
      <c r="C9" s="775"/>
      <c r="D9" s="764"/>
      <c r="E9" s="729"/>
      <c r="F9" s="756"/>
      <c r="G9" s="595" t="s">
        <v>1524</v>
      </c>
      <c r="H9" s="596" t="s">
        <v>1135</v>
      </c>
      <c r="I9" s="552" t="s">
        <v>1955</v>
      </c>
      <c r="J9" s="555" t="s">
        <v>1523</v>
      </c>
      <c r="K9" s="371" t="s">
        <v>6</v>
      </c>
      <c r="L9" s="591"/>
      <c r="M9" s="591"/>
      <c r="N9" s="49">
        <f t="shared" si="1"/>
        <v>0</v>
      </c>
      <c r="O9" s="101">
        <f>IF(AND(D6="M",K9="N/A (Please provide reason)"),1,0)</f>
        <v>0</v>
      </c>
      <c r="P9" s="267">
        <f>IF(E6 = "YES",1,0)</f>
        <v>1</v>
      </c>
      <c r="Q9" s="268">
        <f>IF(F6 = "YES",1,0)</f>
        <v>0</v>
      </c>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row>
    <row r="10" spans="1:77" ht="155.25" customHeight="1" x14ac:dyDescent="0.25">
      <c r="A10" s="494" t="s">
        <v>1265</v>
      </c>
      <c r="B10" s="74" t="s">
        <v>31</v>
      </c>
      <c r="C10" s="70" t="s">
        <v>214</v>
      </c>
      <c r="D10" s="77" t="s">
        <v>5</v>
      </c>
      <c r="E10" s="417" t="s">
        <v>17</v>
      </c>
      <c r="F10" s="417" t="s">
        <v>17</v>
      </c>
      <c r="G10" s="418" t="s">
        <v>534</v>
      </c>
      <c r="H10" s="44" t="s">
        <v>738</v>
      </c>
      <c r="I10" s="44" t="s">
        <v>1861</v>
      </c>
      <c r="J10" s="44" t="s">
        <v>623</v>
      </c>
      <c r="K10" s="48" t="s">
        <v>6</v>
      </c>
      <c r="L10" s="43"/>
      <c r="M10" s="43"/>
      <c r="N10" s="49">
        <f t="shared" ref="N10:N12" si="2">IF(K10="","0",IF(K10="Pass",1,IF(K10="Fail",0,IF(K10="TBD",0,IF(K10="N/A (Please provide reason)",1)))))</f>
        <v>0</v>
      </c>
      <c r="O10" s="101">
        <f>IF(AND(D10="M",K10="N/A (Please provide reason)"),1,0)</f>
        <v>0</v>
      </c>
      <c r="P10" s="267">
        <f t="shared" ref="P10:Q14" si="3">IF(E10 = "YES",1,0)</f>
        <v>1</v>
      </c>
      <c r="Q10" s="268">
        <f t="shared" si="3"/>
        <v>1</v>
      </c>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row>
    <row r="11" spans="1:77" ht="122.85" customHeight="1" x14ac:dyDescent="0.25">
      <c r="A11" s="494" t="s">
        <v>1266</v>
      </c>
      <c r="B11" s="517" t="s">
        <v>1137</v>
      </c>
      <c r="C11" s="519" t="s">
        <v>1956</v>
      </c>
      <c r="D11" s="419" t="s">
        <v>5</v>
      </c>
      <c r="E11" s="469" t="s">
        <v>17</v>
      </c>
      <c r="F11" s="469" t="s">
        <v>17</v>
      </c>
      <c r="G11" s="515" t="s">
        <v>1155</v>
      </c>
      <c r="H11" s="44" t="s">
        <v>1156</v>
      </c>
      <c r="I11" s="44" t="s">
        <v>1157</v>
      </c>
      <c r="J11" s="468" t="s">
        <v>1500</v>
      </c>
      <c r="K11" s="48" t="s">
        <v>6</v>
      </c>
      <c r="L11" s="420"/>
      <c r="M11" s="420"/>
      <c r="N11" s="49">
        <f t="shared" ref="N11" si="4">IF(K11="","0",IF(K11="Pass",1,IF(K11="Fail",0,IF(K11="TBD",0,IF(K11="N/A (Please provide reason)",1)))))</f>
        <v>0</v>
      </c>
      <c r="O11" s="101">
        <f>IF(AND(D11="M",K11="N/A (Please provide reason)"),1,0)</f>
        <v>0</v>
      </c>
      <c r="P11" s="267">
        <f t="shared" si="3"/>
        <v>1</v>
      </c>
      <c r="Q11" s="268">
        <f t="shared" si="3"/>
        <v>1</v>
      </c>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row>
    <row r="12" spans="1:77" ht="108.75" customHeight="1" x14ac:dyDescent="0.25">
      <c r="A12" s="494" t="s">
        <v>1267</v>
      </c>
      <c r="B12" s="45" t="s">
        <v>32</v>
      </c>
      <c r="C12" s="80" t="s">
        <v>215</v>
      </c>
      <c r="D12" s="77" t="s">
        <v>5</v>
      </c>
      <c r="E12" s="50" t="s">
        <v>17</v>
      </c>
      <c r="F12" s="50" t="s">
        <v>17</v>
      </c>
      <c r="G12" s="44" t="s">
        <v>554</v>
      </c>
      <c r="H12" s="44" t="s">
        <v>555</v>
      </c>
      <c r="I12" s="44" t="s">
        <v>1863</v>
      </c>
      <c r="J12" s="44" t="s">
        <v>528</v>
      </c>
      <c r="K12" s="48" t="s">
        <v>6</v>
      </c>
      <c r="L12" s="43"/>
      <c r="M12" s="43"/>
      <c r="N12" s="49">
        <f t="shared" si="2"/>
        <v>0</v>
      </c>
      <c r="O12" s="101">
        <f>IF(AND(D12="M",K12="N/A (Please provide reason)"),1,0)</f>
        <v>0</v>
      </c>
      <c r="P12" s="267">
        <f t="shared" si="3"/>
        <v>1</v>
      </c>
      <c r="Q12" s="268">
        <f t="shared" si="3"/>
        <v>1</v>
      </c>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row>
    <row r="13" spans="1:77" ht="239.1" customHeight="1" x14ac:dyDescent="0.25">
      <c r="A13" s="494" t="s">
        <v>1268</v>
      </c>
      <c r="B13" s="516" t="s">
        <v>1138</v>
      </c>
      <c r="C13" s="521" t="s">
        <v>1269</v>
      </c>
      <c r="D13" s="444" t="s">
        <v>362</v>
      </c>
      <c r="E13" s="472" t="s">
        <v>17</v>
      </c>
      <c r="F13" s="244" t="s">
        <v>22</v>
      </c>
      <c r="G13" s="521" t="s">
        <v>1158</v>
      </c>
      <c r="H13" s="44" t="s">
        <v>1159</v>
      </c>
      <c r="I13" s="44" t="s">
        <v>1851</v>
      </c>
      <c r="J13" s="463"/>
      <c r="K13" s="414" t="s">
        <v>6</v>
      </c>
      <c r="L13" s="43"/>
      <c r="M13" s="43"/>
      <c r="N13" s="415">
        <f>IF(K13="","0",IF(K13="Pass",1,IF(K13="Fail",0,IF(K13="TBD",0,IF(K13="N/A (Please provide reason)",1)))))</f>
        <v>0</v>
      </c>
      <c r="O13" s="416">
        <f>IF(AND(D13="M",K13="N/A (Please provide reason)"),1,0)</f>
        <v>0</v>
      </c>
      <c r="P13" s="412">
        <f t="shared" si="3"/>
        <v>1</v>
      </c>
      <c r="Q13" s="413">
        <f t="shared" si="3"/>
        <v>0</v>
      </c>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row>
    <row r="14" spans="1:77" ht="167.25" customHeight="1" x14ac:dyDescent="0.25">
      <c r="A14" s="494" t="s">
        <v>1283</v>
      </c>
      <c r="B14" s="45" t="s">
        <v>1139</v>
      </c>
      <c r="C14" s="520" t="s">
        <v>1242</v>
      </c>
      <c r="D14" s="436" t="s">
        <v>362</v>
      </c>
      <c r="E14" s="476" t="s">
        <v>17</v>
      </c>
      <c r="F14" s="476" t="s">
        <v>17</v>
      </c>
      <c r="G14" s="535" t="s">
        <v>1160</v>
      </c>
      <c r="H14" s="522" t="s">
        <v>1161</v>
      </c>
      <c r="I14" s="522" t="s">
        <v>1862</v>
      </c>
      <c r="J14" s="337" t="s">
        <v>528</v>
      </c>
      <c r="K14" s="48" t="s">
        <v>6</v>
      </c>
      <c r="L14" s="43"/>
      <c r="M14" s="43"/>
      <c r="N14" s="49">
        <f t="shared" ref="N14" si="5">IF(K14="","0",IF(K14="Pass",1,IF(K14="Fail",0,IF(K14="TBD",0,IF(K14="N/A (Please provide reason)",1)))))</f>
        <v>0</v>
      </c>
      <c r="O14" s="101">
        <f>IF(AND(D14="M",K14="N/A (Please provide reason)"),1,0)</f>
        <v>0</v>
      </c>
      <c r="P14" s="267">
        <f t="shared" si="3"/>
        <v>1</v>
      </c>
      <c r="Q14" s="268">
        <f t="shared" si="3"/>
        <v>1</v>
      </c>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row>
    <row r="15" spans="1:77" ht="12.75" x14ac:dyDescent="0.25">
      <c r="A15" s="12" t="s">
        <v>1140</v>
      </c>
      <c r="B15" s="12"/>
      <c r="C15" s="13"/>
      <c r="D15" s="14"/>
      <c r="E15" s="14"/>
      <c r="F15" s="14"/>
      <c r="G15" s="14"/>
      <c r="H15" s="14"/>
      <c r="I15" s="14"/>
      <c r="J15" s="14"/>
      <c r="K15" s="14"/>
      <c r="L15" s="14"/>
      <c r="M15" s="14"/>
      <c r="N15" s="15"/>
      <c r="O15" s="100"/>
      <c r="P15" s="265"/>
      <c r="Q15" s="265"/>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row>
    <row r="16" spans="1:77" ht="12.75" x14ac:dyDescent="0.25">
      <c r="A16" s="90"/>
      <c r="B16" s="90"/>
      <c r="C16" s="91"/>
      <c r="D16" s="91"/>
      <c r="E16" s="91"/>
      <c r="F16" s="91"/>
      <c r="G16" s="91"/>
      <c r="H16" s="91"/>
      <c r="I16" s="91"/>
      <c r="J16" s="91"/>
      <c r="K16" s="92"/>
      <c r="L16" s="93"/>
      <c r="M16" s="93"/>
      <c r="N16" s="9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row>
    <row r="17" spans="1:469" ht="12.75" x14ac:dyDescent="0.25">
      <c r="A17" s="88"/>
      <c r="B17" s="88"/>
      <c r="C17" s="89"/>
      <c r="D17" s="89"/>
      <c r="E17" s="89"/>
      <c r="F17" s="89"/>
      <c r="G17" s="89"/>
      <c r="H17" s="89"/>
      <c r="I17" s="89"/>
      <c r="J17" s="89"/>
      <c r="K17" s="94"/>
      <c r="L17" s="94"/>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row>
    <row r="18" spans="1:469" ht="12.75" x14ac:dyDescent="0.2">
      <c r="A18" s="88"/>
      <c r="B18" s="88"/>
      <c r="C18" s="89"/>
      <c r="D18" s="89"/>
      <c r="E18" s="89"/>
      <c r="F18" s="89"/>
      <c r="G18" s="89"/>
      <c r="H18" s="89"/>
      <c r="I18" s="89"/>
      <c r="J18" s="89"/>
      <c r="K18" s="95" t="s">
        <v>540</v>
      </c>
      <c r="L18" s="276" t="s">
        <v>832</v>
      </c>
      <c r="M18" s="94"/>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row>
    <row r="19" spans="1:469" x14ac:dyDescent="0.25">
      <c r="A19" s="161"/>
      <c r="B19" s="162"/>
      <c r="C19" s="163"/>
      <c r="D19" s="162"/>
      <c r="E19" s="162"/>
      <c r="F19" s="162"/>
      <c r="G19" s="161"/>
      <c r="H19" s="162"/>
      <c r="I19" s="162"/>
      <c r="J19" s="162"/>
      <c r="K19" s="19" t="s">
        <v>6</v>
      </c>
      <c r="L19" s="165" t="s">
        <v>9</v>
      </c>
      <c r="M19" s="211">
        <f>SUM(M20:M21)</f>
        <v>9</v>
      </c>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row>
    <row r="20" spans="1:469" x14ac:dyDescent="0.25">
      <c r="A20" s="161"/>
      <c r="B20" s="162"/>
      <c r="C20" s="163"/>
      <c r="D20" s="162" t="s">
        <v>7</v>
      </c>
      <c r="E20" s="162"/>
      <c r="F20" s="162"/>
      <c r="G20" s="161"/>
      <c r="H20" s="162"/>
      <c r="I20" s="162"/>
      <c r="J20" s="162"/>
      <c r="K20" s="20" t="s">
        <v>10</v>
      </c>
      <c r="L20" s="165" t="s">
        <v>11</v>
      </c>
      <c r="M20" s="211">
        <f>COUNTIFS(N6:N15,0,P6:P15,1)</f>
        <v>9</v>
      </c>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row>
    <row r="21" spans="1:469" ht="30" customHeight="1" x14ac:dyDescent="0.25">
      <c r="A21" s="161"/>
      <c r="B21" s="162"/>
      <c r="C21" s="163"/>
      <c r="D21" s="162"/>
      <c r="E21" s="162"/>
      <c r="F21" s="162"/>
      <c r="G21" s="161"/>
      <c r="H21" s="162"/>
      <c r="I21" s="162"/>
      <c r="J21" s="162"/>
      <c r="K21" s="19" t="s">
        <v>541</v>
      </c>
      <c r="L21" s="166" t="s">
        <v>12</v>
      </c>
      <c r="M21" s="211">
        <f>COUNTIFS(N6:N15,1,P6:P15,1)</f>
        <v>0</v>
      </c>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row>
    <row r="22" spans="1:469" x14ac:dyDescent="0.25">
      <c r="A22" s="161"/>
      <c r="B22" s="162"/>
      <c r="C22" s="163"/>
      <c r="D22" s="162"/>
      <c r="E22" s="162"/>
      <c r="F22" s="162"/>
      <c r="G22" s="161"/>
      <c r="H22" s="162"/>
      <c r="I22" s="162"/>
      <c r="J22" s="162"/>
      <c r="K22" s="21" t="s">
        <v>13</v>
      </c>
      <c r="L22" s="166" t="s">
        <v>14</v>
      </c>
      <c r="M22" s="22">
        <f>SUM(M21/M19)</f>
        <v>0</v>
      </c>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row>
    <row r="23" spans="1:469" ht="27.6" customHeight="1" x14ac:dyDescent="0.25">
      <c r="A23" s="161"/>
      <c r="B23" s="162"/>
      <c r="C23" s="163"/>
      <c r="D23" s="162"/>
      <c r="E23" s="162"/>
      <c r="F23" s="162"/>
      <c r="G23" s="161"/>
      <c r="H23" s="162"/>
      <c r="I23" s="162"/>
      <c r="J23" s="162"/>
      <c r="K23" s="411"/>
      <c r="L23" s="97"/>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c r="IW23" s="162"/>
      <c r="IX23" s="162"/>
      <c r="IY23" s="162"/>
      <c r="IZ23" s="162"/>
      <c r="JA23" s="162"/>
      <c r="JB23" s="162"/>
      <c r="JC23" s="162"/>
      <c r="JD23" s="162"/>
      <c r="JE23" s="162"/>
      <c r="JF23" s="162"/>
      <c r="JG23" s="162"/>
      <c r="JH23" s="162"/>
      <c r="JI23" s="162"/>
      <c r="JJ23" s="162"/>
      <c r="JK23" s="162"/>
      <c r="JL23" s="162"/>
      <c r="JM23" s="162"/>
      <c r="JN23" s="162"/>
      <c r="JO23" s="162"/>
      <c r="JP23" s="162"/>
      <c r="JQ23" s="162"/>
      <c r="JR23" s="162"/>
      <c r="JS23" s="162"/>
      <c r="JT23" s="162"/>
      <c r="JU23" s="162"/>
      <c r="JV23" s="162"/>
      <c r="JW23" s="162"/>
      <c r="JX23" s="162"/>
      <c r="JY23" s="162"/>
      <c r="JZ23" s="162"/>
      <c r="KA23" s="162"/>
      <c r="KB23" s="162"/>
      <c r="KC23" s="162"/>
      <c r="KD23" s="162"/>
      <c r="KE23" s="162"/>
      <c r="KF23" s="162"/>
      <c r="KG23" s="162"/>
      <c r="KH23" s="162"/>
      <c r="KI23" s="162"/>
      <c r="KJ23" s="162"/>
      <c r="KK23" s="162"/>
      <c r="KL23" s="162"/>
      <c r="KM23" s="162"/>
      <c r="KN23" s="162"/>
      <c r="KO23" s="162"/>
      <c r="KP23" s="162"/>
      <c r="KQ23" s="162"/>
      <c r="KR23" s="162"/>
      <c r="KS23" s="162"/>
      <c r="KT23" s="162"/>
      <c r="KU23" s="162"/>
      <c r="KV23" s="162"/>
      <c r="KW23" s="162"/>
      <c r="KX23" s="162"/>
      <c r="KY23" s="162"/>
      <c r="KZ23" s="162"/>
      <c r="LA23" s="162"/>
      <c r="LB23" s="162"/>
      <c r="LC23" s="162"/>
      <c r="LD23" s="162"/>
      <c r="LE23" s="162"/>
      <c r="LF23" s="162"/>
      <c r="LG23" s="162"/>
      <c r="LH23" s="162"/>
      <c r="LI23" s="162"/>
      <c r="LJ23" s="162"/>
      <c r="LK23" s="162"/>
      <c r="LL23" s="162"/>
      <c r="LM23" s="162"/>
      <c r="LN23" s="162"/>
      <c r="LO23" s="162"/>
      <c r="LP23" s="162"/>
      <c r="LQ23" s="162"/>
      <c r="LR23" s="162"/>
      <c r="LS23" s="162"/>
      <c r="LT23" s="162"/>
      <c r="LU23" s="162"/>
      <c r="LV23" s="162"/>
      <c r="LW23" s="162"/>
      <c r="LX23" s="162"/>
      <c r="LY23" s="162"/>
      <c r="LZ23" s="162"/>
      <c r="MA23" s="162"/>
      <c r="MB23" s="162"/>
      <c r="MC23" s="162"/>
      <c r="MD23" s="162"/>
      <c r="ME23" s="162"/>
      <c r="MF23" s="162"/>
      <c r="MG23" s="162"/>
      <c r="MH23" s="162"/>
      <c r="MI23" s="162"/>
      <c r="MJ23" s="162"/>
      <c r="MK23" s="162"/>
      <c r="ML23" s="162"/>
      <c r="MM23" s="162"/>
      <c r="MN23" s="162"/>
      <c r="MO23" s="162"/>
      <c r="MP23" s="162"/>
      <c r="MQ23" s="162"/>
      <c r="MR23" s="162"/>
      <c r="MS23" s="162"/>
      <c r="MT23" s="162"/>
      <c r="MU23" s="162"/>
      <c r="MV23" s="162"/>
      <c r="MW23" s="162"/>
      <c r="MX23" s="162"/>
      <c r="MY23" s="162"/>
      <c r="MZ23" s="162"/>
      <c r="NA23" s="162"/>
      <c r="NB23" s="162"/>
      <c r="NC23" s="162"/>
      <c r="ND23" s="162"/>
      <c r="NE23" s="162"/>
      <c r="NF23" s="162"/>
      <c r="NG23" s="162"/>
      <c r="NH23" s="162"/>
      <c r="NI23" s="162"/>
      <c r="NJ23" s="162"/>
      <c r="NK23" s="162"/>
      <c r="NL23" s="162"/>
      <c r="NM23" s="162"/>
      <c r="NN23" s="162"/>
      <c r="NO23" s="162"/>
      <c r="NP23" s="162"/>
      <c r="NQ23" s="162"/>
      <c r="NR23" s="162"/>
      <c r="NS23" s="162"/>
      <c r="NT23" s="162"/>
      <c r="NU23" s="162"/>
      <c r="NV23" s="162"/>
      <c r="NW23" s="162"/>
      <c r="NX23" s="162"/>
      <c r="NY23" s="162"/>
      <c r="NZ23" s="162"/>
      <c r="OA23" s="162"/>
      <c r="OB23" s="162"/>
      <c r="OC23" s="162"/>
      <c r="OD23" s="162"/>
      <c r="OE23" s="162"/>
      <c r="OF23" s="162"/>
      <c r="OG23" s="162"/>
      <c r="OH23" s="162"/>
      <c r="OI23" s="162"/>
      <c r="OJ23" s="162"/>
      <c r="OK23" s="162"/>
      <c r="OL23" s="162"/>
      <c r="OM23" s="162"/>
      <c r="ON23" s="162"/>
      <c r="OO23" s="162"/>
      <c r="OP23" s="162"/>
      <c r="OQ23" s="162"/>
      <c r="OR23" s="162"/>
      <c r="OS23" s="162"/>
      <c r="OT23" s="162"/>
      <c r="OU23" s="162"/>
      <c r="OV23" s="162"/>
      <c r="OW23" s="162"/>
      <c r="OX23" s="162"/>
      <c r="OY23" s="162"/>
      <c r="OZ23" s="162"/>
      <c r="PA23" s="162"/>
      <c r="PB23" s="162"/>
      <c r="PC23" s="162"/>
      <c r="PD23" s="162"/>
      <c r="PE23" s="162"/>
      <c r="PF23" s="162"/>
      <c r="PG23" s="162"/>
      <c r="PH23" s="162"/>
      <c r="PI23" s="162"/>
      <c r="PJ23" s="162"/>
      <c r="PK23" s="162"/>
      <c r="PL23" s="162"/>
      <c r="PM23" s="162"/>
      <c r="PN23" s="162"/>
      <c r="PO23" s="162"/>
      <c r="PP23" s="162"/>
      <c r="PQ23" s="162"/>
      <c r="PR23" s="162"/>
      <c r="PS23" s="162"/>
      <c r="PT23" s="162"/>
      <c r="PU23" s="162"/>
      <c r="PV23" s="162"/>
      <c r="PW23" s="162"/>
      <c r="PX23" s="162"/>
      <c r="PY23" s="162"/>
      <c r="PZ23" s="162"/>
      <c r="QA23" s="162"/>
      <c r="QB23" s="162"/>
      <c r="QC23" s="162"/>
      <c r="QD23" s="162"/>
      <c r="QE23" s="162"/>
      <c r="QF23" s="162"/>
      <c r="QG23" s="162"/>
      <c r="QH23" s="162"/>
      <c r="QI23" s="162"/>
      <c r="QJ23" s="162"/>
      <c r="QK23" s="162"/>
      <c r="QL23" s="162"/>
      <c r="QM23" s="162"/>
      <c r="QN23" s="162"/>
      <c r="QO23" s="162"/>
      <c r="QP23" s="162"/>
      <c r="QQ23" s="162"/>
      <c r="QR23" s="162"/>
      <c r="QS23" s="162"/>
      <c r="QT23" s="162"/>
      <c r="QU23" s="162"/>
      <c r="QV23" s="162"/>
      <c r="QW23" s="162"/>
      <c r="QX23" s="162"/>
      <c r="QY23" s="162"/>
      <c r="QZ23" s="162"/>
      <c r="RA23" s="162"/>
    </row>
    <row r="24" spans="1:469" x14ac:dyDescent="0.25">
      <c r="A24" s="161"/>
      <c r="B24" s="162"/>
      <c r="C24" s="163"/>
      <c r="D24" s="162"/>
      <c r="E24" s="162"/>
      <c r="F24" s="162"/>
      <c r="G24" s="161"/>
      <c r="H24" s="162"/>
      <c r="I24" s="162"/>
      <c r="J24" s="162"/>
      <c r="K24" s="162"/>
      <c r="L24" s="165" t="s">
        <v>9</v>
      </c>
      <c r="M24" s="211">
        <f>SUM(M25:M26)</f>
        <v>4</v>
      </c>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c r="IW24" s="162"/>
      <c r="IX24" s="162"/>
      <c r="IY24" s="162"/>
      <c r="IZ24" s="162"/>
      <c r="JA24" s="162"/>
      <c r="JB24" s="162"/>
      <c r="JC24" s="162"/>
      <c r="JD24" s="162"/>
      <c r="JE24" s="162"/>
      <c r="JF24" s="162"/>
      <c r="JG24" s="162"/>
      <c r="JH24" s="162"/>
      <c r="JI24" s="162"/>
      <c r="JJ24" s="162"/>
      <c r="JK24" s="162"/>
      <c r="JL24" s="162"/>
      <c r="JM24" s="162"/>
      <c r="JN24" s="162"/>
      <c r="JO24" s="162"/>
      <c r="JP24" s="162"/>
      <c r="JQ24" s="162"/>
      <c r="JR24" s="162"/>
      <c r="JS24" s="162"/>
      <c r="JT24" s="162"/>
      <c r="JU24" s="162"/>
      <c r="JV24" s="162"/>
      <c r="JW24" s="162"/>
      <c r="JX24" s="162"/>
      <c r="JY24" s="162"/>
      <c r="JZ24" s="162"/>
      <c r="KA24" s="162"/>
      <c r="KB24" s="162"/>
      <c r="KC24" s="162"/>
      <c r="KD24" s="162"/>
      <c r="KE24" s="162"/>
      <c r="KF24" s="162"/>
      <c r="KG24" s="162"/>
      <c r="KH24" s="162"/>
      <c r="KI24" s="162"/>
      <c r="KJ24" s="162"/>
      <c r="KK24" s="162"/>
      <c r="KL24" s="162"/>
      <c r="KM24" s="162"/>
      <c r="KN24" s="162"/>
      <c r="KO24" s="162"/>
      <c r="KP24" s="162"/>
      <c r="KQ24" s="162"/>
      <c r="KR24" s="162"/>
      <c r="KS24" s="162"/>
      <c r="KT24" s="162"/>
      <c r="KU24" s="162"/>
      <c r="KV24" s="162"/>
      <c r="KW24" s="162"/>
      <c r="KX24" s="162"/>
      <c r="KY24" s="162"/>
      <c r="KZ24" s="162"/>
      <c r="LA24" s="162"/>
      <c r="LB24" s="162"/>
      <c r="LC24" s="162"/>
      <c r="LD24" s="162"/>
      <c r="LE24" s="162"/>
      <c r="LF24" s="162"/>
      <c r="LG24" s="162"/>
      <c r="LH24" s="162"/>
      <c r="LI24" s="162"/>
      <c r="LJ24" s="162"/>
      <c r="LK24" s="162"/>
      <c r="LL24" s="162"/>
      <c r="LM24" s="162"/>
      <c r="LN24" s="162"/>
      <c r="LO24" s="162"/>
      <c r="LP24" s="162"/>
      <c r="LQ24" s="162"/>
      <c r="LR24" s="162"/>
      <c r="LS24" s="162"/>
      <c r="LT24" s="162"/>
      <c r="LU24" s="162"/>
      <c r="LV24" s="162"/>
      <c r="LW24" s="162"/>
      <c r="LX24" s="162"/>
      <c r="LY24" s="162"/>
      <c r="LZ24" s="162"/>
      <c r="MA24" s="162"/>
      <c r="MB24" s="162"/>
      <c r="MC24" s="162"/>
      <c r="MD24" s="162"/>
      <c r="ME24" s="162"/>
      <c r="MF24" s="162"/>
      <c r="MG24" s="162"/>
      <c r="MH24" s="162"/>
      <c r="MI24" s="162"/>
      <c r="MJ24" s="162"/>
      <c r="MK24" s="162"/>
      <c r="ML24" s="162"/>
      <c r="MM24" s="162"/>
      <c r="MN24" s="162"/>
      <c r="MO24" s="162"/>
      <c r="MP24" s="162"/>
      <c r="MQ24" s="162"/>
      <c r="MR24" s="162"/>
      <c r="MS24" s="162"/>
      <c r="MT24" s="162"/>
      <c r="MU24" s="162"/>
      <c r="MV24" s="162"/>
      <c r="MW24" s="162"/>
      <c r="MX24" s="162"/>
      <c r="MY24" s="162"/>
      <c r="MZ24" s="162"/>
      <c r="NA24" s="162"/>
      <c r="NB24" s="162"/>
      <c r="NC24" s="162"/>
      <c r="ND24" s="162"/>
      <c r="NE24" s="162"/>
      <c r="NF24" s="162"/>
      <c r="NG24" s="162"/>
      <c r="NH24" s="162"/>
      <c r="NI24" s="162"/>
      <c r="NJ24" s="162"/>
      <c r="NK24" s="162"/>
      <c r="NL24" s="162"/>
      <c r="NM24" s="162"/>
      <c r="NN24" s="162"/>
      <c r="NO24" s="162"/>
      <c r="NP24" s="162"/>
      <c r="NQ24" s="162"/>
      <c r="NR24" s="162"/>
      <c r="NS24" s="162"/>
      <c r="NT24" s="162"/>
      <c r="NU24" s="162"/>
      <c r="NV24" s="162"/>
      <c r="NW24" s="162"/>
      <c r="NX24" s="162"/>
      <c r="NY24" s="162"/>
      <c r="NZ24" s="162"/>
      <c r="OA24" s="162"/>
      <c r="OB24" s="162"/>
      <c r="OC24" s="162"/>
      <c r="OD24" s="162"/>
      <c r="OE24" s="162"/>
      <c r="OF24" s="162"/>
      <c r="OG24" s="162"/>
      <c r="OH24" s="162"/>
      <c r="OI24" s="162"/>
      <c r="OJ24" s="162"/>
      <c r="OK24" s="162"/>
      <c r="OL24" s="162"/>
      <c r="OM24" s="162"/>
      <c r="ON24" s="162"/>
      <c r="OO24" s="162"/>
      <c r="OP24" s="162"/>
      <c r="OQ24" s="162"/>
      <c r="OR24" s="162"/>
      <c r="OS24" s="162"/>
      <c r="OT24" s="162"/>
      <c r="OU24" s="162"/>
      <c r="OV24" s="162"/>
      <c r="OW24" s="162"/>
      <c r="OX24" s="162"/>
      <c r="OY24" s="162"/>
      <c r="OZ24" s="162"/>
      <c r="PA24" s="162"/>
      <c r="PB24" s="162"/>
      <c r="PC24" s="162"/>
      <c r="PD24" s="162"/>
      <c r="PE24" s="162"/>
      <c r="PF24" s="162"/>
      <c r="PG24" s="162"/>
      <c r="PH24" s="162"/>
      <c r="PI24" s="162"/>
      <c r="PJ24" s="162"/>
      <c r="PK24" s="162"/>
      <c r="PL24" s="162"/>
      <c r="PM24" s="162"/>
      <c r="PN24" s="162"/>
      <c r="PO24" s="162"/>
      <c r="PP24" s="162"/>
      <c r="PQ24" s="162"/>
      <c r="PR24" s="162"/>
      <c r="PS24" s="162"/>
      <c r="PT24" s="162"/>
      <c r="PU24" s="162"/>
      <c r="PV24" s="162"/>
      <c r="PW24" s="162"/>
      <c r="PX24" s="162"/>
      <c r="PY24" s="162"/>
      <c r="PZ24" s="162"/>
      <c r="QA24" s="162"/>
      <c r="QB24" s="162"/>
      <c r="QC24" s="162"/>
      <c r="QD24" s="162"/>
      <c r="QE24" s="162"/>
      <c r="QF24" s="162"/>
      <c r="QG24" s="162"/>
      <c r="QH24" s="162"/>
      <c r="QI24" s="162"/>
      <c r="QJ24" s="162"/>
      <c r="QK24" s="162"/>
      <c r="QL24" s="162"/>
      <c r="QM24" s="162"/>
      <c r="QN24" s="162"/>
      <c r="QO24" s="162"/>
      <c r="QP24" s="162"/>
      <c r="QQ24" s="162"/>
      <c r="QR24" s="162"/>
      <c r="QS24" s="162"/>
      <c r="QT24" s="162"/>
      <c r="QU24" s="162"/>
      <c r="QV24" s="162"/>
      <c r="QW24" s="162"/>
      <c r="QX24" s="162"/>
      <c r="QY24" s="162"/>
      <c r="QZ24" s="162"/>
      <c r="RA24" s="162"/>
    </row>
    <row r="25" spans="1:469" x14ac:dyDescent="0.25">
      <c r="A25" s="161"/>
      <c r="B25" s="162"/>
      <c r="C25" s="163"/>
      <c r="D25" s="162"/>
      <c r="E25" s="162"/>
      <c r="F25" s="162"/>
      <c r="G25" s="161"/>
      <c r="H25" s="162"/>
      <c r="I25" s="162"/>
      <c r="J25" s="162"/>
      <c r="K25" s="162"/>
      <c r="L25" s="165" t="s">
        <v>11</v>
      </c>
      <c r="M25" s="211">
        <f>COUNTIFS(N6:N15,0,Q6:Q15,1)</f>
        <v>4</v>
      </c>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c r="IW25" s="162"/>
      <c r="IX25" s="162"/>
      <c r="IY25" s="162"/>
      <c r="IZ25" s="162"/>
      <c r="JA25" s="162"/>
      <c r="JB25" s="162"/>
      <c r="JC25" s="162"/>
      <c r="JD25" s="162"/>
      <c r="JE25" s="162"/>
      <c r="JF25" s="162"/>
      <c r="JG25" s="162"/>
      <c r="JH25" s="162"/>
      <c r="JI25" s="162"/>
      <c r="JJ25" s="162"/>
      <c r="JK25" s="162"/>
      <c r="JL25" s="162"/>
      <c r="JM25" s="162"/>
      <c r="JN25" s="162"/>
      <c r="JO25" s="162"/>
      <c r="JP25" s="162"/>
      <c r="JQ25" s="162"/>
      <c r="JR25" s="162"/>
      <c r="JS25" s="162"/>
      <c r="JT25" s="162"/>
      <c r="JU25" s="162"/>
      <c r="JV25" s="162"/>
      <c r="JW25" s="162"/>
      <c r="JX25" s="162"/>
      <c r="JY25" s="162"/>
      <c r="JZ25" s="162"/>
      <c r="KA25" s="162"/>
      <c r="KB25" s="162"/>
      <c r="KC25" s="162"/>
      <c r="KD25" s="162"/>
      <c r="KE25" s="162"/>
      <c r="KF25" s="162"/>
      <c r="KG25" s="162"/>
      <c r="KH25" s="162"/>
      <c r="KI25" s="162"/>
      <c r="KJ25" s="162"/>
      <c r="KK25" s="162"/>
      <c r="KL25" s="162"/>
      <c r="KM25" s="162"/>
      <c r="KN25" s="162"/>
      <c r="KO25" s="162"/>
      <c r="KP25" s="162"/>
      <c r="KQ25" s="162"/>
      <c r="KR25" s="162"/>
      <c r="KS25" s="162"/>
      <c r="KT25" s="162"/>
      <c r="KU25" s="162"/>
      <c r="KV25" s="162"/>
      <c r="KW25" s="162"/>
      <c r="KX25" s="162"/>
      <c r="KY25" s="162"/>
      <c r="KZ25" s="162"/>
      <c r="LA25" s="162"/>
      <c r="LB25" s="162"/>
      <c r="LC25" s="162"/>
      <c r="LD25" s="162"/>
      <c r="LE25" s="162"/>
      <c r="LF25" s="162"/>
      <c r="LG25" s="162"/>
      <c r="LH25" s="162"/>
      <c r="LI25" s="162"/>
      <c r="LJ25" s="162"/>
      <c r="LK25" s="162"/>
      <c r="LL25" s="162"/>
      <c r="LM25" s="162"/>
      <c r="LN25" s="162"/>
      <c r="LO25" s="162"/>
      <c r="LP25" s="162"/>
      <c r="LQ25" s="162"/>
      <c r="LR25" s="162"/>
      <c r="LS25" s="162"/>
      <c r="LT25" s="162"/>
      <c r="LU25" s="162"/>
      <c r="LV25" s="162"/>
      <c r="LW25" s="162"/>
      <c r="LX25" s="162"/>
      <c r="LY25" s="162"/>
      <c r="LZ25" s="162"/>
      <c r="MA25" s="162"/>
      <c r="MB25" s="162"/>
      <c r="MC25" s="162"/>
      <c r="MD25" s="162"/>
      <c r="ME25" s="162"/>
      <c r="MF25" s="162"/>
      <c r="MG25" s="162"/>
      <c r="MH25" s="162"/>
      <c r="MI25" s="162"/>
      <c r="MJ25" s="162"/>
      <c r="MK25" s="162"/>
      <c r="ML25" s="162"/>
      <c r="MM25" s="162"/>
      <c r="MN25" s="162"/>
      <c r="MO25" s="162"/>
      <c r="MP25" s="162"/>
      <c r="MQ25" s="162"/>
      <c r="MR25" s="162"/>
      <c r="MS25" s="162"/>
      <c r="MT25" s="162"/>
      <c r="MU25" s="162"/>
      <c r="MV25" s="162"/>
      <c r="MW25" s="162"/>
      <c r="MX25" s="162"/>
      <c r="MY25" s="162"/>
      <c r="MZ25" s="162"/>
      <c r="NA25" s="162"/>
      <c r="NB25" s="162"/>
      <c r="NC25" s="162"/>
      <c r="ND25" s="162"/>
      <c r="NE25" s="162"/>
      <c r="NF25" s="162"/>
      <c r="NG25" s="162"/>
      <c r="NH25" s="162"/>
      <c r="NI25" s="162"/>
      <c r="NJ25" s="162"/>
      <c r="NK25" s="162"/>
      <c r="NL25" s="162"/>
      <c r="NM25" s="162"/>
      <c r="NN25" s="162"/>
      <c r="NO25" s="162"/>
      <c r="NP25" s="162"/>
      <c r="NQ25" s="162"/>
      <c r="NR25" s="162"/>
      <c r="NS25" s="162"/>
      <c r="NT25" s="162"/>
      <c r="NU25" s="162"/>
      <c r="NV25" s="162"/>
      <c r="NW25" s="162"/>
      <c r="NX25" s="162"/>
      <c r="NY25" s="162"/>
      <c r="NZ25" s="162"/>
      <c r="OA25" s="162"/>
      <c r="OB25" s="162"/>
      <c r="OC25" s="162"/>
      <c r="OD25" s="162"/>
      <c r="OE25" s="162"/>
      <c r="OF25" s="162"/>
      <c r="OG25" s="162"/>
      <c r="OH25" s="162"/>
      <c r="OI25" s="162"/>
      <c r="OJ25" s="162"/>
      <c r="OK25" s="162"/>
      <c r="OL25" s="162"/>
      <c r="OM25" s="162"/>
      <c r="ON25" s="162"/>
      <c r="OO25" s="162"/>
      <c r="OP25" s="162"/>
      <c r="OQ25" s="162"/>
      <c r="OR25" s="162"/>
      <c r="OS25" s="162"/>
      <c r="OT25" s="162"/>
      <c r="OU25" s="162"/>
      <c r="OV25" s="162"/>
      <c r="OW25" s="162"/>
      <c r="OX25" s="162"/>
      <c r="OY25" s="162"/>
      <c r="OZ25" s="162"/>
      <c r="PA25" s="162"/>
      <c r="PB25" s="162"/>
      <c r="PC25" s="162"/>
      <c r="PD25" s="162"/>
      <c r="PE25" s="162"/>
      <c r="PF25" s="162"/>
      <c r="PG25" s="162"/>
      <c r="PH25" s="162"/>
      <c r="PI25" s="162"/>
      <c r="PJ25" s="162"/>
      <c r="PK25" s="162"/>
      <c r="PL25" s="162"/>
      <c r="PM25" s="162"/>
      <c r="PN25" s="162"/>
      <c r="PO25" s="162"/>
      <c r="PP25" s="162"/>
      <c r="PQ25" s="162"/>
      <c r="PR25" s="162"/>
      <c r="PS25" s="162"/>
      <c r="PT25" s="162"/>
      <c r="PU25" s="162"/>
      <c r="PV25" s="162"/>
      <c r="PW25" s="162"/>
      <c r="PX25" s="162"/>
      <c r="PY25" s="162"/>
      <c r="PZ25" s="162"/>
      <c r="QA25" s="162"/>
      <c r="QB25" s="162"/>
      <c r="QC25" s="162"/>
      <c r="QD25" s="162"/>
      <c r="QE25" s="162"/>
      <c r="QF25" s="162"/>
      <c r="QG25" s="162"/>
      <c r="QH25" s="162"/>
      <c r="QI25" s="162"/>
      <c r="QJ25" s="162"/>
      <c r="QK25" s="162"/>
      <c r="QL25" s="162"/>
      <c r="QM25" s="162"/>
      <c r="QN25" s="162"/>
      <c r="QO25" s="162"/>
      <c r="QP25" s="162"/>
      <c r="QQ25" s="162"/>
      <c r="QR25" s="162"/>
      <c r="QS25" s="162"/>
      <c r="QT25" s="162"/>
      <c r="QU25" s="162"/>
      <c r="QV25" s="162"/>
      <c r="QW25" s="162"/>
      <c r="QX25" s="162"/>
      <c r="QY25" s="162"/>
      <c r="QZ25" s="162"/>
      <c r="RA25" s="162"/>
    </row>
    <row r="26" spans="1:469" x14ac:dyDescent="0.25">
      <c r="A26" s="161"/>
      <c r="B26" s="162"/>
      <c r="C26" s="163"/>
      <c r="D26" s="162"/>
      <c r="E26" s="162"/>
      <c r="F26" s="162"/>
      <c r="G26" s="161"/>
      <c r="H26" s="162"/>
      <c r="I26" s="162"/>
      <c r="J26" s="162"/>
      <c r="K26" s="162"/>
      <c r="L26" s="166" t="s">
        <v>12</v>
      </c>
      <c r="M26" s="211">
        <f>COUNTIFS(N6:N15,1,Q6:Q15,1)</f>
        <v>0</v>
      </c>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c r="EW26" s="162"/>
      <c r="EX26" s="162"/>
      <c r="EY26" s="162"/>
      <c r="EZ26" s="162"/>
      <c r="FA26" s="162"/>
      <c r="FB26" s="162"/>
      <c r="FC26" s="162"/>
      <c r="FD26" s="162"/>
      <c r="FE26" s="162"/>
      <c r="FF26" s="162"/>
      <c r="FG26" s="162"/>
      <c r="FH26" s="162"/>
      <c r="FI26" s="162"/>
      <c r="FJ26" s="162"/>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162"/>
      <c r="GW26" s="162"/>
      <c r="GX26" s="162"/>
      <c r="GY26" s="162"/>
      <c r="GZ26" s="162"/>
      <c r="HA26" s="162"/>
      <c r="HB26" s="162"/>
      <c r="HC26" s="162"/>
      <c r="HD26" s="162"/>
      <c r="HE26" s="162"/>
      <c r="HF26" s="162"/>
      <c r="HG26" s="162"/>
      <c r="HH26" s="162"/>
      <c r="HI26" s="162"/>
      <c r="HJ26" s="162"/>
      <c r="HK26" s="162"/>
      <c r="HL26" s="162"/>
      <c r="HM26" s="162"/>
      <c r="HN26" s="162"/>
      <c r="HO26" s="162"/>
      <c r="HP26" s="162"/>
      <c r="HQ26" s="162"/>
      <c r="HR26" s="162"/>
      <c r="HS26" s="162"/>
      <c r="HT26" s="162"/>
      <c r="HU26" s="162"/>
      <c r="HV26" s="162"/>
      <c r="HW26" s="162"/>
      <c r="HX26" s="162"/>
      <c r="HY26" s="162"/>
      <c r="HZ26" s="162"/>
      <c r="IA26" s="162"/>
      <c r="IB26" s="162"/>
      <c r="IC26" s="162"/>
      <c r="ID26" s="162"/>
      <c r="IE26" s="162"/>
      <c r="IF26" s="162"/>
      <c r="IG26" s="162"/>
      <c r="IH26" s="162"/>
      <c r="II26" s="162"/>
      <c r="IJ26" s="162"/>
      <c r="IK26" s="162"/>
      <c r="IL26" s="162"/>
      <c r="IM26" s="162"/>
      <c r="IN26" s="162"/>
      <c r="IO26" s="162"/>
      <c r="IP26" s="162"/>
      <c r="IQ26" s="162"/>
      <c r="IR26" s="162"/>
      <c r="IS26" s="162"/>
      <c r="IT26" s="162"/>
      <c r="IU26" s="162"/>
      <c r="IV26" s="162"/>
      <c r="IW26" s="162"/>
      <c r="IX26" s="162"/>
      <c r="IY26" s="162"/>
      <c r="IZ26" s="162"/>
      <c r="JA26" s="162"/>
      <c r="JB26" s="162"/>
      <c r="JC26" s="162"/>
      <c r="JD26" s="162"/>
      <c r="JE26" s="162"/>
      <c r="JF26" s="162"/>
      <c r="JG26" s="162"/>
      <c r="JH26" s="162"/>
      <c r="JI26" s="162"/>
      <c r="JJ26" s="162"/>
      <c r="JK26" s="162"/>
      <c r="JL26" s="162"/>
      <c r="JM26" s="162"/>
      <c r="JN26" s="162"/>
      <c r="JO26" s="162"/>
      <c r="JP26" s="162"/>
      <c r="JQ26" s="162"/>
      <c r="JR26" s="162"/>
      <c r="JS26" s="162"/>
      <c r="JT26" s="162"/>
      <c r="JU26" s="162"/>
      <c r="JV26" s="162"/>
      <c r="JW26" s="162"/>
      <c r="JX26" s="162"/>
      <c r="JY26" s="162"/>
      <c r="JZ26" s="162"/>
      <c r="KA26" s="162"/>
      <c r="KB26" s="162"/>
      <c r="KC26" s="162"/>
      <c r="KD26" s="162"/>
      <c r="KE26" s="162"/>
      <c r="KF26" s="162"/>
      <c r="KG26" s="162"/>
      <c r="KH26" s="162"/>
      <c r="KI26" s="162"/>
      <c r="KJ26" s="162"/>
      <c r="KK26" s="162"/>
      <c r="KL26" s="162"/>
      <c r="KM26" s="162"/>
      <c r="KN26" s="162"/>
      <c r="KO26" s="162"/>
      <c r="KP26" s="162"/>
      <c r="KQ26" s="162"/>
      <c r="KR26" s="162"/>
      <c r="KS26" s="162"/>
      <c r="KT26" s="162"/>
      <c r="KU26" s="162"/>
      <c r="KV26" s="162"/>
      <c r="KW26" s="162"/>
      <c r="KX26" s="162"/>
      <c r="KY26" s="162"/>
      <c r="KZ26" s="162"/>
      <c r="LA26" s="162"/>
      <c r="LB26" s="162"/>
      <c r="LC26" s="162"/>
      <c r="LD26" s="162"/>
      <c r="LE26" s="162"/>
      <c r="LF26" s="162"/>
      <c r="LG26" s="162"/>
      <c r="LH26" s="162"/>
      <c r="LI26" s="162"/>
      <c r="LJ26" s="162"/>
      <c r="LK26" s="162"/>
      <c r="LL26" s="162"/>
      <c r="LM26" s="162"/>
      <c r="LN26" s="162"/>
      <c r="LO26" s="162"/>
      <c r="LP26" s="162"/>
      <c r="LQ26" s="162"/>
      <c r="LR26" s="162"/>
      <c r="LS26" s="162"/>
      <c r="LT26" s="162"/>
      <c r="LU26" s="162"/>
      <c r="LV26" s="162"/>
      <c r="LW26" s="162"/>
      <c r="LX26" s="162"/>
      <c r="LY26" s="162"/>
      <c r="LZ26" s="162"/>
      <c r="MA26" s="162"/>
      <c r="MB26" s="162"/>
      <c r="MC26" s="162"/>
      <c r="MD26" s="162"/>
      <c r="ME26" s="162"/>
      <c r="MF26" s="162"/>
      <c r="MG26" s="162"/>
      <c r="MH26" s="162"/>
      <c r="MI26" s="162"/>
      <c r="MJ26" s="162"/>
      <c r="MK26" s="162"/>
      <c r="ML26" s="162"/>
      <c r="MM26" s="162"/>
      <c r="MN26" s="162"/>
      <c r="MO26" s="162"/>
      <c r="MP26" s="162"/>
      <c r="MQ26" s="162"/>
      <c r="MR26" s="162"/>
      <c r="MS26" s="162"/>
      <c r="MT26" s="162"/>
      <c r="MU26" s="162"/>
      <c r="MV26" s="162"/>
      <c r="MW26" s="162"/>
      <c r="MX26" s="162"/>
      <c r="MY26" s="162"/>
      <c r="MZ26" s="162"/>
      <c r="NA26" s="162"/>
      <c r="NB26" s="162"/>
      <c r="NC26" s="162"/>
      <c r="ND26" s="162"/>
      <c r="NE26" s="162"/>
      <c r="NF26" s="162"/>
      <c r="NG26" s="162"/>
      <c r="NH26" s="162"/>
      <c r="NI26" s="162"/>
      <c r="NJ26" s="162"/>
      <c r="NK26" s="162"/>
      <c r="NL26" s="162"/>
      <c r="NM26" s="162"/>
      <c r="NN26" s="162"/>
      <c r="NO26" s="162"/>
      <c r="NP26" s="162"/>
      <c r="NQ26" s="162"/>
      <c r="NR26" s="162"/>
      <c r="NS26" s="162"/>
      <c r="NT26" s="162"/>
      <c r="NU26" s="162"/>
      <c r="NV26" s="162"/>
      <c r="NW26" s="162"/>
      <c r="NX26" s="162"/>
      <c r="NY26" s="162"/>
      <c r="NZ26" s="162"/>
      <c r="OA26" s="162"/>
      <c r="OB26" s="162"/>
      <c r="OC26" s="162"/>
      <c r="OD26" s="162"/>
      <c r="OE26" s="162"/>
      <c r="OF26" s="162"/>
      <c r="OG26" s="162"/>
      <c r="OH26" s="162"/>
      <c r="OI26" s="162"/>
      <c r="OJ26" s="162"/>
      <c r="OK26" s="162"/>
      <c r="OL26" s="162"/>
      <c r="OM26" s="162"/>
      <c r="ON26" s="162"/>
      <c r="OO26" s="162"/>
      <c r="OP26" s="162"/>
      <c r="OQ26" s="162"/>
      <c r="OR26" s="162"/>
      <c r="OS26" s="162"/>
      <c r="OT26" s="162"/>
      <c r="OU26" s="162"/>
      <c r="OV26" s="162"/>
      <c r="OW26" s="162"/>
      <c r="OX26" s="162"/>
      <c r="OY26" s="162"/>
      <c r="OZ26" s="162"/>
      <c r="PA26" s="162"/>
      <c r="PB26" s="162"/>
      <c r="PC26" s="162"/>
      <c r="PD26" s="162"/>
      <c r="PE26" s="162"/>
      <c r="PF26" s="162"/>
      <c r="PG26" s="162"/>
      <c r="PH26" s="162"/>
      <c r="PI26" s="162"/>
      <c r="PJ26" s="162"/>
      <c r="PK26" s="162"/>
      <c r="PL26" s="162"/>
      <c r="PM26" s="162"/>
      <c r="PN26" s="162"/>
      <c r="PO26" s="162"/>
      <c r="PP26" s="162"/>
      <c r="PQ26" s="162"/>
      <c r="PR26" s="162"/>
      <c r="PS26" s="162"/>
      <c r="PT26" s="162"/>
      <c r="PU26" s="162"/>
      <c r="PV26" s="162"/>
      <c r="PW26" s="162"/>
      <c r="PX26" s="162"/>
      <c r="PY26" s="162"/>
      <c r="PZ26" s="162"/>
      <c r="QA26" s="162"/>
      <c r="QB26" s="162"/>
      <c r="QC26" s="162"/>
      <c r="QD26" s="162"/>
      <c r="QE26" s="162"/>
      <c r="QF26" s="162"/>
      <c r="QG26" s="162"/>
      <c r="QH26" s="162"/>
      <c r="QI26" s="162"/>
      <c r="QJ26" s="162"/>
      <c r="QK26" s="162"/>
      <c r="QL26" s="162"/>
      <c r="QM26" s="162"/>
      <c r="QN26" s="162"/>
      <c r="QO26" s="162"/>
      <c r="QP26" s="162"/>
      <c r="QQ26" s="162"/>
      <c r="QR26" s="162"/>
      <c r="QS26" s="162"/>
      <c r="QT26" s="162"/>
      <c r="QU26" s="162"/>
      <c r="QV26" s="162"/>
      <c r="QW26" s="162"/>
      <c r="QX26" s="162"/>
      <c r="QY26" s="162"/>
      <c r="QZ26" s="162"/>
      <c r="RA26" s="162"/>
    </row>
    <row r="27" spans="1:469" x14ac:dyDescent="0.25">
      <c r="A27" s="161"/>
      <c r="B27" s="162"/>
      <c r="C27" s="163"/>
      <c r="D27" s="162"/>
      <c r="E27" s="162"/>
      <c r="F27" s="162"/>
      <c r="G27" s="161"/>
      <c r="H27" s="162"/>
      <c r="I27" s="162"/>
      <c r="J27" s="162"/>
      <c r="K27" s="162"/>
      <c r="L27" s="166" t="s">
        <v>14</v>
      </c>
      <c r="M27" s="22">
        <f>SUM(M26/M24)</f>
        <v>0</v>
      </c>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162"/>
      <c r="GW27" s="162"/>
      <c r="GX27" s="162"/>
      <c r="GY27" s="162"/>
      <c r="GZ27" s="162"/>
      <c r="HA27" s="162"/>
      <c r="HB27" s="162"/>
      <c r="HC27" s="162"/>
      <c r="HD27" s="162"/>
      <c r="HE27" s="162"/>
      <c r="HF27" s="162"/>
      <c r="HG27" s="162"/>
      <c r="HH27" s="162"/>
      <c r="HI27" s="162"/>
      <c r="HJ27" s="162"/>
      <c r="HK27" s="162"/>
      <c r="HL27" s="162"/>
      <c r="HM27" s="162"/>
      <c r="HN27" s="162"/>
      <c r="HO27" s="162"/>
      <c r="HP27" s="162"/>
      <c r="HQ27" s="162"/>
      <c r="HR27" s="162"/>
      <c r="HS27" s="162"/>
      <c r="HT27" s="162"/>
      <c r="HU27" s="162"/>
      <c r="HV27" s="162"/>
      <c r="HW27" s="162"/>
      <c r="HX27" s="162"/>
      <c r="HY27" s="162"/>
      <c r="HZ27" s="162"/>
      <c r="IA27" s="162"/>
      <c r="IB27" s="162"/>
      <c r="IC27" s="162"/>
      <c r="ID27" s="162"/>
      <c r="IE27" s="162"/>
      <c r="IF27" s="162"/>
      <c r="IG27" s="162"/>
      <c r="IH27" s="162"/>
      <c r="II27" s="162"/>
      <c r="IJ27" s="162"/>
      <c r="IK27" s="162"/>
      <c r="IL27" s="162"/>
      <c r="IM27" s="162"/>
      <c r="IN27" s="162"/>
      <c r="IO27" s="162"/>
      <c r="IP27" s="162"/>
      <c r="IQ27" s="162"/>
      <c r="IR27" s="162"/>
      <c r="IS27" s="162"/>
      <c r="IT27" s="162"/>
      <c r="IU27" s="162"/>
      <c r="IV27" s="162"/>
      <c r="IW27" s="162"/>
      <c r="IX27" s="162"/>
      <c r="IY27" s="162"/>
      <c r="IZ27" s="162"/>
      <c r="JA27" s="162"/>
      <c r="JB27" s="162"/>
      <c r="JC27" s="162"/>
      <c r="JD27" s="162"/>
      <c r="JE27" s="162"/>
      <c r="JF27" s="162"/>
      <c r="JG27" s="162"/>
      <c r="JH27" s="162"/>
      <c r="JI27" s="162"/>
      <c r="JJ27" s="162"/>
      <c r="JK27" s="162"/>
      <c r="JL27" s="162"/>
      <c r="JM27" s="162"/>
      <c r="JN27" s="162"/>
      <c r="JO27" s="162"/>
      <c r="JP27" s="162"/>
      <c r="JQ27" s="162"/>
      <c r="JR27" s="162"/>
      <c r="JS27" s="162"/>
      <c r="JT27" s="162"/>
      <c r="JU27" s="162"/>
      <c r="JV27" s="162"/>
      <c r="JW27" s="162"/>
      <c r="JX27" s="162"/>
      <c r="JY27" s="162"/>
      <c r="JZ27" s="162"/>
      <c r="KA27" s="162"/>
      <c r="KB27" s="162"/>
      <c r="KC27" s="162"/>
      <c r="KD27" s="162"/>
      <c r="KE27" s="162"/>
      <c r="KF27" s="162"/>
      <c r="KG27" s="162"/>
      <c r="KH27" s="162"/>
      <c r="KI27" s="162"/>
      <c r="KJ27" s="162"/>
      <c r="KK27" s="162"/>
      <c r="KL27" s="162"/>
      <c r="KM27" s="162"/>
      <c r="KN27" s="162"/>
      <c r="KO27" s="162"/>
      <c r="KP27" s="162"/>
      <c r="KQ27" s="162"/>
      <c r="KR27" s="162"/>
      <c r="KS27" s="162"/>
      <c r="KT27" s="162"/>
      <c r="KU27" s="162"/>
      <c r="KV27" s="162"/>
      <c r="KW27" s="162"/>
      <c r="KX27" s="162"/>
      <c r="KY27" s="162"/>
      <c r="KZ27" s="162"/>
      <c r="LA27" s="162"/>
      <c r="LB27" s="162"/>
      <c r="LC27" s="162"/>
      <c r="LD27" s="162"/>
      <c r="LE27" s="162"/>
      <c r="LF27" s="162"/>
      <c r="LG27" s="162"/>
      <c r="LH27" s="162"/>
      <c r="LI27" s="162"/>
      <c r="LJ27" s="162"/>
      <c r="LK27" s="162"/>
      <c r="LL27" s="162"/>
      <c r="LM27" s="162"/>
      <c r="LN27" s="162"/>
      <c r="LO27" s="162"/>
      <c r="LP27" s="162"/>
      <c r="LQ27" s="162"/>
      <c r="LR27" s="162"/>
      <c r="LS27" s="162"/>
      <c r="LT27" s="162"/>
      <c r="LU27" s="162"/>
      <c r="LV27" s="162"/>
      <c r="LW27" s="162"/>
      <c r="LX27" s="162"/>
      <c r="LY27" s="162"/>
      <c r="LZ27" s="162"/>
      <c r="MA27" s="162"/>
      <c r="MB27" s="162"/>
      <c r="MC27" s="162"/>
      <c r="MD27" s="162"/>
      <c r="ME27" s="162"/>
      <c r="MF27" s="162"/>
      <c r="MG27" s="162"/>
      <c r="MH27" s="162"/>
      <c r="MI27" s="162"/>
      <c r="MJ27" s="162"/>
      <c r="MK27" s="162"/>
      <c r="ML27" s="162"/>
      <c r="MM27" s="162"/>
      <c r="MN27" s="162"/>
      <c r="MO27" s="162"/>
      <c r="MP27" s="162"/>
      <c r="MQ27" s="162"/>
      <c r="MR27" s="162"/>
      <c r="MS27" s="162"/>
      <c r="MT27" s="162"/>
      <c r="MU27" s="162"/>
      <c r="MV27" s="162"/>
      <c r="MW27" s="162"/>
      <c r="MX27" s="162"/>
      <c r="MY27" s="162"/>
      <c r="MZ27" s="162"/>
      <c r="NA27" s="162"/>
      <c r="NB27" s="162"/>
      <c r="NC27" s="162"/>
      <c r="ND27" s="162"/>
      <c r="NE27" s="162"/>
      <c r="NF27" s="162"/>
      <c r="NG27" s="162"/>
      <c r="NH27" s="162"/>
      <c r="NI27" s="162"/>
      <c r="NJ27" s="162"/>
      <c r="NK27" s="162"/>
      <c r="NL27" s="162"/>
      <c r="NM27" s="162"/>
      <c r="NN27" s="162"/>
      <c r="NO27" s="162"/>
      <c r="NP27" s="162"/>
      <c r="NQ27" s="162"/>
      <c r="NR27" s="162"/>
      <c r="NS27" s="162"/>
      <c r="NT27" s="162"/>
      <c r="NU27" s="162"/>
      <c r="NV27" s="162"/>
      <c r="NW27" s="162"/>
      <c r="NX27" s="162"/>
      <c r="NY27" s="162"/>
      <c r="NZ27" s="162"/>
      <c r="OA27" s="162"/>
      <c r="OB27" s="162"/>
      <c r="OC27" s="162"/>
      <c r="OD27" s="162"/>
      <c r="OE27" s="162"/>
      <c r="OF27" s="162"/>
      <c r="OG27" s="162"/>
      <c r="OH27" s="162"/>
      <c r="OI27" s="162"/>
      <c r="OJ27" s="162"/>
      <c r="OK27" s="162"/>
      <c r="OL27" s="162"/>
      <c r="OM27" s="162"/>
      <c r="ON27" s="162"/>
      <c r="OO27" s="162"/>
      <c r="OP27" s="162"/>
      <c r="OQ27" s="162"/>
      <c r="OR27" s="162"/>
      <c r="OS27" s="162"/>
      <c r="OT27" s="162"/>
      <c r="OU27" s="162"/>
      <c r="OV27" s="162"/>
      <c r="OW27" s="162"/>
      <c r="OX27" s="162"/>
      <c r="OY27" s="162"/>
      <c r="OZ27" s="162"/>
      <c r="PA27" s="162"/>
      <c r="PB27" s="162"/>
      <c r="PC27" s="162"/>
      <c r="PD27" s="162"/>
      <c r="PE27" s="162"/>
      <c r="PF27" s="162"/>
      <c r="PG27" s="162"/>
      <c r="PH27" s="162"/>
      <c r="PI27" s="162"/>
      <c r="PJ27" s="162"/>
      <c r="PK27" s="162"/>
      <c r="PL27" s="162"/>
      <c r="PM27" s="162"/>
      <c r="PN27" s="162"/>
      <c r="PO27" s="162"/>
      <c r="PP27" s="162"/>
      <c r="PQ27" s="162"/>
      <c r="PR27" s="162"/>
      <c r="PS27" s="162"/>
      <c r="PT27" s="162"/>
      <c r="PU27" s="162"/>
      <c r="PV27" s="162"/>
      <c r="PW27" s="162"/>
      <c r="PX27" s="162"/>
      <c r="PY27" s="162"/>
      <c r="PZ27" s="162"/>
      <c r="QA27" s="162"/>
      <c r="QB27" s="162"/>
      <c r="QC27" s="162"/>
      <c r="QD27" s="162"/>
      <c r="QE27" s="162"/>
      <c r="QF27" s="162"/>
      <c r="QG27" s="162"/>
      <c r="QH27" s="162"/>
      <c r="QI27" s="162"/>
      <c r="QJ27" s="162"/>
      <c r="QK27" s="162"/>
      <c r="QL27" s="162"/>
      <c r="QM27" s="162"/>
      <c r="QN27" s="162"/>
      <c r="QO27" s="162"/>
      <c r="QP27" s="162"/>
      <c r="QQ27" s="162"/>
      <c r="QR27" s="162"/>
      <c r="QS27" s="162"/>
      <c r="QT27" s="162"/>
      <c r="QU27" s="162"/>
      <c r="QV27" s="162"/>
      <c r="QW27" s="162"/>
      <c r="QX27" s="162"/>
      <c r="QY27" s="162"/>
      <c r="QZ27" s="162"/>
      <c r="RA27" s="162"/>
    </row>
    <row r="28" spans="1:469" x14ac:dyDescent="0.25">
      <c r="A28" s="161"/>
      <c r="B28" s="162"/>
      <c r="C28" s="163"/>
      <c r="D28" s="162"/>
      <c r="E28" s="162"/>
      <c r="F28" s="162"/>
      <c r="G28" s="161"/>
      <c r="H28" s="162"/>
      <c r="I28" s="162"/>
      <c r="J28" s="162"/>
      <c r="K28" s="162"/>
      <c r="L28" s="162"/>
      <c r="M28" s="164"/>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62"/>
      <c r="EV28" s="162"/>
      <c r="EW28" s="162"/>
      <c r="EX28" s="162"/>
      <c r="EY28" s="162"/>
      <c r="EZ28" s="162"/>
      <c r="FA28" s="162"/>
      <c r="FB28" s="162"/>
      <c r="FC28" s="162"/>
      <c r="FD28" s="162"/>
      <c r="FE28" s="162"/>
      <c r="FF28" s="162"/>
      <c r="FG28" s="162"/>
      <c r="FH28" s="162"/>
      <c r="FI28" s="162"/>
      <c r="FJ28" s="162"/>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62"/>
      <c r="GH28" s="162"/>
      <c r="GI28" s="162"/>
      <c r="GJ28" s="162"/>
      <c r="GK28" s="162"/>
      <c r="GL28" s="162"/>
      <c r="GM28" s="162"/>
      <c r="GN28" s="162"/>
      <c r="GO28" s="162"/>
      <c r="GP28" s="162"/>
      <c r="GQ28" s="162"/>
      <c r="GR28" s="162"/>
      <c r="GS28" s="162"/>
      <c r="GT28" s="162"/>
      <c r="GU28" s="162"/>
      <c r="GV28" s="162"/>
      <c r="GW28" s="162"/>
      <c r="GX28" s="162"/>
      <c r="GY28" s="162"/>
      <c r="GZ28" s="162"/>
      <c r="HA28" s="162"/>
      <c r="HB28" s="162"/>
      <c r="HC28" s="162"/>
      <c r="HD28" s="162"/>
      <c r="HE28" s="162"/>
      <c r="HF28" s="162"/>
      <c r="HG28" s="162"/>
      <c r="HH28" s="162"/>
      <c r="HI28" s="162"/>
      <c r="HJ28" s="162"/>
      <c r="HK28" s="162"/>
      <c r="HL28" s="162"/>
      <c r="HM28" s="162"/>
      <c r="HN28" s="162"/>
      <c r="HO28" s="162"/>
      <c r="HP28" s="162"/>
      <c r="HQ28" s="162"/>
      <c r="HR28" s="162"/>
      <c r="HS28" s="162"/>
      <c r="HT28" s="162"/>
      <c r="HU28" s="162"/>
      <c r="HV28" s="162"/>
      <c r="HW28" s="162"/>
      <c r="HX28" s="162"/>
      <c r="HY28" s="162"/>
      <c r="HZ28" s="162"/>
      <c r="IA28" s="162"/>
      <c r="IB28" s="162"/>
      <c r="IC28" s="162"/>
      <c r="ID28" s="162"/>
      <c r="IE28" s="162"/>
      <c r="IF28" s="162"/>
      <c r="IG28" s="162"/>
      <c r="IH28" s="162"/>
      <c r="II28" s="162"/>
      <c r="IJ28" s="162"/>
      <c r="IK28" s="162"/>
      <c r="IL28" s="162"/>
      <c r="IM28" s="162"/>
      <c r="IN28" s="162"/>
      <c r="IO28" s="162"/>
      <c r="IP28" s="162"/>
      <c r="IQ28" s="162"/>
      <c r="IR28" s="162"/>
      <c r="IS28" s="162"/>
      <c r="IT28" s="162"/>
      <c r="IU28" s="162"/>
      <c r="IV28" s="162"/>
      <c r="IW28" s="162"/>
      <c r="IX28" s="162"/>
      <c r="IY28" s="162"/>
      <c r="IZ28" s="162"/>
      <c r="JA28" s="162"/>
      <c r="JB28" s="162"/>
      <c r="JC28" s="162"/>
      <c r="JD28" s="162"/>
      <c r="JE28" s="162"/>
      <c r="JF28" s="162"/>
      <c r="JG28" s="162"/>
      <c r="JH28" s="162"/>
      <c r="JI28" s="162"/>
      <c r="JJ28" s="162"/>
      <c r="JK28" s="162"/>
      <c r="JL28" s="162"/>
      <c r="JM28" s="162"/>
      <c r="JN28" s="162"/>
      <c r="JO28" s="162"/>
      <c r="JP28" s="162"/>
      <c r="JQ28" s="162"/>
      <c r="JR28" s="162"/>
      <c r="JS28" s="162"/>
      <c r="JT28" s="162"/>
      <c r="JU28" s="162"/>
      <c r="JV28" s="162"/>
      <c r="JW28" s="162"/>
      <c r="JX28" s="162"/>
      <c r="JY28" s="162"/>
      <c r="JZ28" s="162"/>
      <c r="KA28" s="162"/>
      <c r="KB28" s="162"/>
      <c r="KC28" s="162"/>
      <c r="KD28" s="162"/>
      <c r="KE28" s="162"/>
      <c r="KF28" s="162"/>
      <c r="KG28" s="162"/>
      <c r="KH28" s="162"/>
      <c r="KI28" s="162"/>
      <c r="KJ28" s="162"/>
      <c r="KK28" s="162"/>
      <c r="KL28" s="162"/>
      <c r="KM28" s="162"/>
      <c r="KN28" s="162"/>
      <c r="KO28" s="162"/>
      <c r="KP28" s="162"/>
      <c r="KQ28" s="162"/>
      <c r="KR28" s="162"/>
      <c r="KS28" s="162"/>
      <c r="KT28" s="162"/>
      <c r="KU28" s="162"/>
      <c r="KV28" s="162"/>
      <c r="KW28" s="162"/>
      <c r="KX28" s="162"/>
      <c r="KY28" s="162"/>
      <c r="KZ28" s="162"/>
      <c r="LA28" s="162"/>
      <c r="LB28" s="162"/>
      <c r="LC28" s="162"/>
      <c r="LD28" s="162"/>
      <c r="LE28" s="162"/>
      <c r="LF28" s="162"/>
      <c r="LG28" s="162"/>
      <c r="LH28" s="162"/>
      <c r="LI28" s="162"/>
      <c r="LJ28" s="162"/>
      <c r="LK28" s="162"/>
      <c r="LL28" s="162"/>
      <c r="LM28" s="162"/>
      <c r="LN28" s="162"/>
      <c r="LO28" s="162"/>
      <c r="LP28" s="162"/>
      <c r="LQ28" s="162"/>
      <c r="LR28" s="162"/>
      <c r="LS28" s="162"/>
      <c r="LT28" s="162"/>
      <c r="LU28" s="162"/>
      <c r="LV28" s="162"/>
      <c r="LW28" s="162"/>
      <c r="LX28" s="162"/>
      <c r="LY28" s="162"/>
      <c r="LZ28" s="162"/>
      <c r="MA28" s="162"/>
      <c r="MB28" s="162"/>
      <c r="MC28" s="162"/>
      <c r="MD28" s="162"/>
      <c r="ME28" s="162"/>
      <c r="MF28" s="162"/>
      <c r="MG28" s="162"/>
      <c r="MH28" s="162"/>
      <c r="MI28" s="162"/>
      <c r="MJ28" s="162"/>
      <c r="MK28" s="162"/>
      <c r="ML28" s="162"/>
      <c r="MM28" s="162"/>
      <c r="MN28" s="162"/>
      <c r="MO28" s="162"/>
      <c r="MP28" s="162"/>
      <c r="MQ28" s="162"/>
      <c r="MR28" s="162"/>
      <c r="MS28" s="162"/>
      <c r="MT28" s="162"/>
      <c r="MU28" s="162"/>
      <c r="MV28" s="162"/>
      <c r="MW28" s="162"/>
      <c r="MX28" s="162"/>
      <c r="MY28" s="162"/>
      <c r="MZ28" s="162"/>
      <c r="NA28" s="162"/>
      <c r="NB28" s="162"/>
      <c r="NC28" s="162"/>
      <c r="ND28" s="162"/>
      <c r="NE28" s="162"/>
      <c r="NF28" s="162"/>
      <c r="NG28" s="162"/>
      <c r="NH28" s="162"/>
      <c r="NI28" s="162"/>
      <c r="NJ28" s="162"/>
      <c r="NK28" s="162"/>
      <c r="NL28" s="162"/>
      <c r="NM28" s="162"/>
      <c r="NN28" s="162"/>
      <c r="NO28" s="162"/>
      <c r="NP28" s="162"/>
      <c r="NQ28" s="162"/>
      <c r="NR28" s="162"/>
      <c r="NS28" s="162"/>
      <c r="NT28" s="162"/>
      <c r="NU28" s="162"/>
      <c r="NV28" s="162"/>
      <c r="NW28" s="162"/>
      <c r="NX28" s="162"/>
      <c r="NY28" s="162"/>
      <c r="NZ28" s="162"/>
      <c r="OA28" s="162"/>
      <c r="OB28" s="162"/>
      <c r="OC28" s="162"/>
      <c r="OD28" s="162"/>
      <c r="OE28" s="162"/>
      <c r="OF28" s="162"/>
      <c r="OG28" s="162"/>
      <c r="OH28" s="162"/>
      <c r="OI28" s="162"/>
      <c r="OJ28" s="162"/>
      <c r="OK28" s="162"/>
      <c r="OL28" s="162"/>
      <c r="OM28" s="162"/>
      <c r="ON28" s="162"/>
      <c r="OO28" s="162"/>
      <c r="OP28" s="162"/>
      <c r="OQ28" s="162"/>
      <c r="OR28" s="162"/>
      <c r="OS28" s="162"/>
      <c r="OT28" s="162"/>
      <c r="OU28" s="162"/>
      <c r="OV28" s="162"/>
      <c r="OW28" s="162"/>
      <c r="OX28" s="162"/>
      <c r="OY28" s="162"/>
      <c r="OZ28" s="162"/>
      <c r="PA28" s="162"/>
      <c r="PB28" s="162"/>
      <c r="PC28" s="162"/>
      <c r="PD28" s="162"/>
      <c r="PE28" s="162"/>
      <c r="PF28" s="162"/>
      <c r="PG28" s="162"/>
      <c r="PH28" s="162"/>
      <c r="PI28" s="162"/>
      <c r="PJ28" s="162"/>
      <c r="PK28" s="162"/>
      <c r="PL28" s="162"/>
      <c r="PM28" s="162"/>
      <c r="PN28" s="162"/>
      <c r="PO28" s="162"/>
      <c r="PP28" s="162"/>
      <c r="PQ28" s="162"/>
      <c r="PR28" s="162"/>
      <c r="PS28" s="162"/>
      <c r="PT28" s="162"/>
      <c r="PU28" s="162"/>
      <c r="PV28" s="162"/>
      <c r="PW28" s="162"/>
      <c r="PX28" s="162"/>
      <c r="PY28" s="162"/>
      <c r="PZ28" s="162"/>
      <c r="QA28" s="162"/>
      <c r="QB28" s="162"/>
      <c r="QC28" s="162"/>
      <c r="QD28" s="162"/>
      <c r="QE28" s="162"/>
      <c r="QF28" s="162"/>
      <c r="QG28" s="162"/>
      <c r="QH28" s="162"/>
      <c r="QI28" s="162"/>
      <c r="QJ28" s="162"/>
      <c r="QK28" s="162"/>
      <c r="QL28" s="162"/>
      <c r="QM28" s="162"/>
      <c r="QN28" s="162"/>
      <c r="QO28" s="162"/>
      <c r="QP28" s="162"/>
      <c r="QQ28" s="162"/>
      <c r="QR28" s="162"/>
      <c r="QS28" s="162"/>
      <c r="QT28" s="162"/>
      <c r="QU28" s="162"/>
      <c r="QV28" s="162"/>
      <c r="QW28" s="162"/>
      <c r="QX28" s="162"/>
      <c r="QY28" s="162"/>
      <c r="QZ28" s="162"/>
      <c r="RA28" s="162"/>
    </row>
    <row r="29" spans="1:469" x14ac:dyDescent="0.25">
      <c r="A29" s="161"/>
      <c r="B29" s="162"/>
      <c r="C29" s="163"/>
      <c r="D29" s="162"/>
      <c r="E29" s="162"/>
      <c r="F29" s="162"/>
      <c r="G29" s="161"/>
      <c r="H29" s="162"/>
      <c r="I29" s="162"/>
      <c r="J29" s="162"/>
      <c r="K29" s="162"/>
      <c r="L29" s="162"/>
      <c r="M29" s="162"/>
      <c r="N29" s="164"/>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62"/>
      <c r="EV29" s="162"/>
      <c r="EW29" s="162"/>
      <c r="EX29" s="162"/>
      <c r="EY29" s="162"/>
      <c r="EZ29" s="162"/>
      <c r="FA29" s="162"/>
      <c r="FB29" s="162"/>
      <c r="FC29" s="162"/>
      <c r="FD29" s="162"/>
      <c r="FE29" s="162"/>
      <c r="FF29" s="162"/>
      <c r="FG29" s="162"/>
      <c r="FH29" s="162"/>
      <c r="FI29" s="162"/>
      <c r="FJ29" s="162"/>
      <c r="FK29" s="162"/>
      <c r="FL29" s="162"/>
      <c r="FM29" s="162"/>
      <c r="FN29" s="162"/>
      <c r="FO29" s="162"/>
      <c r="FP29" s="162"/>
      <c r="FQ29" s="162"/>
      <c r="FR29" s="162"/>
      <c r="FS29" s="162"/>
      <c r="FT29" s="162"/>
      <c r="FU29" s="162"/>
      <c r="FV29" s="162"/>
      <c r="FW29" s="162"/>
      <c r="FX29" s="162"/>
      <c r="FY29" s="162"/>
      <c r="FZ29" s="162"/>
      <c r="GA29" s="162"/>
      <c r="GB29" s="162"/>
      <c r="GC29" s="162"/>
      <c r="GD29" s="162"/>
      <c r="GE29" s="162"/>
      <c r="GF29" s="162"/>
      <c r="GG29" s="162"/>
      <c r="GH29" s="162"/>
      <c r="GI29" s="162"/>
      <c r="GJ29" s="162"/>
      <c r="GK29" s="162"/>
      <c r="GL29" s="162"/>
      <c r="GM29" s="162"/>
      <c r="GN29" s="162"/>
      <c r="GO29" s="162"/>
      <c r="GP29" s="162"/>
      <c r="GQ29" s="162"/>
      <c r="GR29" s="162"/>
      <c r="GS29" s="162"/>
      <c r="GT29" s="162"/>
      <c r="GU29" s="162"/>
      <c r="GV29" s="162"/>
      <c r="GW29" s="162"/>
      <c r="GX29" s="162"/>
      <c r="GY29" s="162"/>
      <c r="GZ29" s="162"/>
      <c r="HA29" s="162"/>
      <c r="HB29" s="162"/>
      <c r="HC29" s="162"/>
      <c r="HD29" s="162"/>
      <c r="HE29" s="162"/>
      <c r="HF29" s="162"/>
      <c r="HG29" s="162"/>
      <c r="HH29" s="162"/>
      <c r="HI29" s="162"/>
      <c r="HJ29" s="162"/>
      <c r="HK29" s="162"/>
      <c r="HL29" s="162"/>
      <c r="HM29" s="162"/>
      <c r="HN29" s="162"/>
      <c r="HO29" s="162"/>
      <c r="HP29" s="162"/>
      <c r="HQ29" s="162"/>
      <c r="HR29" s="162"/>
      <c r="HS29" s="162"/>
      <c r="HT29" s="162"/>
      <c r="HU29" s="162"/>
      <c r="HV29" s="162"/>
      <c r="HW29" s="162"/>
      <c r="HX29" s="162"/>
      <c r="HY29" s="162"/>
      <c r="HZ29" s="162"/>
      <c r="IA29" s="162"/>
      <c r="IB29" s="162"/>
      <c r="IC29" s="162"/>
      <c r="ID29" s="162"/>
      <c r="IE29" s="162"/>
      <c r="IF29" s="162"/>
      <c r="IG29" s="162"/>
      <c r="IH29" s="162"/>
      <c r="II29" s="162"/>
      <c r="IJ29" s="162"/>
      <c r="IK29" s="162"/>
      <c r="IL29" s="162"/>
      <c r="IM29" s="162"/>
      <c r="IN29" s="162"/>
      <c r="IO29" s="162"/>
      <c r="IP29" s="162"/>
      <c r="IQ29" s="162"/>
      <c r="IR29" s="162"/>
      <c r="IS29" s="162"/>
      <c r="IT29" s="162"/>
      <c r="IU29" s="162"/>
      <c r="IV29" s="162"/>
      <c r="IW29" s="162"/>
      <c r="IX29" s="162"/>
      <c r="IY29" s="162"/>
      <c r="IZ29" s="162"/>
      <c r="JA29" s="162"/>
      <c r="JB29" s="162"/>
      <c r="JC29" s="162"/>
      <c r="JD29" s="162"/>
      <c r="JE29" s="162"/>
      <c r="JF29" s="162"/>
      <c r="JG29" s="162"/>
      <c r="JH29" s="162"/>
      <c r="JI29" s="162"/>
      <c r="JJ29" s="162"/>
      <c r="JK29" s="162"/>
      <c r="JL29" s="162"/>
      <c r="JM29" s="162"/>
      <c r="JN29" s="162"/>
      <c r="JO29" s="162"/>
      <c r="JP29" s="162"/>
      <c r="JQ29" s="162"/>
      <c r="JR29" s="162"/>
      <c r="JS29" s="162"/>
      <c r="JT29" s="162"/>
      <c r="JU29" s="162"/>
      <c r="JV29" s="162"/>
      <c r="JW29" s="162"/>
      <c r="JX29" s="162"/>
      <c r="JY29" s="162"/>
      <c r="JZ29" s="162"/>
      <c r="KA29" s="162"/>
      <c r="KB29" s="162"/>
      <c r="KC29" s="162"/>
      <c r="KD29" s="162"/>
      <c r="KE29" s="162"/>
      <c r="KF29" s="162"/>
      <c r="KG29" s="162"/>
      <c r="KH29" s="162"/>
      <c r="KI29" s="162"/>
      <c r="KJ29" s="162"/>
      <c r="KK29" s="162"/>
      <c r="KL29" s="162"/>
      <c r="KM29" s="162"/>
      <c r="KN29" s="162"/>
      <c r="KO29" s="162"/>
      <c r="KP29" s="162"/>
      <c r="KQ29" s="162"/>
      <c r="KR29" s="162"/>
      <c r="KS29" s="162"/>
      <c r="KT29" s="162"/>
      <c r="KU29" s="162"/>
      <c r="KV29" s="162"/>
      <c r="KW29" s="162"/>
      <c r="KX29" s="162"/>
      <c r="KY29" s="162"/>
      <c r="KZ29" s="162"/>
      <c r="LA29" s="162"/>
      <c r="LB29" s="162"/>
      <c r="LC29" s="162"/>
      <c r="LD29" s="162"/>
      <c r="LE29" s="162"/>
      <c r="LF29" s="162"/>
      <c r="LG29" s="162"/>
      <c r="LH29" s="162"/>
      <c r="LI29" s="162"/>
      <c r="LJ29" s="162"/>
      <c r="LK29" s="162"/>
      <c r="LL29" s="162"/>
      <c r="LM29" s="162"/>
      <c r="LN29" s="162"/>
      <c r="LO29" s="162"/>
      <c r="LP29" s="162"/>
      <c r="LQ29" s="162"/>
      <c r="LR29" s="162"/>
      <c r="LS29" s="162"/>
      <c r="LT29" s="162"/>
      <c r="LU29" s="162"/>
      <c r="LV29" s="162"/>
      <c r="LW29" s="162"/>
      <c r="LX29" s="162"/>
      <c r="LY29" s="162"/>
      <c r="LZ29" s="162"/>
      <c r="MA29" s="162"/>
      <c r="MB29" s="162"/>
      <c r="MC29" s="162"/>
      <c r="MD29" s="162"/>
      <c r="ME29" s="162"/>
      <c r="MF29" s="162"/>
      <c r="MG29" s="162"/>
      <c r="MH29" s="162"/>
      <c r="MI29" s="162"/>
      <c r="MJ29" s="162"/>
      <c r="MK29" s="162"/>
      <c r="ML29" s="162"/>
      <c r="MM29" s="162"/>
      <c r="MN29" s="162"/>
      <c r="MO29" s="162"/>
      <c r="MP29" s="162"/>
      <c r="MQ29" s="162"/>
      <c r="MR29" s="162"/>
      <c r="MS29" s="162"/>
      <c r="MT29" s="162"/>
      <c r="MU29" s="162"/>
      <c r="MV29" s="162"/>
      <c r="MW29" s="162"/>
      <c r="MX29" s="162"/>
      <c r="MY29" s="162"/>
      <c r="MZ29" s="162"/>
      <c r="NA29" s="162"/>
      <c r="NB29" s="162"/>
      <c r="NC29" s="162"/>
      <c r="ND29" s="162"/>
      <c r="NE29" s="162"/>
      <c r="NF29" s="162"/>
      <c r="NG29" s="162"/>
      <c r="NH29" s="162"/>
      <c r="NI29" s="162"/>
      <c r="NJ29" s="162"/>
      <c r="NK29" s="162"/>
      <c r="NL29" s="162"/>
      <c r="NM29" s="162"/>
      <c r="NN29" s="162"/>
      <c r="NO29" s="162"/>
      <c r="NP29" s="162"/>
      <c r="NQ29" s="162"/>
      <c r="NR29" s="162"/>
      <c r="NS29" s="162"/>
      <c r="NT29" s="162"/>
      <c r="NU29" s="162"/>
      <c r="NV29" s="162"/>
      <c r="NW29" s="162"/>
      <c r="NX29" s="162"/>
      <c r="NY29" s="162"/>
      <c r="NZ29" s="162"/>
      <c r="OA29" s="162"/>
      <c r="OB29" s="162"/>
      <c r="OC29" s="162"/>
      <c r="OD29" s="162"/>
      <c r="OE29" s="162"/>
      <c r="OF29" s="162"/>
      <c r="OG29" s="162"/>
      <c r="OH29" s="162"/>
      <c r="OI29" s="162"/>
      <c r="OJ29" s="162"/>
      <c r="OK29" s="162"/>
      <c r="OL29" s="162"/>
      <c r="OM29" s="162"/>
      <c r="ON29" s="162"/>
      <c r="OO29" s="162"/>
      <c r="OP29" s="162"/>
      <c r="OQ29" s="162"/>
      <c r="OR29" s="162"/>
      <c r="OS29" s="162"/>
      <c r="OT29" s="162"/>
      <c r="OU29" s="162"/>
      <c r="OV29" s="162"/>
      <c r="OW29" s="162"/>
      <c r="OX29" s="162"/>
      <c r="OY29" s="162"/>
      <c r="OZ29" s="162"/>
      <c r="PA29" s="162"/>
      <c r="PB29" s="162"/>
      <c r="PC29" s="162"/>
      <c r="PD29" s="162"/>
      <c r="PE29" s="162"/>
      <c r="PF29" s="162"/>
      <c r="PG29" s="162"/>
      <c r="PH29" s="162"/>
      <c r="PI29" s="162"/>
      <c r="PJ29" s="162"/>
      <c r="PK29" s="162"/>
      <c r="PL29" s="162"/>
      <c r="PM29" s="162"/>
      <c r="PN29" s="162"/>
      <c r="PO29" s="162"/>
      <c r="PP29" s="162"/>
      <c r="PQ29" s="162"/>
      <c r="PR29" s="162"/>
      <c r="PS29" s="162"/>
      <c r="PT29" s="162"/>
      <c r="PU29" s="162"/>
      <c r="PV29" s="162"/>
      <c r="PW29" s="162"/>
      <c r="PX29" s="162"/>
      <c r="PY29" s="162"/>
      <c r="PZ29" s="162"/>
      <c r="QA29" s="162"/>
      <c r="QB29" s="162"/>
      <c r="QC29" s="162"/>
      <c r="QD29" s="162"/>
      <c r="QE29" s="162"/>
      <c r="QF29" s="162"/>
      <c r="QG29" s="162"/>
      <c r="QH29" s="162"/>
      <c r="QI29" s="162"/>
      <c r="QJ29" s="162"/>
      <c r="QK29" s="162"/>
      <c r="QL29" s="162"/>
      <c r="QM29" s="162"/>
      <c r="QN29" s="162"/>
      <c r="QO29" s="162"/>
      <c r="QP29" s="162"/>
      <c r="QQ29" s="162"/>
      <c r="QR29" s="162"/>
      <c r="QS29" s="162"/>
      <c r="QT29" s="162"/>
      <c r="QU29" s="162"/>
      <c r="QV29" s="162"/>
      <c r="QW29" s="162"/>
      <c r="QX29" s="162"/>
      <c r="QY29" s="162"/>
      <c r="QZ29" s="162"/>
      <c r="RA29" s="162"/>
    </row>
    <row r="30" spans="1:469" x14ac:dyDescent="0.25">
      <c r="A30" s="161"/>
      <c r="B30" s="162"/>
      <c r="C30" s="163"/>
      <c r="D30" s="162"/>
      <c r="E30" s="162"/>
      <c r="F30" s="162"/>
      <c r="G30" s="161"/>
      <c r="H30" s="162"/>
      <c r="I30" s="162"/>
      <c r="J30" s="162"/>
      <c r="K30" s="162"/>
      <c r="L30" s="162"/>
      <c r="M30" s="162"/>
      <c r="N30" s="164"/>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62"/>
      <c r="EV30" s="162"/>
      <c r="EW30" s="162"/>
      <c r="EX30" s="162"/>
      <c r="EY30" s="162"/>
      <c r="EZ30" s="162"/>
      <c r="FA30" s="162"/>
      <c r="FB30" s="162"/>
      <c r="FC30" s="162"/>
      <c r="FD30" s="162"/>
      <c r="FE30" s="162"/>
      <c r="FF30" s="162"/>
      <c r="FG30" s="162"/>
      <c r="FH30" s="162"/>
      <c r="FI30" s="162"/>
      <c r="FJ30" s="162"/>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62"/>
      <c r="GH30" s="162"/>
      <c r="GI30" s="162"/>
      <c r="GJ30" s="162"/>
      <c r="GK30" s="162"/>
      <c r="GL30" s="162"/>
      <c r="GM30" s="162"/>
      <c r="GN30" s="162"/>
      <c r="GO30" s="162"/>
      <c r="GP30" s="162"/>
      <c r="GQ30" s="162"/>
      <c r="GR30" s="162"/>
      <c r="GS30" s="162"/>
      <c r="GT30" s="162"/>
      <c r="GU30" s="162"/>
      <c r="GV30" s="162"/>
      <c r="GW30" s="162"/>
      <c r="GX30" s="162"/>
      <c r="GY30" s="162"/>
      <c r="GZ30" s="162"/>
      <c r="HA30" s="162"/>
      <c r="HB30" s="162"/>
      <c r="HC30" s="162"/>
      <c r="HD30" s="162"/>
      <c r="HE30" s="162"/>
      <c r="HF30" s="162"/>
      <c r="HG30" s="162"/>
      <c r="HH30" s="162"/>
      <c r="HI30" s="162"/>
      <c r="HJ30" s="162"/>
      <c r="HK30" s="162"/>
      <c r="HL30" s="162"/>
      <c r="HM30" s="162"/>
      <c r="HN30" s="162"/>
      <c r="HO30" s="162"/>
      <c r="HP30" s="162"/>
      <c r="HQ30" s="162"/>
      <c r="HR30" s="162"/>
      <c r="HS30" s="162"/>
      <c r="HT30" s="162"/>
      <c r="HU30" s="162"/>
      <c r="HV30" s="162"/>
      <c r="HW30" s="162"/>
      <c r="HX30" s="162"/>
      <c r="HY30" s="162"/>
      <c r="HZ30" s="162"/>
      <c r="IA30" s="162"/>
      <c r="IB30" s="162"/>
      <c r="IC30" s="162"/>
      <c r="ID30" s="162"/>
      <c r="IE30" s="162"/>
      <c r="IF30" s="162"/>
      <c r="IG30" s="162"/>
      <c r="IH30" s="162"/>
      <c r="II30" s="162"/>
      <c r="IJ30" s="162"/>
      <c r="IK30" s="162"/>
      <c r="IL30" s="162"/>
      <c r="IM30" s="162"/>
      <c r="IN30" s="162"/>
      <c r="IO30" s="162"/>
      <c r="IP30" s="162"/>
      <c r="IQ30" s="162"/>
      <c r="IR30" s="162"/>
      <c r="IS30" s="162"/>
      <c r="IT30" s="162"/>
      <c r="IU30" s="162"/>
      <c r="IV30" s="162"/>
      <c r="IW30" s="162"/>
      <c r="IX30" s="162"/>
      <c r="IY30" s="162"/>
      <c r="IZ30" s="162"/>
      <c r="JA30" s="162"/>
      <c r="JB30" s="162"/>
      <c r="JC30" s="162"/>
      <c r="JD30" s="162"/>
      <c r="JE30" s="162"/>
      <c r="JF30" s="162"/>
      <c r="JG30" s="162"/>
      <c r="JH30" s="162"/>
      <c r="JI30" s="162"/>
      <c r="JJ30" s="162"/>
      <c r="JK30" s="162"/>
      <c r="JL30" s="162"/>
      <c r="JM30" s="162"/>
      <c r="JN30" s="162"/>
      <c r="JO30" s="162"/>
      <c r="JP30" s="162"/>
      <c r="JQ30" s="162"/>
      <c r="JR30" s="162"/>
      <c r="JS30" s="162"/>
      <c r="JT30" s="162"/>
      <c r="JU30" s="162"/>
      <c r="JV30" s="162"/>
      <c r="JW30" s="162"/>
      <c r="JX30" s="162"/>
      <c r="JY30" s="162"/>
      <c r="JZ30" s="162"/>
      <c r="KA30" s="162"/>
      <c r="KB30" s="162"/>
      <c r="KC30" s="162"/>
      <c r="KD30" s="162"/>
      <c r="KE30" s="162"/>
      <c r="KF30" s="162"/>
      <c r="KG30" s="162"/>
      <c r="KH30" s="162"/>
      <c r="KI30" s="162"/>
      <c r="KJ30" s="162"/>
      <c r="KK30" s="162"/>
      <c r="KL30" s="162"/>
      <c r="KM30" s="162"/>
      <c r="KN30" s="162"/>
      <c r="KO30" s="162"/>
      <c r="KP30" s="162"/>
      <c r="KQ30" s="162"/>
      <c r="KR30" s="162"/>
      <c r="KS30" s="162"/>
      <c r="KT30" s="162"/>
      <c r="KU30" s="162"/>
      <c r="KV30" s="162"/>
      <c r="KW30" s="162"/>
      <c r="KX30" s="162"/>
      <c r="KY30" s="162"/>
      <c r="KZ30" s="162"/>
      <c r="LA30" s="162"/>
      <c r="LB30" s="162"/>
      <c r="LC30" s="162"/>
      <c r="LD30" s="162"/>
      <c r="LE30" s="162"/>
      <c r="LF30" s="162"/>
      <c r="LG30" s="162"/>
      <c r="LH30" s="162"/>
      <c r="LI30" s="162"/>
      <c r="LJ30" s="162"/>
      <c r="LK30" s="162"/>
      <c r="LL30" s="162"/>
      <c r="LM30" s="162"/>
      <c r="LN30" s="162"/>
      <c r="LO30" s="162"/>
      <c r="LP30" s="162"/>
      <c r="LQ30" s="162"/>
      <c r="LR30" s="162"/>
      <c r="LS30" s="162"/>
      <c r="LT30" s="162"/>
      <c r="LU30" s="162"/>
      <c r="LV30" s="162"/>
      <c r="LW30" s="162"/>
      <c r="LX30" s="162"/>
      <c r="LY30" s="162"/>
      <c r="LZ30" s="162"/>
      <c r="MA30" s="162"/>
      <c r="MB30" s="162"/>
      <c r="MC30" s="162"/>
      <c r="MD30" s="162"/>
      <c r="ME30" s="162"/>
      <c r="MF30" s="162"/>
      <c r="MG30" s="162"/>
      <c r="MH30" s="162"/>
      <c r="MI30" s="162"/>
      <c r="MJ30" s="162"/>
      <c r="MK30" s="162"/>
      <c r="ML30" s="162"/>
      <c r="MM30" s="162"/>
      <c r="MN30" s="162"/>
      <c r="MO30" s="162"/>
      <c r="MP30" s="162"/>
      <c r="MQ30" s="162"/>
      <c r="MR30" s="162"/>
      <c r="MS30" s="162"/>
      <c r="MT30" s="162"/>
      <c r="MU30" s="162"/>
      <c r="MV30" s="162"/>
      <c r="MW30" s="162"/>
      <c r="MX30" s="162"/>
      <c r="MY30" s="162"/>
      <c r="MZ30" s="162"/>
      <c r="NA30" s="162"/>
      <c r="NB30" s="162"/>
      <c r="NC30" s="162"/>
      <c r="ND30" s="162"/>
      <c r="NE30" s="162"/>
      <c r="NF30" s="162"/>
      <c r="NG30" s="162"/>
      <c r="NH30" s="162"/>
      <c r="NI30" s="162"/>
      <c r="NJ30" s="162"/>
      <c r="NK30" s="162"/>
      <c r="NL30" s="162"/>
      <c r="NM30" s="162"/>
      <c r="NN30" s="162"/>
      <c r="NO30" s="162"/>
      <c r="NP30" s="162"/>
      <c r="NQ30" s="162"/>
      <c r="NR30" s="162"/>
      <c r="NS30" s="162"/>
      <c r="NT30" s="162"/>
      <c r="NU30" s="162"/>
      <c r="NV30" s="162"/>
      <c r="NW30" s="162"/>
      <c r="NX30" s="162"/>
      <c r="NY30" s="162"/>
      <c r="NZ30" s="162"/>
      <c r="OA30" s="162"/>
      <c r="OB30" s="162"/>
      <c r="OC30" s="162"/>
      <c r="OD30" s="162"/>
      <c r="OE30" s="162"/>
      <c r="OF30" s="162"/>
      <c r="OG30" s="162"/>
      <c r="OH30" s="162"/>
      <c r="OI30" s="162"/>
      <c r="OJ30" s="162"/>
      <c r="OK30" s="162"/>
      <c r="OL30" s="162"/>
      <c r="OM30" s="162"/>
      <c r="ON30" s="162"/>
      <c r="OO30" s="162"/>
      <c r="OP30" s="162"/>
      <c r="OQ30" s="162"/>
      <c r="OR30" s="162"/>
      <c r="OS30" s="162"/>
      <c r="OT30" s="162"/>
      <c r="OU30" s="162"/>
      <c r="OV30" s="162"/>
      <c r="OW30" s="162"/>
      <c r="OX30" s="162"/>
      <c r="OY30" s="162"/>
      <c r="OZ30" s="162"/>
      <c r="PA30" s="162"/>
      <c r="PB30" s="162"/>
      <c r="PC30" s="162"/>
      <c r="PD30" s="162"/>
      <c r="PE30" s="162"/>
      <c r="PF30" s="162"/>
      <c r="PG30" s="162"/>
      <c r="PH30" s="162"/>
      <c r="PI30" s="162"/>
      <c r="PJ30" s="162"/>
      <c r="PK30" s="162"/>
      <c r="PL30" s="162"/>
      <c r="PM30" s="162"/>
      <c r="PN30" s="162"/>
      <c r="PO30" s="162"/>
      <c r="PP30" s="162"/>
      <c r="PQ30" s="162"/>
      <c r="PR30" s="162"/>
      <c r="PS30" s="162"/>
      <c r="PT30" s="162"/>
      <c r="PU30" s="162"/>
      <c r="PV30" s="162"/>
      <c r="PW30" s="162"/>
      <c r="PX30" s="162"/>
      <c r="PY30" s="162"/>
      <c r="PZ30" s="162"/>
      <c r="QA30" s="162"/>
      <c r="QB30" s="162"/>
      <c r="QC30" s="162"/>
      <c r="QD30" s="162"/>
      <c r="QE30" s="162"/>
      <c r="QF30" s="162"/>
      <c r="QG30" s="162"/>
      <c r="QH30" s="162"/>
      <c r="QI30" s="162"/>
      <c r="QJ30" s="162"/>
      <c r="QK30" s="162"/>
      <c r="QL30" s="162"/>
      <c r="QM30" s="162"/>
      <c r="QN30" s="162"/>
      <c r="QO30" s="162"/>
      <c r="QP30" s="162"/>
      <c r="QQ30" s="162"/>
      <c r="QR30" s="162"/>
      <c r="QS30" s="162"/>
      <c r="QT30" s="162"/>
      <c r="QU30" s="162"/>
      <c r="QV30" s="162"/>
      <c r="QW30" s="162"/>
      <c r="QX30" s="162"/>
      <c r="QY30" s="162"/>
      <c r="QZ30" s="162"/>
      <c r="RA30" s="162"/>
    </row>
    <row r="31" spans="1:469" x14ac:dyDescent="0.25">
      <c r="A31" s="161"/>
      <c r="B31" s="162"/>
      <c r="C31" s="163"/>
      <c r="D31" s="162"/>
      <c r="E31" s="162"/>
      <c r="F31" s="162"/>
      <c r="G31" s="161"/>
      <c r="H31" s="162"/>
      <c r="I31" s="162"/>
      <c r="J31" s="162"/>
      <c r="K31" s="162"/>
      <c r="L31" s="162"/>
      <c r="M31" s="162"/>
      <c r="N31" s="164"/>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62"/>
      <c r="EV31" s="162"/>
      <c r="EW31" s="162"/>
      <c r="EX31" s="162"/>
      <c r="EY31" s="162"/>
      <c r="EZ31" s="162"/>
      <c r="FA31" s="162"/>
      <c r="FB31" s="162"/>
      <c r="FC31" s="162"/>
      <c r="FD31" s="162"/>
      <c r="FE31" s="162"/>
      <c r="FF31" s="162"/>
      <c r="FG31" s="162"/>
      <c r="FH31" s="162"/>
      <c r="FI31" s="162"/>
      <c r="FJ31" s="162"/>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62"/>
      <c r="GH31" s="162"/>
      <c r="GI31" s="162"/>
      <c r="GJ31" s="162"/>
      <c r="GK31" s="162"/>
      <c r="GL31" s="162"/>
      <c r="GM31" s="162"/>
      <c r="GN31" s="162"/>
      <c r="GO31" s="162"/>
      <c r="GP31" s="162"/>
      <c r="GQ31" s="162"/>
      <c r="GR31" s="162"/>
      <c r="GS31" s="162"/>
      <c r="GT31" s="162"/>
      <c r="GU31" s="162"/>
      <c r="GV31" s="162"/>
      <c r="GW31" s="162"/>
      <c r="GX31" s="162"/>
      <c r="GY31" s="162"/>
      <c r="GZ31" s="162"/>
      <c r="HA31" s="162"/>
      <c r="HB31" s="162"/>
      <c r="HC31" s="162"/>
      <c r="HD31" s="162"/>
      <c r="HE31" s="162"/>
      <c r="HF31" s="162"/>
      <c r="HG31" s="162"/>
      <c r="HH31" s="162"/>
      <c r="HI31" s="162"/>
      <c r="HJ31" s="162"/>
      <c r="HK31" s="162"/>
      <c r="HL31" s="162"/>
      <c r="HM31" s="162"/>
      <c r="HN31" s="162"/>
      <c r="HO31" s="162"/>
      <c r="HP31" s="162"/>
      <c r="HQ31" s="162"/>
      <c r="HR31" s="162"/>
      <c r="HS31" s="162"/>
      <c r="HT31" s="162"/>
      <c r="HU31" s="162"/>
      <c r="HV31" s="162"/>
      <c r="HW31" s="162"/>
      <c r="HX31" s="162"/>
      <c r="HY31" s="162"/>
      <c r="HZ31" s="162"/>
      <c r="IA31" s="162"/>
      <c r="IB31" s="162"/>
      <c r="IC31" s="162"/>
      <c r="ID31" s="162"/>
      <c r="IE31" s="162"/>
      <c r="IF31" s="162"/>
      <c r="IG31" s="162"/>
      <c r="IH31" s="162"/>
      <c r="II31" s="162"/>
      <c r="IJ31" s="162"/>
      <c r="IK31" s="162"/>
      <c r="IL31" s="162"/>
      <c r="IM31" s="162"/>
      <c r="IN31" s="162"/>
      <c r="IO31" s="162"/>
      <c r="IP31" s="162"/>
      <c r="IQ31" s="162"/>
      <c r="IR31" s="162"/>
      <c r="IS31" s="162"/>
      <c r="IT31" s="162"/>
      <c r="IU31" s="162"/>
      <c r="IV31" s="162"/>
      <c r="IW31" s="162"/>
      <c r="IX31" s="162"/>
      <c r="IY31" s="162"/>
      <c r="IZ31" s="162"/>
      <c r="JA31" s="162"/>
      <c r="JB31" s="162"/>
      <c r="JC31" s="162"/>
      <c r="JD31" s="162"/>
      <c r="JE31" s="162"/>
      <c r="JF31" s="162"/>
      <c r="JG31" s="162"/>
      <c r="JH31" s="162"/>
      <c r="JI31" s="162"/>
      <c r="JJ31" s="162"/>
      <c r="JK31" s="162"/>
      <c r="JL31" s="162"/>
      <c r="JM31" s="162"/>
      <c r="JN31" s="162"/>
      <c r="JO31" s="162"/>
      <c r="JP31" s="162"/>
      <c r="JQ31" s="162"/>
      <c r="JR31" s="162"/>
      <c r="JS31" s="162"/>
      <c r="JT31" s="162"/>
      <c r="JU31" s="162"/>
      <c r="JV31" s="162"/>
      <c r="JW31" s="162"/>
      <c r="JX31" s="162"/>
      <c r="JY31" s="162"/>
      <c r="JZ31" s="162"/>
      <c r="KA31" s="162"/>
      <c r="KB31" s="162"/>
      <c r="KC31" s="162"/>
      <c r="KD31" s="162"/>
      <c r="KE31" s="162"/>
      <c r="KF31" s="162"/>
      <c r="KG31" s="162"/>
      <c r="KH31" s="162"/>
      <c r="KI31" s="162"/>
      <c r="KJ31" s="162"/>
      <c r="KK31" s="162"/>
      <c r="KL31" s="162"/>
      <c r="KM31" s="162"/>
      <c r="KN31" s="162"/>
      <c r="KO31" s="162"/>
      <c r="KP31" s="162"/>
      <c r="KQ31" s="162"/>
      <c r="KR31" s="162"/>
      <c r="KS31" s="162"/>
      <c r="KT31" s="162"/>
      <c r="KU31" s="162"/>
      <c r="KV31" s="162"/>
      <c r="KW31" s="162"/>
      <c r="KX31" s="162"/>
      <c r="KY31" s="162"/>
      <c r="KZ31" s="162"/>
      <c r="LA31" s="162"/>
      <c r="LB31" s="162"/>
      <c r="LC31" s="162"/>
      <c r="LD31" s="162"/>
      <c r="LE31" s="162"/>
      <c r="LF31" s="162"/>
      <c r="LG31" s="162"/>
      <c r="LH31" s="162"/>
      <c r="LI31" s="162"/>
      <c r="LJ31" s="162"/>
      <c r="LK31" s="162"/>
      <c r="LL31" s="162"/>
      <c r="LM31" s="162"/>
      <c r="LN31" s="162"/>
      <c r="LO31" s="162"/>
      <c r="LP31" s="162"/>
      <c r="LQ31" s="162"/>
      <c r="LR31" s="162"/>
      <c r="LS31" s="162"/>
      <c r="LT31" s="162"/>
      <c r="LU31" s="162"/>
      <c r="LV31" s="162"/>
      <c r="LW31" s="162"/>
      <c r="LX31" s="162"/>
      <c r="LY31" s="162"/>
      <c r="LZ31" s="162"/>
      <c r="MA31" s="162"/>
      <c r="MB31" s="162"/>
      <c r="MC31" s="162"/>
      <c r="MD31" s="162"/>
      <c r="ME31" s="162"/>
      <c r="MF31" s="162"/>
      <c r="MG31" s="162"/>
      <c r="MH31" s="162"/>
      <c r="MI31" s="162"/>
      <c r="MJ31" s="162"/>
      <c r="MK31" s="162"/>
      <c r="ML31" s="162"/>
      <c r="MM31" s="162"/>
      <c r="MN31" s="162"/>
      <c r="MO31" s="162"/>
      <c r="MP31" s="162"/>
      <c r="MQ31" s="162"/>
      <c r="MR31" s="162"/>
      <c r="MS31" s="162"/>
      <c r="MT31" s="162"/>
      <c r="MU31" s="162"/>
      <c r="MV31" s="162"/>
      <c r="MW31" s="162"/>
      <c r="MX31" s="162"/>
      <c r="MY31" s="162"/>
      <c r="MZ31" s="162"/>
      <c r="NA31" s="162"/>
      <c r="NB31" s="162"/>
      <c r="NC31" s="162"/>
      <c r="ND31" s="162"/>
      <c r="NE31" s="162"/>
      <c r="NF31" s="162"/>
      <c r="NG31" s="162"/>
      <c r="NH31" s="162"/>
      <c r="NI31" s="162"/>
      <c r="NJ31" s="162"/>
      <c r="NK31" s="162"/>
      <c r="NL31" s="162"/>
      <c r="NM31" s="162"/>
      <c r="NN31" s="162"/>
      <c r="NO31" s="162"/>
      <c r="NP31" s="162"/>
      <c r="NQ31" s="162"/>
      <c r="NR31" s="162"/>
      <c r="NS31" s="162"/>
      <c r="NT31" s="162"/>
      <c r="NU31" s="162"/>
      <c r="NV31" s="162"/>
      <c r="NW31" s="162"/>
      <c r="NX31" s="162"/>
      <c r="NY31" s="162"/>
      <c r="NZ31" s="162"/>
      <c r="OA31" s="162"/>
      <c r="OB31" s="162"/>
      <c r="OC31" s="162"/>
      <c r="OD31" s="162"/>
      <c r="OE31" s="162"/>
      <c r="OF31" s="162"/>
      <c r="OG31" s="162"/>
      <c r="OH31" s="162"/>
      <c r="OI31" s="162"/>
      <c r="OJ31" s="162"/>
      <c r="OK31" s="162"/>
      <c r="OL31" s="162"/>
      <c r="OM31" s="162"/>
      <c r="ON31" s="162"/>
      <c r="OO31" s="162"/>
      <c r="OP31" s="162"/>
      <c r="OQ31" s="162"/>
      <c r="OR31" s="162"/>
      <c r="OS31" s="162"/>
      <c r="OT31" s="162"/>
      <c r="OU31" s="162"/>
      <c r="OV31" s="162"/>
      <c r="OW31" s="162"/>
      <c r="OX31" s="162"/>
      <c r="OY31" s="162"/>
      <c r="OZ31" s="162"/>
      <c r="PA31" s="162"/>
      <c r="PB31" s="162"/>
      <c r="PC31" s="162"/>
      <c r="PD31" s="162"/>
      <c r="PE31" s="162"/>
      <c r="PF31" s="162"/>
      <c r="PG31" s="162"/>
      <c r="PH31" s="162"/>
      <c r="PI31" s="162"/>
      <c r="PJ31" s="162"/>
      <c r="PK31" s="162"/>
      <c r="PL31" s="162"/>
      <c r="PM31" s="162"/>
      <c r="PN31" s="162"/>
      <c r="PO31" s="162"/>
      <c r="PP31" s="162"/>
      <c r="PQ31" s="162"/>
      <c r="PR31" s="162"/>
      <c r="PS31" s="162"/>
      <c r="PT31" s="162"/>
      <c r="PU31" s="162"/>
      <c r="PV31" s="162"/>
      <c r="PW31" s="162"/>
      <c r="PX31" s="162"/>
      <c r="PY31" s="162"/>
      <c r="PZ31" s="162"/>
      <c r="QA31" s="162"/>
      <c r="QB31" s="162"/>
      <c r="QC31" s="162"/>
      <c r="QD31" s="162"/>
      <c r="QE31" s="162"/>
      <c r="QF31" s="162"/>
      <c r="QG31" s="162"/>
      <c r="QH31" s="162"/>
      <c r="QI31" s="162"/>
      <c r="QJ31" s="162"/>
      <c r="QK31" s="162"/>
      <c r="QL31" s="162"/>
      <c r="QM31" s="162"/>
      <c r="QN31" s="162"/>
      <c r="QO31" s="162"/>
      <c r="QP31" s="162"/>
      <c r="QQ31" s="162"/>
      <c r="QR31" s="162"/>
      <c r="QS31" s="162"/>
      <c r="QT31" s="162"/>
      <c r="QU31" s="162"/>
      <c r="QV31" s="162"/>
      <c r="QW31" s="162"/>
      <c r="QX31" s="162"/>
      <c r="QY31" s="162"/>
      <c r="QZ31" s="162"/>
      <c r="RA31" s="162"/>
    </row>
    <row r="32" spans="1:469" x14ac:dyDescent="0.25">
      <c r="A32" s="161"/>
      <c r="B32" s="162"/>
      <c r="C32" s="163"/>
      <c r="D32" s="162"/>
      <c r="E32" s="162"/>
      <c r="F32" s="162"/>
      <c r="G32" s="161"/>
      <c r="H32" s="162"/>
      <c r="I32" s="162"/>
      <c r="J32" s="162"/>
      <c r="K32" s="162"/>
      <c r="L32" s="162"/>
      <c r="M32" s="162"/>
      <c r="N32" s="164"/>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62"/>
      <c r="EV32" s="162"/>
      <c r="EW32" s="162"/>
      <c r="EX32" s="162"/>
      <c r="EY32" s="162"/>
      <c r="EZ32" s="162"/>
      <c r="FA32" s="162"/>
      <c r="FB32" s="162"/>
      <c r="FC32" s="162"/>
      <c r="FD32" s="162"/>
      <c r="FE32" s="162"/>
      <c r="FF32" s="162"/>
      <c r="FG32" s="162"/>
      <c r="FH32" s="162"/>
      <c r="FI32" s="162"/>
      <c r="FJ32" s="162"/>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62"/>
      <c r="GH32" s="162"/>
      <c r="GI32" s="162"/>
      <c r="GJ32" s="162"/>
      <c r="GK32" s="162"/>
      <c r="GL32" s="162"/>
      <c r="GM32" s="162"/>
      <c r="GN32" s="162"/>
      <c r="GO32" s="162"/>
      <c r="GP32" s="162"/>
      <c r="GQ32" s="162"/>
      <c r="GR32" s="162"/>
      <c r="GS32" s="162"/>
      <c r="GT32" s="162"/>
      <c r="GU32" s="162"/>
      <c r="GV32" s="162"/>
      <c r="GW32" s="162"/>
      <c r="GX32" s="162"/>
      <c r="GY32" s="162"/>
      <c r="GZ32" s="162"/>
      <c r="HA32" s="162"/>
      <c r="HB32" s="162"/>
      <c r="HC32" s="162"/>
      <c r="HD32" s="162"/>
      <c r="HE32" s="162"/>
      <c r="HF32" s="162"/>
      <c r="HG32" s="162"/>
      <c r="HH32" s="162"/>
      <c r="HI32" s="162"/>
      <c r="HJ32" s="162"/>
      <c r="HK32" s="162"/>
      <c r="HL32" s="162"/>
      <c r="HM32" s="162"/>
      <c r="HN32" s="162"/>
      <c r="HO32" s="162"/>
      <c r="HP32" s="162"/>
      <c r="HQ32" s="162"/>
      <c r="HR32" s="162"/>
      <c r="HS32" s="162"/>
      <c r="HT32" s="162"/>
      <c r="HU32" s="162"/>
      <c r="HV32" s="162"/>
      <c r="HW32" s="162"/>
      <c r="HX32" s="162"/>
      <c r="HY32" s="162"/>
      <c r="HZ32" s="162"/>
      <c r="IA32" s="162"/>
      <c r="IB32" s="162"/>
      <c r="IC32" s="162"/>
      <c r="ID32" s="162"/>
      <c r="IE32" s="162"/>
      <c r="IF32" s="162"/>
      <c r="IG32" s="162"/>
      <c r="IH32" s="162"/>
      <c r="II32" s="162"/>
      <c r="IJ32" s="162"/>
      <c r="IK32" s="162"/>
      <c r="IL32" s="162"/>
      <c r="IM32" s="162"/>
      <c r="IN32" s="162"/>
      <c r="IO32" s="162"/>
      <c r="IP32" s="162"/>
      <c r="IQ32" s="162"/>
      <c r="IR32" s="162"/>
      <c r="IS32" s="162"/>
      <c r="IT32" s="162"/>
      <c r="IU32" s="162"/>
      <c r="IV32" s="162"/>
      <c r="IW32" s="162"/>
      <c r="IX32" s="162"/>
      <c r="IY32" s="162"/>
      <c r="IZ32" s="162"/>
      <c r="JA32" s="162"/>
      <c r="JB32" s="162"/>
      <c r="JC32" s="162"/>
      <c r="JD32" s="162"/>
      <c r="JE32" s="162"/>
      <c r="JF32" s="162"/>
      <c r="JG32" s="162"/>
      <c r="JH32" s="162"/>
      <c r="JI32" s="162"/>
      <c r="JJ32" s="162"/>
      <c r="JK32" s="162"/>
      <c r="JL32" s="162"/>
      <c r="JM32" s="162"/>
      <c r="JN32" s="162"/>
      <c r="JO32" s="162"/>
      <c r="JP32" s="162"/>
      <c r="JQ32" s="162"/>
      <c r="JR32" s="162"/>
      <c r="JS32" s="162"/>
      <c r="JT32" s="162"/>
      <c r="JU32" s="162"/>
      <c r="JV32" s="162"/>
      <c r="JW32" s="162"/>
      <c r="JX32" s="162"/>
      <c r="JY32" s="162"/>
      <c r="JZ32" s="162"/>
      <c r="KA32" s="162"/>
      <c r="KB32" s="162"/>
      <c r="KC32" s="162"/>
      <c r="KD32" s="162"/>
      <c r="KE32" s="162"/>
      <c r="KF32" s="162"/>
      <c r="KG32" s="162"/>
      <c r="KH32" s="162"/>
      <c r="KI32" s="162"/>
      <c r="KJ32" s="162"/>
      <c r="KK32" s="162"/>
      <c r="KL32" s="162"/>
      <c r="KM32" s="162"/>
      <c r="KN32" s="162"/>
      <c r="KO32" s="162"/>
      <c r="KP32" s="162"/>
      <c r="KQ32" s="162"/>
      <c r="KR32" s="162"/>
      <c r="KS32" s="162"/>
      <c r="KT32" s="162"/>
      <c r="KU32" s="162"/>
      <c r="KV32" s="162"/>
      <c r="KW32" s="162"/>
      <c r="KX32" s="162"/>
      <c r="KY32" s="162"/>
      <c r="KZ32" s="162"/>
      <c r="LA32" s="162"/>
      <c r="LB32" s="162"/>
      <c r="LC32" s="162"/>
      <c r="LD32" s="162"/>
      <c r="LE32" s="162"/>
      <c r="LF32" s="162"/>
      <c r="LG32" s="162"/>
      <c r="LH32" s="162"/>
      <c r="LI32" s="162"/>
      <c r="LJ32" s="162"/>
      <c r="LK32" s="162"/>
      <c r="LL32" s="162"/>
      <c r="LM32" s="162"/>
      <c r="LN32" s="162"/>
      <c r="LO32" s="162"/>
      <c r="LP32" s="162"/>
      <c r="LQ32" s="162"/>
      <c r="LR32" s="162"/>
      <c r="LS32" s="162"/>
      <c r="LT32" s="162"/>
      <c r="LU32" s="162"/>
      <c r="LV32" s="162"/>
      <c r="LW32" s="162"/>
      <c r="LX32" s="162"/>
      <c r="LY32" s="162"/>
      <c r="LZ32" s="162"/>
      <c r="MA32" s="162"/>
      <c r="MB32" s="162"/>
      <c r="MC32" s="162"/>
      <c r="MD32" s="162"/>
      <c r="ME32" s="162"/>
      <c r="MF32" s="162"/>
      <c r="MG32" s="162"/>
      <c r="MH32" s="162"/>
      <c r="MI32" s="162"/>
      <c r="MJ32" s="162"/>
      <c r="MK32" s="162"/>
      <c r="ML32" s="162"/>
      <c r="MM32" s="162"/>
      <c r="MN32" s="162"/>
      <c r="MO32" s="162"/>
      <c r="MP32" s="162"/>
      <c r="MQ32" s="162"/>
      <c r="MR32" s="162"/>
      <c r="MS32" s="162"/>
      <c r="MT32" s="162"/>
      <c r="MU32" s="162"/>
      <c r="MV32" s="162"/>
      <c r="MW32" s="162"/>
      <c r="MX32" s="162"/>
      <c r="MY32" s="162"/>
      <c r="MZ32" s="162"/>
      <c r="NA32" s="162"/>
      <c r="NB32" s="162"/>
      <c r="NC32" s="162"/>
      <c r="ND32" s="162"/>
      <c r="NE32" s="162"/>
      <c r="NF32" s="162"/>
      <c r="NG32" s="162"/>
      <c r="NH32" s="162"/>
      <c r="NI32" s="162"/>
      <c r="NJ32" s="162"/>
      <c r="NK32" s="162"/>
      <c r="NL32" s="162"/>
      <c r="NM32" s="162"/>
      <c r="NN32" s="162"/>
      <c r="NO32" s="162"/>
      <c r="NP32" s="162"/>
      <c r="NQ32" s="162"/>
      <c r="NR32" s="162"/>
      <c r="NS32" s="162"/>
      <c r="NT32" s="162"/>
      <c r="NU32" s="162"/>
      <c r="NV32" s="162"/>
      <c r="NW32" s="162"/>
      <c r="NX32" s="162"/>
      <c r="NY32" s="162"/>
      <c r="NZ32" s="162"/>
      <c r="OA32" s="162"/>
      <c r="OB32" s="162"/>
      <c r="OC32" s="162"/>
      <c r="OD32" s="162"/>
      <c r="OE32" s="162"/>
      <c r="OF32" s="162"/>
      <c r="OG32" s="162"/>
      <c r="OH32" s="162"/>
      <c r="OI32" s="162"/>
      <c r="OJ32" s="162"/>
      <c r="OK32" s="162"/>
      <c r="OL32" s="162"/>
      <c r="OM32" s="162"/>
      <c r="ON32" s="162"/>
      <c r="OO32" s="162"/>
      <c r="OP32" s="162"/>
      <c r="OQ32" s="162"/>
      <c r="OR32" s="162"/>
      <c r="OS32" s="162"/>
      <c r="OT32" s="162"/>
      <c r="OU32" s="162"/>
      <c r="OV32" s="162"/>
      <c r="OW32" s="162"/>
      <c r="OX32" s="162"/>
      <c r="OY32" s="162"/>
      <c r="OZ32" s="162"/>
      <c r="PA32" s="162"/>
      <c r="PB32" s="162"/>
      <c r="PC32" s="162"/>
      <c r="PD32" s="162"/>
      <c r="PE32" s="162"/>
      <c r="PF32" s="162"/>
      <c r="PG32" s="162"/>
      <c r="PH32" s="162"/>
      <c r="PI32" s="162"/>
      <c r="PJ32" s="162"/>
      <c r="PK32" s="162"/>
      <c r="PL32" s="162"/>
      <c r="PM32" s="162"/>
      <c r="PN32" s="162"/>
      <c r="PO32" s="162"/>
      <c r="PP32" s="162"/>
      <c r="PQ32" s="162"/>
      <c r="PR32" s="162"/>
      <c r="PS32" s="162"/>
      <c r="PT32" s="162"/>
      <c r="PU32" s="162"/>
      <c r="PV32" s="162"/>
      <c r="PW32" s="162"/>
      <c r="PX32" s="162"/>
      <c r="PY32" s="162"/>
      <c r="PZ32" s="162"/>
      <c r="QA32" s="162"/>
      <c r="QB32" s="162"/>
      <c r="QC32" s="162"/>
      <c r="QD32" s="162"/>
      <c r="QE32" s="162"/>
      <c r="QF32" s="162"/>
      <c r="QG32" s="162"/>
      <c r="QH32" s="162"/>
      <c r="QI32" s="162"/>
      <c r="QJ32" s="162"/>
      <c r="QK32" s="162"/>
      <c r="QL32" s="162"/>
      <c r="QM32" s="162"/>
      <c r="QN32" s="162"/>
      <c r="QO32" s="162"/>
      <c r="QP32" s="162"/>
      <c r="QQ32" s="162"/>
      <c r="QR32" s="162"/>
      <c r="QS32" s="162"/>
      <c r="QT32" s="162"/>
      <c r="QU32" s="162"/>
      <c r="QV32" s="162"/>
      <c r="QW32" s="162"/>
      <c r="QX32" s="162"/>
      <c r="QY32" s="162"/>
      <c r="QZ32" s="162"/>
      <c r="RA32" s="162"/>
    </row>
    <row r="33" spans="1:469" x14ac:dyDescent="0.25">
      <c r="A33" s="161"/>
      <c r="B33" s="162"/>
      <c r="C33" s="163"/>
      <c r="D33" s="162"/>
      <c r="E33" s="162"/>
      <c r="F33" s="162"/>
      <c r="G33" s="161"/>
      <c r="H33" s="162"/>
      <c r="I33" s="162"/>
      <c r="J33" s="162"/>
      <c r="K33" s="162"/>
      <c r="L33" s="162"/>
      <c r="M33" s="162"/>
      <c r="N33" s="164"/>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62"/>
      <c r="EV33" s="162"/>
      <c r="EW33" s="162"/>
      <c r="EX33" s="162"/>
      <c r="EY33" s="162"/>
      <c r="EZ33" s="162"/>
      <c r="FA33" s="162"/>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62"/>
      <c r="GM33" s="162"/>
      <c r="GN33" s="162"/>
      <c r="GO33" s="162"/>
      <c r="GP33" s="162"/>
      <c r="GQ33" s="162"/>
      <c r="GR33" s="162"/>
      <c r="GS33" s="162"/>
      <c r="GT33" s="162"/>
      <c r="GU33" s="162"/>
      <c r="GV33" s="162"/>
      <c r="GW33" s="162"/>
      <c r="GX33" s="162"/>
      <c r="GY33" s="162"/>
      <c r="GZ33" s="162"/>
      <c r="HA33" s="162"/>
      <c r="HB33" s="162"/>
      <c r="HC33" s="162"/>
      <c r="HD33" s="162"/>
      <c r="HE33" s="162"/>
      <c r="HF33" s="162"/>
      <c r="HG33" s="162"/>
      <c r="HH33" s="162"/>
      <c r="HI33" s="162"/>
      <c r="HJ33" s="162"/>
      <c r="HK33" s="162"/>
      <c r="HL33" s="162"/>
      <c r="HM33" s="162"/>
      <c r="HN33" s="162"/>
      <c r="HO33" s="162"/>
      <c r="HP33" s="162"/>
      <c r="HQ33" s="162"/>
      <c r="HR33" s="162"/>
      <c r="HS33" s="162"/>
      <c r="HT33" s="162"/>
      <c r="HU33" s="162"/>
      <c r="HV33" s="162"/>
      <c r="HW33" s="162"/>
      <c r="HX33" s="162"/>
      <c r="HY33" s="162"/>
      <c r="HZ33" s="162"/>
      <c r="IA33" s="162"/>
      <c r="IB33" s="162"/>
      <c r="IC33" s="162"/>
      <c r="ID33" s="162"/>
      <c r="IE33" s="162"/>
      <c r="IF33" s="162"/>
      <c r="IG33" s="162"/>
      <c r="IH33" s="162"/>
      <c r="II33" s="162"/>
      <c r="IJ33" s="162"/>
      <c r="IK33" s="162"/>
      <c r="IL33" s="162"/>
      <c r="IM33" s="162"/>
      <c r="IN33" s="162"/>
      <c r="IO33" s="162"/>
      <c r="IP33" s="162"/>
      <c r="IQ33" s="162"/>
      <c r="IR33" s="162"/>
      <c r="IS33" s="162"/>
      <c r="IT33" s="162"/>
      <c r="IU33" s="162"/>
      <c r="IV33" s="162"/>
      <c r="IW33" s="162"/>
      <c r="IX33" s="162"/>
      <c r="IY33" s="162"/>
      <c r="IZ33" s="162"/>
      <c r="JA33" s="162"/>
      <c r="JB33" s="162"/>
      <c r="JC33" s="162"/>
      <c r="JD33" s="162"/>
      <c r="JE33" s="162"/>
      <c r="JF33" s="162"/>
      <c r="JG33" s="162"/>
      <c r="JH33" s="162"/>
      <c r="JI33" s="162"/>
      <c r="JJ33" s="162"/>
      <c r="JK33" s="162"/>
      <c r="JL33" s="162"/>
      <c r="JM33" s="162"/>
      <c r="JN33" s="162"/>
      <c r="JO33" s="162"/>
      <c r="JP33" s="162"/>
      <c r="JQ33" s="162"/>
      <c r="JR33" s="162"/>
      <c r="JS33" s="162"/>
      <c r="JT33" s="162"/>
      <c r="JU33" s="162"/>
      <c r="JV33" s="162"/>
      <c r="JW33" s="162"/>
      <c r="JX33" s="162"/>
      <c r="JY33" s="162"/>
      <c r="JZ33" s="162"/>
      <c r="KA33" s="162"/>
      <c r="KB33" s="162"/>
      <c r="KC33" s="162"/>
      <c r="KD33" s="162"/>
      <c r="KE33" s="162"/>
      <c r="KF33" s="162"/>
      <c r="KG33" s="162"/>
      <c r="KH33" s="162"/>
      <c r="KI33" s="162"/>
      <c r="KJ33" s="162"/>
      <c r="KK33" s="162"/>
      <c r="KL33" s="162"/>
      <c r="KM33" s="162"/>
      <c r="KN33" s="162"/>
      <c r="KO33" s="162"/>
      <c r="KP33" s="162"/>
      <c r="KQ33" s="162"/>
      <c r="KR33" s="162"/>
      <c r="KS33" s="162"/>
      <c r="KT33" s="162"/>
      <c r="KU33" s="162"/>
      <c r="KV33" s="162"/>
      <c r="KW33" s="162"/>
      <c r="KX33" s="162"/>
      <c r="KY33" s="162"/>
      <c r="KZ33" s="162"/>
      <c r="LA33" s="162"/>
      <c r="LB33" s="162"/>
      <c r="LC33" s="162"/>
      <c r="LD33" s="162"/>
      <c r="LE33" s="162"/>
      <c r="LF33" s="162"/>
      <c r="LG33" s="162"/>
      <c r="LH33" s="162"/>
      <c r="LI33" s="162"/>
      <c r="LJ33" s="162"/>
      <c r="LK33" s="162"/>
      <c r="LL33" s="162"/>
      <c r="LM33" s="162"/>
      <c r="LN33" s="162"/>
      <c r="LO33" s="162"/>
      <c r="LP33" s="162"/>
      <c r="LQ33" s="162"/>
      <c r="LR33" s="162"/>
      <c r="LS33" s="162"/>
      <c r="LT33" s="162"/>
      <c r="LU33" s="162"/>
      <c r="LV33" s="162"/>
      <c r="LW33" s="162"/>
      <c r="LX33" s="162"/>
      <c r="LY33" s="162"/>
      <c r="LZ33" s="162"/>
      <c r="MA33" s="162"/>
      <c r="MB33" s="162"/>
      <c r="MC33" s="162"/>
      <c r="MD33" s="162"/>
      <c r="ME33" s="162"/>
      <c r="MF33" s="162"/>
      <c r="MG33" s="162"/>
      <c r="MH33" s="162"/>
      <c r="MI33" s="162"/>
      <c r="MJ33" s="162"/>
      <c r="MK33" s="162"/>
      <c r="ML33" s="162"/>
      <c r="MM33" s="162"/>
      <c r="MN33" s="162"/>
      <c r="MO33" s="162"/>
      <c r="MP33" s="162"/>
      <c r="MQ33" s="162"/>
      <c r="MR33" s="162"/>
      <c r="MS33" s="162"/>
      <c r="MT33" s="162"/>
      <c r="MU33" s="162"/>
      <c r="MV33" s="162"/>
      <c r="MW33" s="162"/>
      <c r="MX33" s="162"/>
      <c r="MY33" s="162"/>
      <c r="MZ33" s="162"/>
      <c r="NA33" s="162"/>
      <c r="NB33" s="162"/>
      <c r="NC33" s="162"/>
      <c r="ND33" s="162"/>
      <c r="NE33" s="162"/>
      <c r="NF33" s="162"/>
      <c r="NG33" s="162"/>
      <c r="NH33" s="162"/>
      <c r="NI33" s="162"/>
      <c r="NJ33" s="162"/>
      <c r="NK33" s="162"/>
      <c r="NL33" s="162"/>
      <c r="NM33" s="162"/>
      <c r="NN33" s="162"/>
      <c r="NO33" s="162"/>
      <c r="NP33" s="162"/>
      <c r="NQ33" s="162"/>
      <c r="NR33" s="162"/>
      <c r="NS33" s="162"/>
      <c r="NT33" s="162"/>
      <c r="NU33" s="162"/>
      <c r="NV33" s="162"/>
      <c r="NW33" s="162"/>
      <c r="NX33" s="162"/>
      <c r="NY33" s="162"/>
      <c r="NZ33" s="162"/>
      <c r="OA33" s="162"/>
      <c r="OB33" s="162"/>
      <c r="OC33" s="162"/>
      <c r="OD33" s="162"/>
      <c r="OE33" s="162"/>
      <c r="OF33" s="162"/>
      <c r="OG33" s="162"/>
      <c r="OH33" s="162"/>
      <c r="OI33" s="162"/>
      <c r="OJ33" s="162"/>
      <c r="OK33" s="162"/>
      <c r="OL33" s="162"/>
      <c r="OM33" s="162"/>
      <c r="ON33" s="162"/>
      <c r="OO33" s="162"/>
      <c r="OP33" s="162"/>
      <c r="OQ33" s="162"/>
      <c r="OR33" s="162"/>
      <c r="OS33" s="162"/>
      <c r="OT33" s="162"/>
      <c r="OU33" s="162"/>
      <c r="OV33" s="162"/>
      <c r="OW33" s="162"/>
      <c r="OX33" s="162"/>
      <c r="OY33" s="162"/>
      <c r="OZ33" s="162"/>
      <c r="PA33" s="162"/>
      <c r="PB33" s="162"/>
      <c r="PC33" s="162"/>
      <c r="PD33" s="162"/>
      <c r="PE33" s="162"/>
      <c r="PF33" s="162"/>
      <c r="PG33" s="162"/>
      <c r="PH33" s="162"/>
      <c r="PI33" s="162"/>
      <c r="PJ33" s="162"/>
      <c r="PK33" s="162"/>
      <c r="PL33" s="162"/>
      <c r="PM33" s="162"/>
      <c r="PN33" s="162"/>
      <c r="PO33" s="162"/>
      <c r="PP33" s="162"/>
      <c r="PQ33" s="162"/>
      <c r="PR33" s="162"/>
      <c r="PS33" s="162"/>
      <c r="PT33" s="162"/>
      <c r="PU33" s="162"/>
      <c r="PV33" s="162"/>
      <c r="PW33" s="162"/>
      <c r="PX33" s="162"/>
      <c r="PY33" s="162"/>
      <c r="PZ33" s="162"/>
      <c r="QA33" s="162"/>
      <c r="QB33" s="162"/>
      <c r="QC33" s="162"/>
      <c r="QD33" s="162"/>
      <c r="QE33" s="162"/>
      <c r="QF33" s="162"/>
      <c r="QG33" s="162"/>
      <c r="QH33" s="162"/>
      <c r="QI33" s="162"/>
      <c r="QJ33" s="162"/>
      <c r="QK33" s="162"/>
      <c r="QL33" s="162"/>
      <c r="QM33" s="162"/>
      <c r="QN33" s="162"/>
      <c r="QO33" s="162"/>
      <c r="QP33" s="162"/>
      <c r="QQ33" s="162"/>
      <c r="QR33" s="162"/>
      <c r="QS33" s="162"/>
      <c r="QT33" s="162"/>
      <c r="QU33" s="162"/>
      <c r="QV33" s="162"/>
      <c r="QW33" s="162"/>
      <c r="QX33" s="162"/>
      <c r="QY33" s="162"/>
      <c r="QZ33" s="162"/>
      <c r="RA33" s="162"/>
    </row>
    <row r="34" spans="1:469" x14ac:dyDescent="0.25">
      <c r="A34" s="161"/>
      <c r="B34" s="162"/>
      <c r="C34" s="163"/>
      <c r="D34" s="162"/>
      <c r="E34" s="162"/>
      <c r="F34" s="162"/>
      <c r="G34" s="161"/>
      <c r="H34" s="162"/>
      <c r="I34" s="162"/>
      <c r="J34" s="162"/>
      <c r="K34" s="162"/>
      <c r="L34" s="162"/>
      <c r="M34" s="162"/>
      <c r="N34" s="164"/>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62"/>
      <c r="EV34" s="162"/>
      <c r="EW34" s="162"/>
      <c r="EX34" s="162"/>
      <c r="EY34" s="162"/>
      <c r="EZ34" s="162"/>
      <c r="FA34" s="162"/>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62"/>
      <c r="GM34" s="162"/>
      <c r="GN34" s="162"/>
      <c r="GO34" s="162"/>
      <c r="GP34" s="162"/>
      <c r="GQ34" s="162"/>
      <c r="GR34" s="162"/>
      <c r="GS34" s="162"/>
      <c r="GT34" s="162"/>
      <c r="GU34" s="162"/>
      <c r="GV34" s="162"/>
      <c r="GW34" s="162"/>
      <c r="GX34" s="162"/>
      <c r="GY34" s="162"/>
      <c r="GZ34" s="162"/>
      <c r="HA34" s="162"/>
      <c r="HB34" s="162"/>
      <c r="HC34" s="162"/>
      <c r="HD34" s="162"/>
      <c r="HE34" s="162"/>
      <c r="HF34" s="162"/>
      <c r="HG34" s="162"/>
      <c r="HH34" s="162"/>
      <c r="HI34" s="162"/>
      <c r="HJ34" s="162"/>
      <c r="HK34" s="162"/>
      <c r="HL34" s="162"/>
      <c r="HM34" s="162"/>
      <c r="HN34" s="162"/>
      <c r="HO34" s="162"/>
      <c r="HP34" s="162"/>
      <c r="HQ34" s="162"/>
      <c r="HR34" s="162"/>
      <c r="HS34" s="162"/>
      <c r="HT34" s="162"/>
      <c r="HU34" s="162"/>
      <c r="HV34" s="162"/>
      <c r="HW34" s="162"/>
      <c r="HX34" s="162"/>
      <c r="HY34" s="162"/>
      <c r="HZ34" s="162"/>
      <c r="IA34" s="162"/>
      <c r="IB34" s="162"/>
      <c r="IC34" s="162"/>
      <c r="ID34" s="162"/>
      <c r="IE34" s="162"/>
      <c r="IF34" s="162"/>
      <c r="IG34" s="162"/>
      <c r="IH34" s="162"/>
      <c r="II34" s="162"/>
      <c r="IJ34" s="162"/>
      <c r="IK34" s="162"/>
      <c r="IL34" s="162"/>
      <c r="IM34" s="162"/>
      <c r="IN34" s="162"/>
      <c r="IO34" s="162"/>
      <c r="IP34" s="162"/>
      <c r="IQ34" s="162"/>
      <c r="IR34" s="162"/>
      <c r="IS34" s="162"/>
      <c r="IT34" s="162"/>
      <c r="IU34" s="162"/>
      <c r="IV34" s="162"/>
      <c r="IW34" s="162"/>
      <c r="IX34" s="162"/>
      <c r="IY34" s="162"/>
      <c r="IZ34" s="162"/>
      <c r="JA34" s="162"/>
      <c r="JB34" s="162"/>
      <c r="JC34" s="162"/>
      <c r="JD34" s="162"/>
      <c r="JE34" s="162"/>
      <c r="JF34" s="162"/>
      <c r="JG34" s="162"/>
      <c r="JH34" s="162"/>
      <c r="JI34" s="162"/>
      <c r="JJ34" s="162"/>
      <c r="JK34" s="162"/>
      <c r="JL34" s="162"/>
      <c r="JM34" s="162"/>
      <c r="JN34" s="162"/>
      <c r="JO34" s="162"/>
      <c r="JP34" s="162"/>
      <c r="JQ34" s="162"/>
      <c r="JR34" s="162"/>
      <c r="JS34" s="162"/>
      <c r="JT34" s="162"/>
      <c r="JU34" s="162"/>
      <c r="JV34" s="162"/>
      <c r="JW34" s="162"/>
      <c r="JX34" s="162"/>
      <c r="JY34" s="162"/>
      <c r="JZ34" s="162"/>
      <c r="KA34" s="162"/>
      <c r="KB34" s="162"/>
      <c r="KC34" s="162"/>
      <c r="KD34" s="162"/>
      <c r="KE34" s="162"/>
      <c r="KF34" s="162"/>
      <c r="KG34" s="162"/>
      <c r="KH34" s="162"/>
      <c r="KI34" s="162"/>
      <c r="KJ34" s="162"/>
      <c r="KK34" s="162"/>
      <c r="KL34" s="162"/>
      <c r="KM34" s="162"/>
      <c r="KN34" s="162"/>
      <c r="KO34" s="162"/>
      <c r="KP34" s="162"/>
      <c r="KQ34" s="162"/>
      <c r="KR34" s="162"/>
      <c r="KS34" s="162"/>
      <c r="KT34" s="162"/>
      <c r="KU34" s="162"/>
      <c r="KV34" s="162"/>
      <c r="KW34" s="162"/>
      <c r="KX34" s="162"/>
      <c r="KY34" s="162"/>
      <c r="KZ34" s="162"/>
      <c r="LA34" s="162"/>
      <c r="LB34" s="162"/>
      <c r="LC34" s="162"/>
      <c r="LD34" s="162"/>
      <c r="LE34" s="162"/>
      <c r="LF34" s="162"/>
      <c r="LG34" s="162"/>
      <c r="LH34" s="162"/>
      <c r="LI34" s="162"/>
      <c r="LJ34" s="162"/>
      <c r="LK34" s="162"/>
      <c r="LL34" s="162"/>
      <c r="LM34" s="162"/>
      <c r="LN34" s="162"/>
      <c r="LO34" s="162"/>
      <c r="LP34" s="162"/>
      <c r="LQ34" s="162"/>
      <c r="LR34" s="162"/>
      <c r="LS34" s="162"/>
      <c r="LT34" s="162"/>
      <c r="LU34" s="162"/>
      <c r="LV34" s="162"/>
      <c r="LW34" s="162"/>
      <c r="LX34" s="162"/>
      <c r="LY34" s="162"/>
      <c r="LZ34" s="162"/>
      <c r="MA34" s="162"/>
      <c r="MB34" s="162"/>
      <c r="MC34" s="162"/>
      <c r="MD34" s="162"/>
      <c r="ME34" s="162"/>
      <c r="MF34" s="162"/>
      <c r="MG34" s="162"/>
      <c r="MH34" s="162"/>
      <c r="MI34" s="162"/>
      <c r="MJ34" s="162"/>
      <c r="MK34" s="162"/>
      <c r="ML34" s="162"/>
      <c r="MM34" s="162"/>
      <c r="MN34" s="162"/>
      <c r="MO34" s="162"/>
      <c r="MP34" s="162"/>
      <c r="MQ34" s="162"/>
      <c r="MR34" s="162"/>
      <c r="MS34" s="162"/>
      <c r="MT34" s="162"/>
      <c r="MU34" s="162"/>
      <c r="MV34" s="162"/>
      <c r="MW34" s="162"/>
      <c r="MX34" s="162"/>
      <c r="MY34" s="162"/>
      <c r="MZ34" s="162"/>
      <c r="NA34" s="162"/>
      <c r="NB34" s="162"/>
      <c r="NC34" s="162"/>
      <c r="ND34" s="162"/>
      <c r="NE34" s="162"/>
      <c r="NF34" s="162"/>
      <c r="NG34" s="162"/>
      <c r="NH34" s="162"/>
      <c r="NI34" s="162"/>
      <c r="NJ34" s="162"/>
      <c r="NK34" s="162"/>
      <c r="NL34" s="162"/>
      <c r="NM34" s="162"/>
      <c r="NN34" s="162"/>
      <c r="NO34" s="162"/>
      <c r="NP34" s="162"/>
      <c r="NQ34" s="162"/>
      <c r="NR34" s="162"/>
      <c r="NS34" s="162"/>
      <c r="NT34" s="162"/>
      <c r="NU34" s="162"/>
      <c r="NV34" s="162"/>
      <c r="NW34" s="162"/>
      <c r="NX34" s="162"/>
      <c r="NY34" s="162"/>
      <c r="NZ34" s="162"/>
      <c r="OA34" s="162"/>
      <c r="OB34" s="162"/>
      <c r="OC34" s="162"/>
      <c r="OD34" s="162"/>
      <c r="OE34" s="162"/>
      <c r="OF34" s="162"/>
      <c r="OG34" s="162"/>
      <c r="OH34" s="162"/>
      <c r="OI34" s="162"/>
      <c r="OJ34" s="162"/>
      <c r="OK34" s="162"/>
      <c r="OL34" s="162"/>
      <c r="OM34" s="162"/>
      <c r="ON34" s="162"/>
      <c r="OO34" s="162"/>
      <c r="OP34" s="162"/>
      <c r="OQ34" s="162"/>
      <c r="OR34" s="162"/>
      <c r="OS34" s="162"/>
      <c r="OT34" s="162"/>
      <c r="OU34" s="162"/>
      <c r="OV34" s="162"/>
      <c r="OW34" s="162"/>
      <c r="OX34" s="162"/>
      <c r="OY34" s="162"/>
      <c r="OZ34" s="162"/>
      <c r="PA34" s="162"/>
      <c r="PB34" s="162"/>
      <c r="PC34" s="162"/>
      <c r="PD34" s="162"/>
      <c r="PE34" s="162"/>
      <c r="PF34" s="162"/>
      <c r="PG34" s="162"/>
      <c r="PH34" s="162"/>
      <c r="PI34" s="162"/>
      <c r="PJ34" s="162"/>
      <c r="PK34" s="162"/>
      <c r="PL34" s="162"/>
      <c r="PM34" s="162"/>
      <c r="PN34" s="162"/>
      <c r="PO34" s="162"/>
      <c r="PP34" s="162"/>
      <c r="PQ34" s="162"/>
      <c r="PR34" s="162"/>
      <c r="PS34" s="162"/>
      <c r="PT34" s="162"/>
      <c r="PU34" s="162"/>
      <c r="PV34" s="162"/>
      <c r="PW34" s="162"/>
      <c r="PX34" s="162"/>
      <c r="PY34" s="162"/>
      <c r="PZ34" s="162"/>
      <c r="QA34" s="162"/>
      <c r="QB34" s="162"/>
      <c r="QC34" s="162"/>
      <c r="QD34" s="162"/>
      <c r="QE34" s="162"/>
      <c r="QF34" s="162"/>
      <c r="QG34" s="162"/>
      <c r="QH34" s="162"/>
      <c r="QI34" s="162"/>
      <c r="QJ34" s="162"/>
      <c r="QK34" s="162"/>
      <c r="QL34" s="162"/>
      <c r="QM34" s="162"/>
      <c r="QN34" s="162"/>
      <c r="QO34" s="162"/>
      <c r="QP34" s="162"/>
      <c r="QQ34" s="162"/>
      <c r="QR34" s="162"/>
      <c r="QS34" s="162"/>
      <c r="QT34" s="162"/>
      <c r="QU34" s="162"/>
      <c r="QV34" s="162"/>
      <c r="QW34" s="162"/>
      <c r="QX34" s="162"/>
      <c r="QY34" s="162"/>
      <c r="QZ34" s="162"/>
      <c r="RA34" s="162"/>
    </row>
    <row r="35" spans="1:469" x14ac:dyDescent="0.25">
      <c r="A35" s="161"/>
      <c r="B35" s="162"/>
      <c r="C35" s="163"/>
      <c r="D35" s="162"/>
      <c r="E35" s="162"/>
      <c r="F35" s="162"/>
      <c r="G35" s="161"/>
      <c r="H35" s="162"/>
      <c r="I35" s="162"/>
      <c r="J35" s="162"/>
      <c r="K35" s="162"/>
      <c r="L35" s="162"/>
      <c r="M35" s="162"/>
      <c r="N35" s="164"/>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c r="EZ35" s="162"/>
      <c r="FA35" s="162"/>
      <c r="FB35" s="162"/>
      <c r="FC35" s="162"/>
      <c r="FD35" s="162"/>
      <c r="FE35" s="162"/>
      <c r="FF35" s="162"/>
      <c r="FG35" s="162"/>
      <c r="FH35" s="162"/>
      <c r="FI35" s="162"/>
      <c r="FJ35" s="162"/>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62"/>
      <c r="GH35" s="162"/>
      <c r="GI35" s="162"/>
      <c r="GJ35" s="162"/>
      <c r="GK35" s="162"/>
      <c r="GL35" s="162"/>
      <c r="GM35" s="162"/>
      <c r="GN35" s="162"/>
      <c r="GO35" s="162"/>
      <c r="GP35" s="162"/>
      <c r="GQ35" s="162"/>
      <c r="GR35" s="162"/>
      <c r="GS35" s="162"/>
      <c r="GT35" s="162"/>
      <c r="GU35" s="162"/>
      <c r="GV35" s="162"/>
      <c r="GW35" s="162"/>
      <c r="GX35" s="162"/>
      <c r="GY35" s="162"/>
      <c r="GZ35" s="162"/>
      <c r="HA35" s="162"/>
      <c r="HB35" s="162"/>
      <c r="HC35" s="162"/>
      <c r="HD35" s="162"/>
      <c r="HE35" s="162"/>
      <c r="HF35" s="162"/>
      <c r="HG35" s="162"/>
      <c r="HH35" s="162"/>
      <c r="HI35" s="162"/>
      <c r="HJ35" s="162"/>
      <c r="HK35" s="162"/>
      <c r="HL35" s="162"/>
      <c r="HM35" s="162"/>
      <c r="HN35" s="162"/>
      <c r="HO35" s="162"/>
      <c r="HP35" s="162"/>
      <c r="HQ35" s="162"/>
      <c r="HR35" s="162"/>
      <c r="HS35" s="162"/>
      <c r="HT35" s="162"/>
      <c r="HU35" s="162"/>
      <c r="HV35" s="162"/>
      <c r="HW35" s="162"/>
      <c r="HX35" s="162"/>
      <c r="HY35" s="162"/>
      <c r="HZ35" s="162"/>
      <c r="IA35" s="162"/>
      <c r="IB35" s="162"/>
      <c r="IC35" s="162"/>
      <c r="ID35" s="162"/>
      <c r="IE35" s="162"/>
      <c r="IF35" s="162"/>
      <c r="IG35" s="162"/>
      <c r="IH35" s="162"/>
      <c r="II35" s="162"/>
      <c r="IJ35" s="162"/>
      <c r="IK35" s="162"/>
      <c r="IL35" s="162"/>
      <c r="IM35" s="162"/>
      <c r="IN35" s="162"/>
      <c r="IO35" s="162"/>
      <c r="IP35" s="162"/>
      <c r="IQ35" s="162"/>
      <c r="IR35" s="162"/>
      <c r="IS35" s="162"/>
      <c r="IT35" s="162"/>
      <c r="IU35" s="162"/>
      <c r="IV35" s="162"/>
      <c r="IW35" s="162"/>
      <c r="IX35" s="162"/>
      <c r="IY35" s="162"/>
      <c r="IZ35" s="162"/>
      <c r="JA35" s="162"/>
      <c r="JB35" s="162"/>
      <c r="JC35" s="162"/>
      <c r="JD35" s="162"/>
      <c r="JE35" s="162"/>
      <c r="JF35" s="162"/>
      <c r="JG35" s="162"/>
      <c r="JH35" s="162"/>
      <c r="JI35" s="162"/>
      <c r="JJ35" s="162"/>
      <c r="JK35" s="162"/>
      <c r="JL35" s="162"/>
      <c r="JM35" s="162"/>
      <c r="JN35" s="162"/>
      <c r="JO35" s="162"/>
      <c r="JP35" s="162"/>
      <c r="JQ35" s="162"/>
      <c r="JR35" s="162"/>
      <c r="JS35" s="162"/>
      <c r="JT35" s="162"/>
      <c r="JU35" s="162"/>
      <c r="JV35" s="162"/>
      <c r="JW35" s="162"/>
      <c r="JX35" s="162"/>
      <c r="JY35" s="162"/>
      <c r="JZ35" s="162"/>
      <c r="KA35" s="162"/>
      <c r="KB35" s="162"/>
      <c r="KC35" s="162"/>
      <c r="KD35" s="162"/>
      <c r="KE35" s="162"/>
      <c r="KF35" s="162"/>
      <c r="KG35" s="162"/>
      <c r="KH35" s="162"/>
      <c r="KI35" s="162"/>
      <c r="KJ35" s="162"/>
      <c r="KK35" s="162"/>
      <c r="KL35" s="162"/>
      <c r="KM35" s="162"/>
      <c r="KN35" s="162"/>
      <c r="KO35" s="162"/>
      <c r="KP35" s="162"/>
      <c r="KQ35" s="162"/>
      <c r="KR35" s="162"/>
      <c r="KS35" s="162"/>
      <c r="KT35" s="162"/>
      <c r="KU35" s="162"/>
      <c r="KV35" s="162"/>
      <c r="KW35" s="162"/>
      <c r="KX35" s="162"/>
      <c r="KY35" s="162"/>
      <c r="KZ35" s="162"/>
      <c r="LA35" s="162"/>
      <c r="LB35" s="162"/>
      <c r="LC35" s="162"/>
      <c r="LD35" s="162"/>
      <c r="LE35" s="162"/>
      <c r="LF35" s="162"/>
      <c r="LG35" s="162"/>
      <c r="LH35" s="162"/>
      <c r="LI35" s="162"/>
      <c r="LJ35" s="162"/>
      <c r="LK35" s="162"/>
      <c r="LL35" s="162"/>
      <c r="LM35" s="162"/>
      <c r="LN35" s="162"/>
      <c r="LO35" s="162"/>
      <c r="LP35" s="162"/>
      <c r="LQ35" s="162"/>
      <c r="LR35" s="162"/>
      <c r="LS35" s="162"/>
      <c r="LT35" s="162"/>
      <c r="LU35" s="162"/>
      <c r="LV35" s="162"/>
      <c r="LW35" s="162"/>
      <c r="LX35" s="162"/>
      <c r="LY35" s="162"/>
      <c r="LZ35" s="162"/>
      <c r="MA35" s="162"/>
      <c r="MB35" s="162"/>
      <c r="MC35" s="162"/>
      <c r="MD35" s="162"/>
      <c r="ME35" s="162"/>
      <c r="MF35" s="162"/>
      <c r="MG35" s="162"/>
      <c r="MH35" s="162"/>
      <c r="MI35" s="162"/>
      <c r="MJ35" s="162"/>
      <c r="MK35" s="162"/>
      <c r="ML35" s="162"/>
      <c r="MM35" s="162"/>
      <c r="MN35" s="162"/>
      <c r="MO35" s="162"/>
      <c r="MP35" s="162"/>
      <c r="MQ35" s="162"/>
      <c r="MR35" s="162"/>
      <c r="MS35" s="162"/>
      <c r="MT35" s="162"/>
      <c r="MU35" s="162"/>
      <c r="MV35" s="162"/>
      <c r="MW35" s="162"/>
      <c r="MX35" s="162"/>
      <c r="MY35" s="162"/>
      <c r="MZ35" s="162"/>
      <c r="NA35" s="162"/>
      <c r="NB35" s="162"/>
      <c r="NC35" s="162"/>
      <c r="ND35" s="162"/>
      <c r="NE35" s="162"/>
      <c r="NF35" s="162"/>
      <c r="NG35" s="162"/>
      <c r="NH35" s="162"/>
      <c r="NI35" s="162"/>
      <c r="NJ35" s="162"/>
      <c r="NK35" s="162"/>
      <c r="NL35" s="162"/>
      <c r="NM35" s="162"/>
      <c r="NN35" s="162"/>
      <c r="NO35" s="162"/>
      <c r="NP35" s="162"/>
      <c r="NQ35" s="162"/>
      <c r="NR35" s="162"/>
      <c r="NS35" s="162"/>
      <c r="NT35" s="162"/>
      <c r="NU35" s="162"/>
      <c r="NV35" s="162"/>
      <c r="NW35" s="162"/>
      <c r="NX35" s="162"/>
      <c r="NY35" s="162"/>
      <c r="NZ35" s="162"/>
      <c r="OA35" s="162"/>
      <c r="OB35" s="162"/>
      <c r="OC35" s="162"/>
      <c r="OD35" s="162"/>
      <c r="OE35" s="162"/>
      <c r="OF35" s="162"/>
      <c r="OG35" s="162"/>
      <c r="OH35" s="162"/>
      <c r="OI35" s="162"/>
      <c r="OJ35" s="162"/>
      <c r="OK35" s="162"/>
      <c r="OL35" s="162"/>
      <c r="OM35" s="162"/>
      <c r="ON35" s="162"/>
      <c r="OO35" s="162"/>
      <c r="OP35" s="162"/>
      <c r="OQ35" s="162"/>
      <c r="OR35" s="162"/>
      <c r="OS35" s="162"/>
      <c r="OT35" s="162"/>
      <c r="OU35" s="162"/>
      <c r="OV35" s="162"/>
      <c r="OW35" s="162"/>
      <c r="OX35" s="162"/>
      <c r="OY35" s="162"/>
      <c r="OZ35" s="162"/>
      <c r="PA35" s="162"/>
      <c r="PB35" s="162"/>
      <c r="PC35" s="162"/>
      <c r="PD35" s="162"/>
      <c r="PE35" s="162"/>
      <c r="PF35" s="162"/>
      <c r="PG35" s="162"/>
      <c r="PH35" s="162"/>
      <c r="PI35" s="162"/>
      <c r="PJ35" s="162"/>
      <c r="PK35" s="162"/>
      <c r="PL35" s="162"/>
      <c r="PM35" s="162"/>
      <c r="PN35" s="162"/>
      <c r="PO35" s="162"/>
      <c r="PP35" s="162"/>
      <c r="PQ35" s="162"/>
      <c r="PR35" s="162"/>
      <c r="PS35" s="162"/>
      <c r="PT35" s="162"/>
      <c r="PU35" s="162"/>
      <c r="PV35" s="162"/>
      <c r="PW35" s="162"/>
      <c r="PX35" s="162"/>
      <c r="PY35" s="162"/>
      <c r="PZ35" s="162"/>
      <c r="QA35" s="162"/>
      <c r="QB35" s="162"/>
      <c r="QC35" s="162"/>
      <c r="QD35" s="162"/>
      <c r="QE35" s="162"/>
      <c r="QF35" s="162"/>
      <c r="QG35" s="162"/>
      <c r="QH35" s="162"/>
      <c r="QI35" s="162"/>
      <c r="QJ35" s="162"/>
      <c r="QK35" s="162"/>
      <c r="QL35" s="162"/>
      <c r="QM35" s="162"/>
      <c r="QN35" s="162"/>
      <c r="QO35" s="162"/>
      <c r="QP35" s="162"/>
      <c r="QQ35" s="162"/>
      <c r="QR35" s="162"/>
      <c r="QS35" s="162"/>
      <c r="QT35" s="162"/>
      <c r="QU35" s="162"/>
      <c r="QV35" s="162"/>
      <c r="QW35" s="162"/>
      <c r="QX35" s="162"/>
      <c r="QY35" s="162"/>
      <c r="QZ35" s="162"/>
      <c r="RA35" s="162"/>
    </row>
    <row r="36" spans="1:469" x14ac:dyDescent="0.25">
      <c r="A36" s="161"/>
      <c r="B36" s="162"/>
      <c r="C36" s="163"/>
      <c r="D36" s="162"/>
      <c r="E36" s="162"/>
      <c r="F36" s="162"/>
      <c r="G36" s="161"/>
      <c r="H36" s="162"/>
      <c r="I36" s="162"/>
      <c r="J36" s="162"/>
      <c r="K36" s="162"/>
      <c r="L36" s="162"/>
      <c r="M36" s="162"/>
      <c r="N36" s="164"/>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62"/>
      <c r="EV36" s="162"/>
      <c r="EW36" s="162"/>
      <c r="EX36" s="162"/>
      <c r="EY36" s="162"/>
      <c r="EZ36" s="162"/>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162"/>
      <c r="GN36" s="162"/>
      <c r="GO36" s="162"/>
      <c r="GP36" s="162"/>
      <c r="GQ36" s="162"/>
      <c r="GR36" s="162"/>
      <c r="GS36" s="162"/>
      <c r="GT36" s="162"/>
      <c r="GU36" s="162"/>
      <c r="GV36" s="162"/>
      <c r="GW36" s="162"/>
      <c r="GX36" s="162"/>
      <c r="GY36" s="162"/>
      <c r="GZ36" s="162"/>
      <c r="HA36" s="162"/>
      <c r="HB36" s="162"/>
      <c r="HC36" s="162"/>
      <c r="HD36" s="162"/>
      <c r="HE36" s="162"/>
      <c r="HF36" s="162"/>
      <c r="HG36" s="162"/>
      <c r="HH36" s="162"/>
      <c r="HI36" s="162"/>
      <c r="HJ36" s="162"/>
      <c r="HK36" s="162"/>
      <c r="HL36" s="162"/>
      <c r="HM36" s="162"/>
      <c r="HN36" s="162"/>
      <c r="HO36" s="162"/>
      <c r="HP36" s="162"/>
      <c r="HQ36" s="162"/>
      <c r="HR36" s="162"/>
      <c r="HS36" s="162"/>
      <c r="HT36" s="162"/>
      <c r="HU36" s="162"/>
      <c r="HV36" s="162"/>
      <c r="HW36" s="162"/>
      <c r="HX36" s="162"/>
      <c r="HY36" s="162"/>
      <c r="HZ36" s="162"/>
      <c r="IA36" s="162"/>
      <c r="IB36" s="162"/>
      <c r="IC36" s="162"/>
      <c r="ID36" s="162"/>
      <c r="IE36" s="162"/>
      <c r="IF36" s="162"/>
      <c r="IG36" s="162"/>
      <c r="IH36" s="162"/>
      <c r="II36" s="162"/>
      <c r="IJ36" s="162"/>
      <c r="IK36" s="162"/>
      <c r="IL36" s="162"/>
      <c r="IM36" s="162"/>
      <c r="IN36" s="162"/>
      <c r="IO36" s="162"/>
      <c r="IP36" s="162"/>
      <c r="IQ36" s="162"/>
      <c r="IR36" s="162"/>
      <c r="IS36" s="162"/>
      <c r="IT36" s="162"/>
      <c r="IU36" s="162"/>
      <c r="IV36" s="162"/>
      <c r="IW36" s="162"/>
      <c r="IX36" s="162"/>
      <c r="IY36" s="162"/>
      <c r="IZ36" s="162"/>
      <c r="JA36" s="162"/>
      <c r="JB36" s="162"/>
      <c r="JC36" s="162"/>
      <c r="JD36" s="162"/>
      <c r="JE36" s="162"/>
      <c r="JF36" s="162"/>
      <c r="JG36" s="162"/>
      <c r="JH36" s="162"/>
      <c r="JI36" s="162"/>
      <c r="JJ36" s="162"/>
      <c r="JK36" s="162"/>
      <c r="JL36" s="162"/>
      <c r="JM36" s="162"/>
      <c r="JN36" s="162"/>
      <c r="JO36" s="162"/>
      <c r="JP36" s="162"/>
      <c r="JQ36" s="162"/>
      <c r="JR36" s="162"/>
      <c r="JS36" s="162"/>
      <c r="JT36" s="162"/>
      <c r="JU36" s="162"/>
      <c r="JV36" s="162"/>
      <c r="JW36" s="162"/>
      <c r="JX36" s="162"/>
      <c r="JY36" s="162"/>
      <c r="JZ36" s="162"/>
      <c r="KA36" s="162"/>
      <c r="KB36" s="162"/>
      <c r="KC36" s="162"/>
      <c r="KD36" s="162"/>
      <c r="KE36" s="162"/>
      <c r="KF36" s="162"/>
      <c r="KG36" s="162"/>
      <c r="KH36" s="162"/>
      <c r="KI36" s="162"/>
      <c r="KJ36" s="162"/>
      <c r="KK36" s="162"/>
      <c r="KL36" s="162"/>
      <c r="KM36" s="162"/>
      <c r="KN36" s="162"/>
      <c r="KO36" s="162"/>
      <c r="KP36" s="162"/>
      <c r="KQ36" s="162"/>
      <c r="KR36" s="162"/>
      <c r="KS36" s="162"/>
      <c r="KT36" s="162"/>
      <c r="KU36" s="162"/>
      <c r="KV36" s="162"/>
      <c r="KW36" s="162"/>
      <c r="KX36" s="162"/>
      <c r="KY36" s="162"/>
      <c r="KZ36" s="162"/>
      <c r="LA36" s="162"/>
      <c r="LB36" s="162"/>
      <c r="LC36" s="162"/>
      <c r="LD36" s="162"/>
      <c r="LE36" s="162"/>
      <c r="LF36" s="162"/>
      <c r="LG36" s="162"/>
      <c r="LH36" s="162"/>
      <c r="LI36" s="162"/>
      <c r="LJ36" s="162"/>
      <c r="LK36" s="162"/>
      <c r="LL36" s="162"/>
      <c r="LM36" s="162"/>
      <c r="LN36" s="162"/>
      <c r="LO36" s="162"/>
      <c r="LP36" s="162"/>
      <c r="LQ36" s="162"/>
      <c r="LR36" s="162"/>
      <c r="LS36" s="162"/>
      <c r="LT36" s="162"/>
      <c r="LU36" s="162"/>
      <c r="LV36" s="162"/>
      <c r="LW36" s="162"/>
      <c r="LX36" s="162"/>
      <c r="LY36" s="162"/>
      <c r="LZ36" s="162"/>
      <c r="MA36" s="162"/>
      <c r="MB36" s="162"/>
      <c r="MC36" s="162"/>
      <c r="MD36" s="162"/>
      <c r="ME36" s="162"/>
      <c r="MF36" s="162"/>
      <c r="MG36" s="162"/>
      <c r="MH36" s="162"/>
      <c r="MI36" s="162"/>
      <c r="MJ36" s="162"/>
      <c r="MK36" s="162"/>
      <c r="ML36" s="162"/>
      <c r="MM36" s="162"/>
      <c r="MN36" s="162"/>
      <c r="MO36" s="162"/>
      <c r="MP36" s="162"/>
      <c r="MQ36" s="162"/>
      <c r="MR36" s="162"/>
      <c r="MS36" s="162"/>
      <c r="MT36" s="162"/>
      <c r="MU36" s="162"/>
      <c r="MV36" s="162"/>
      <c r="MW36" s="162"/>
      <c r="MX36" s="162"/>
      <c r="MY36" s="162"/>
      <c r="MZ36" s="162"/>
      <c r="NA36" s="162"/>
      <c r="NB36" s="162"/>
      <c r="NC36" s="162"/>
      <c r="ND36" s="162"/>
      <c r="NE36" s="162"/>
      <c r="NF36" s="162"/>
      <c r="NG36" s="162"/>
      <c r="NH36" s="162"/>
      <c r="NI36" s="162"/>
      <c r="NJ36" s="162"/>
      <c r="NK36" s="162"/>
      <c r="NL36" s="162"/>
      <c r="NM36" s="162"/>
      <c r="NN36" s="162"/>
      <c r="NO36" s="162"/>
      <c r="NP36" s="162"/>
      <c r="NQ36" s="162"/>
      <c r="NR36" s="162"/>
      <c r="NS36" s="162"/>
      <c r="NT36" s="162"/>
      <c r="NU36" s="162"/>
      <c r="NV36" s="162"/>
      <c r="NW36" s="162"/>
      <c r="NX36" s="162"/>
      <c r="NY36" s="162"/>
      <c r="NZ36" s="162"/>
      <c r="OA36" s="162"/>
      <c r="OB36" s="162"/>
      <c r="OC36" s="162"/>
      <c r="OD36" s="162"/>
      <c r="OE36" s="162"/>
      <c r="OF36" s="162"/>
      <c r="OG36" s="162"/>
      <c r="OH36" s="162"/>
      <c r="OI36" s="162"/>
      <c r="OJ36" s="162"/>
      <c r="OK36" s="162"/>
      <c r="OL36" s="162"/>
      <c r="OM36" s="162"/>
      <c r="ON36" s="162"/>
      <c r="OO36" s="162"/>
      <c r="OP36" s="162"/>
      <c r="OQ36" s="162"/>
      <c r="OR36" s="162"/>
      <c r="OS36" s="162"/>
      <c r="OT36" s="162"/>
      <c r="OU36" s="162"/>
      <c r="OV36" s="162"/>
      <c r="OW36" s="162"/>
      <c r="OX36" s="162"/>
      <c r="OY36" s="162"/>
      <c r="OZ36" s="162"/>
      <c r="PA36" s="162"/>
      <c r="PB36" s="162"/>
      <c r="PC36" s="162"/>
      <c r="PD36" s="162"/>
      <c r="PE36" s="162"/>
      <c r="PF36" s="162"/>
      <c r="PG36" s="162"/>
      <c r="PH36" s="162"/>
      <c r="PI36" s="162"/>
      <c r="PJ36" s="162"/>
      <c r="PK36" s="162"/>
      <c r="PL36" s="162"/>
      <c r="PM36" s="162"/>
      <c r="PN36" s="162"/>
      <c r="PO36" s="162"/>
      <c r="PP36" s="162"/>
      <c r="PQ36" s="162"/>
      <c r="PR36" s="162"/>
      <c r="PS36" s="162"/>
      <c r="PT36" s="162"/>
      <c r="PU36" s="162"/>
      <c r="PV36" s="162"/>
      <c r="PW36" s="162"/>
      <c r="PX36" s="162"/>
      <c r="PY36" s="162"/>
      <c r="PZ36" s="162"/>
      <c r="QA36" s="162"/>
      <c r="QB36" s="162"/>
      <c r="QC36" s="162"/>
      <c r="QD36" s="162"/>
      <c r="QE36" s="162"/>
      <c r="QF36" s="162"/>
      <c r="QG36" s="162"/>
      <c r="QH36" s="162"/>
      <c r="QI36" s="162"/>
      <c r="QJ36" s="162"/>
      <c r="QK36" s="162"/>
      <c r="QL36" s="162"/>
      <c r="QM36" s="162"/>
      <c r="QN36" s="162"/>
      <c r="QO36" s="162"/>
      <c r="QP36" s="162"/>
      <c r="QQ36" s="162"/>
      <c r="QR36" s="162"/>
      <c r="QS36" s="162"/>
      <c r="QT36" s="162"/>
      <c r="QU36" s="162"/>
      <c r="QV36" s="162"/>
      <c r="QW36" s="162"/>
      <c r="QX36" s="162"/>
      <c r="QY36" s="162"/>
      <c r="QZ36" s="162"/>
      <c r="RA36" s="162"/>
    </row>
    <row r="37" spans="1:469" x14ac:dyDescent="0.25">
      <c r="A37" s="161"/>
      <c r="B37" s="162"/>
      <c r="C37" s="163"/>
      <c r="D37" s="162"/>
      <c r="E37" s="162"/>
      <c r="F37" s="162"/>
      <c r="G37" s="161"/>
      <c r="H37" s="162"/>
      <c r="I37" s="162"/>
      <c r="J37" s="162"/>
      <c r="K37" s="162"/>
      <c r="L37" s="162"/>
      <c r="M37" s="162"/>
      <c r="N37" s="164"/>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62"/>
      <c r="EV37" s="162"/>
      <c r="EW37" s="162"/>
      <c r="EX37" s="162"/>
      <c r="EY37" s="162"/>
      <c r="EZ37" s="162"/>
      <c r="FA37" s="162"/>
      <c r="FB37" s="162"/>
      <c r="FC37" s="162"/>
      <c r="FD37" s="162"/>
      <c r="FE37" s="162"/>
      <c r="FF37" s="162"/>
      <c r="FG37" s="162"/>
      <c r="FH37" s="162"/>
      <c r="FI37" s="162"/>
      <c r="FJ37" s="162"/>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62"/>
      <c r="GH37" s="162"/>
      <c r="GI37" s="162"/>
      <c r="GJ37" s="162"/>
      <c r="GK37" s="162"/>
      <c r="GL37" s="162"/>
      <c r="GM37" s="162"/>
      <c r="GN37" s="162"/>
      <c r="GO37" s="162"/>
      <c r="GP37" s="162"/>
      <c r="GQ37" s="162"/>
      <c r="GR37" s="162"/>
      <c r="GS37" s="162"/>
      <c r="GT37" s="162"/>
      <c r="GU37" s="162"/>
      <c r="GV37" s="162"/>
      <c r="GW37" s="162"/>
      <c r="GX37" s="162"/>
      <c r="GY37" s="162"/>
      <c r="GZ37" s="162"/>
      <c r="HA37" s="162"/>
      <c r="HB37" s="162"/>
      <c r="HC37" s="162"/>
      <c r="HD37" s="162"/>
      <c r="HE37" s="162"/>
      <c r="HF37" s="162"/>
      <c r="HG37" s="162"/>
      <c r="HH37" s="162"/>
      <c r="HI37" s="162"/>
      <c r="HJ37" s="162"/>
      <c r="HK37" s="162"/>
      <c r="HL37" s="162"/>
      <c r="HM37" s="162"/>
      <c r="HN37" s="162"/>
      <c r="HO37" s="162"/>
      <c r="HP37" s="162"/>
      <c r="HQ37" s="162"/>
      <c r="HR37" s="162"/>
      <c r="HS37" s="162"/>
      <c r="HT37" s="162"/>
      <c r="HU37" s="162"/>
      <c r="HV37" s="162"/>
      <c r="HW37" s="162"/>
      <c r="HX37" s="162"/>
      <c r="HY37" s="162"/>
      <c r="HZ37" s="162"/>
      <c r="IA37" s="162"/>
      <c r="IB37" s="162"/>
      <c r="IC37" s="162"/>
      <c r="ID37" s="162"/>
      <c r="IE37" s="162"/>
      <c r="IF37" s="162"/>
      <c r="IG37" s="162"/>
      <c r="IH37" s="162"/>
      <c r="II37" s="162"/>
      <c r="IJ37" s="162"/>
      <c r="IK37" s="162"/>
      <c r="IL37" s="162"/>
      <c r="IM37" s="162"/>
      <c r="IN37" s="162"/>
      <c r="IO37" s="162"/>
      <c r="IP37" s="162"/>
      <c r="IQ37" s="162"/>
      <c r="IR37" s="162"/>
      <c r="IS37" s="162"/>
      <c r="IT37" s="162"/>
      <c r="IU37" s="162"/>
      <c r="IV37" s="162"/>
      <c r="IW37" s="162"/>
      <c r="IX37" s="162"/>
      <c r="IY37" s="162"/>
      <c r="IZ37" s="162"/>
      <c r="JA37" s="162"/>
      <c r="JB37" s="162"/>
      <c r="JC37" s="162"/>
      <c r="JD37" s="162"/>
      <c r="JE37" s="162"/>
      <c r="JF37" s="162"/>
      <c r="JG37" s="162"/>
      <c r="JH37" s="162"/>
      <c r="JI37" s="162"/>
      <c r="JJ37" s="162"/>
      <c r="JK37" s="162"/>
      <c r="JL37" s="162"/>
      <c r="JM37" s="162"/>
      <c r="JN37" s="162"/>
      <c r="JO37" s="162"/>
      <c r="JP37" s="162"/>
      <c r="JQ37" s="162"/>
      <c r="JR37" s="162"/>
      <c r="JS37" s="162"/>
      <c r="JT37" s="162"/>
      <c r="JU37" s="162"/>
      <c r="JV37" s="162"/>
      <c r="JW37" s="162"/>
      <c r="JX37" s="162"/>
      <c r="JY37" s="162"/>
      <c r="JZ37" s="162"/>
      <c r="KA37" s="162"/>
      <c r="KB37" s="162"/>
      <c r="KC37" s="162"/>
      <c r="KD37" s="162"/>
      <c r="KE37" s="162"/>
      <c r="KF37" s="162"/>
      <c r="KG37" s="162"/>
      <c r="KH37" s="162"/>
      <c r="KI37" s="162"/>
      <c r="KJ37" s="162"/>
      <c r="KK37" s="162"/>
      <c r="KL37" s="162"/>
      <c r="KM37" s="162"/>
      <c r="KN37" s="162"/>
      <c r="KO37" s="162"/>
      <c r="KP37" s="162"/>
      <c r="KQ37" s="162"/>
      <c r="KR37" s="162"/>
      <c r="KS37" s="162"/>
      <c r="KT37" s="162"/>
      <c r="KU37" s="162"/>
      <c r="KV37" s="162"/>
      <c r="KW37" s="162"/>
      <c r="KX37" s="162"/>
      <c r="KY37" s="162"/>
      <c r="KZ37" s="162"/>
      <c r="LA37" s="162"/>
      <c r="LB37" s="162"/>
      <c r="LC37" s="162"/>
      <c r="LD37" s="162"/>
      <c r="LE37" s="162"/>
      <c r="LF37" s="162"/>
      <c r="LG37" s="162"/>
      <c r="LH37" s="162"/>
      <c r="LI37" s="162"/>
      <c r="LJ37" s="162"/>
      <c r="LK37" s="162"/>
      <c r="LL37" s="162"/>
      <c r="LM37" s="162"/>
      <c r="LN37" s="162"/>
      <c r="LO37" s="162"/>
      <c r="LP37" s="162"/>
      <c r="LQ37" s="162"/>
      <c r="LR37" s="162"/>
      <c r="LS37" s="162"/>
      <c r="LT37" s="162"/>
      <c r="LU37" s="162"/>
      <c r="LV37" s="162"/>
      <c r="LW37" s="162"/>
      <c r="LX37" s="162"/>
      <c r="LY37" s="162"/>
      <c r="LZ37" s="162"/>
      <c r="MA37" s="162"/>
      <c r="MB37" s="162"/>
      <c r="MC37" s="162"/>
      <c r="MD37" s="162"/>
      <c r="ME37" s="162"/>
      <c r="MF37" s="162"/>
      <c r="MG37" s="162"/>
      <c r="MH37" s="162"/>
      <c r="MI37" s="162"/>
      <c r="MJ37" s="162"/>
      <c r="MK37" s="162"/>
      <c r="ML37" s="162"/>
      <c r="MM37" s="162"/>
      <c r="MN37" s="162"/>
      <c r="MO37" s="162"/>
      <c r="MP37" s="162"/>
      <c r="MQ37" s="162"/>
      <c r="MR37" s="162"/>
      <c r="MS37" s="162"/>
      <c r="MT37" s="162"/>
      <c r="MU37" s="162"/>
      <c r="MV37" s="162"/>
      <c r="MW37" s="162"/>
      <c r="MX37" s="162"/>
      <c r="MY37" s="162"/>
      <c r="MZ37" s="162"/>
      <c r="NA37" s="162"/>
      <c r="NB37" s="162"/>
      <c r="NC37" s="162"/>
      <c r="ND37" s="162"/>
      <c r="NE37" s="162"/>
      <c r="NF37" s="162"/>
      <c r="NG37" s="162"/>
      <c r="NH37" s="162"/>
      <c r="NI37" s="162"/>
      <c r="NJ37" s="162"/>
      <c r="NK37" s="162"/>
      <c r="NL37" s="162"/>
      <c r="NM37" s="162"/>
      <c r="NN37" s="162"/>
      <c r="NO37" s="162"/>
      <c r="NP37" s="162"/>
      <c r="NQ37" s="162"/>
      <c r="NR37" s="162"/>
      <c r="NS37" s="162"/>
      <c r="NT37" s="162"/>
      <c r="NU37" s="162"/>
      <c r="NV37" s="162"/>
      <c r="NW37" s="162"/>
      <c r="NX37" s="162"/>
      <c r="NY37" s="162"/>
      <c r="NZ37" s="162"/>
      <c r="OA37" s="162"/>
      <c r="OB37" s="162"/>
      <c r="OC37" s="162"/>
      <c r="OD37" s="162"/>
      <c r="OE37" s="162"/>
      <c r="OF37" s="162"/>
      <c r="OG37" s="162"/>
      <c r="OH37" s="162"/>
      <c r="OI37" s="162"/>
      <c r="OJ37" s="162"/>
      <c r="OK37" s="162"/>
      <c r="OL37" s="162"/>
      <c r="OM37" s="162"/>
      <c r="ON37" s="162"/>
      <c r="OO37" s="162"/>
      <c r="OP37" s="162"/>
      <c r="OQ37" s="162"/>
      <c r="OR37" s="162"/>
      <c r="OS37" s="162"/>
      <c r="OT37" s="162"/>
      <c r="OU37" s="162"/>
      <c r="OV37" s="162"/>
      <c r="OW37" s="162"/>
      <c r="OX37" s="162"/>
      <c r="OY37" s="162"/>
      <c r="OZ37" s="162"/>
      <c r="PA37" s="162"/>
      <c r="PB37" s="162"/>
      <c r="PC37" s="162"/>
      <c r="PD37" s="162"/>
      <c r="PE37" s="162"/>
      <c r="PF37" s="162"/>
      <c r="PG37" s="162"/>
      <c r="PH37" s="162"/>
      <c r="PI37" s="162"/>
      <c r="PJ37" s="162"/>
      <c r="PK37" s="162"/>
      <c r="PL37" s="162"/>
      <c r="PM37" s="162"/>
      <c r="PN37" s="162"/>
      <c r="PO37" s="162"/>
      <c r="PP37" s="162"/>
      <c r="PQ37" s="162"/>
      <c r="PR37" s="162"/>
      <c r="PS37" s="162"/>
      <c r="PT37" s="162"/>
      <c r="PU37" s="162"/>
      <c r="PV37" s="162"/>
      <c r="PW37" s="162"/>
      <c r="PX37" s="162"/>
      <c r="PY37" s="162"/>
      <c r="PZ37" s="162"/>
      <c r="QA37" s="162"/>
      <c r="QB37" s="162"/>
      <c r="QC37" s="162"/>
      <c r="QD37" s="162"/>
      <c r="QE37" s="162"/>
      <c r="QF37" s="162"/>
      <c r="QG37" s="162"/>
      <c r="QH37" s="162"/>
      <c r="QI37" s="162"/>
      <c r="QJ37" s="162"/>
      <c r="QK37" s="162"/>
      <c r="QL37" s="162"/>
      <c r="QM37" s="162"/>
      <c r="QN37" s="162"/>
      <c r="QO37" s="162"/>
      <c r="QP37" s="162"/>
      <c r="QQ37" s="162"/>
      <c r="QR37" s="162"/>
      <c r="QS37" s="162"/>
      <c r="QT37" s="162"/>
      <c r="QU37" s="162"/>
      <c r="QV37" s="162"/>
      <c r="QW37" s="162"/>
      <c r="QX37" s="162"/>
      <c r="QY37" s="162"/>
      <c r="QZ37" s="162"/>
      <c r="RA37" s="162"/>
    </row>
    <row r="38" spans="1:469" x14ac:dyDescent="0.25">
      <c r="A38" s="161"/>
      <c r="B38" s="162"/>
      <c r="C38" s="163"/>
      <c r="D38" s="162"/>
      <c r="E38" s="162"/>
      <c r="F38" s="162"/>
      <c r="G38" s="161"/>
      <c r="H38" s="162"/>
      <c r="I38" s="162"/>
      <c r="J38" s="162"/>
      <c r="K38" s="162"/>
      <c r="L38" s="162"/>
      <c r="M38" s="162"/>
      <c r="N38" s="164"/>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62"/>
      <c r="EV38" s="162"/>
      <c r="EW38" s="162"/>
      <c r="EX38" s="162"/>
      <c r="EY38" s="162"/>
      <c r="EZ38" s="162"/>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162"/>
      <c r="GN38" s="162"/>
      <c r="GO38" s="162"/>
      <c r="GP38" s="162"/>
      <c r="GQ38" s="162"/>
      <c r="GR38" s="162"/>
      <c r="GS38" s="162"/>
      <c r="GT38" s="162"/>
      <c r="GU38" s="162"/>
      <c r="GV38" s="162"/>
      <c r="GW38" s="162"/>
      <c r="GX38" s="162"/>
      <c r="GY38" s="162"/>
      <c r="GZ38" s="162"/>
      <c r="HA38" s="162"/>
      <c r="HB38" s="162"/>
      <c r="HC38" s="162"/>
      <c r="HD38" s="162"/>
      <c r="HE38" s="162"/>
      <c r="HF38" s="162"/>
      <c r="HG38" s="162"/>
      <c r="HH38" s="162"/>
      <c r="HI38" s="162"/>
      <c r="HJ38" s="162"/>
      <c r="HK38" s="162"/>
      <c r="HL38" s="162"/>
      <c r="HM38" s="162"/>
      <c r="HN38" s="162"/>
      <c r="HO38" s="162"/>
      <c r="HP38" s="162"/>
      <c r="HQ38" s="162"/>
      <c r="HR38" s="162"/>
      <c r="HS38" s="162"/>
      <c r="HT38" s="162"/>
      <c r="HU38" s="162"/>
      <c r="HV38" s="162"/>
      <c r="HW38" s="162"/>
      <c r="HX38" s="162"/>
      <c r="HY38" s="162"/>
      <c r="HZ38" s="162"/>
      <c r="IA38" s="162"/>
      <c r="IB38" s="162"/>
      <c r="IC38" s="162"/>
      <c r="ID38" s="162"/>
      <c r="IE38" s="162"/>
      <c r="IF38" s="162"/>
      <c r="IG38" s="162"/>
      <c r="IH38" s="162"/>
      <c r="II38" s="162"/>
      <c r="IJ38" s="162"/>
      <c r="IK38" s="162"/>
      <c r="IL38" s="162"/>
      <c r="IM38" s="162"/>
      <c r="IN38" s="162"/>
      <c r="IO38" s="162"/>
      <c r="IP38" s="162"/>
      <c r="IQ38" s="162"/>
      <c r="IR38" s="162"/>
      <c r="IS38" s="162"/>
      <c r="IT38" s="162"/>
      <c r="IU38" s="162"/>
      <c r="IV38" s="162"/>
      <c r="IW38" s="162"/>
      <c r="IX38" s="162"/>
      <c r="IY38" s="162"/>
      <c r="IZ38" s="162"/>
      <c r="JA38" s="162"/>
      <c r="JB38" s="162"/>
      <c r="JC38" s="162"/>
      <c r="JD38" s="162"/>
      <c r="JE38" s="162"/>
      <c r="JF38" s="162"/>
      <c r="JG38" s="162"/>
      <c r="JH38" s="162"/>
      <c r="JI38" s="162"/>
      <c r="JJ38" s="162"/>
      <c r="JK38" s="162"/>
      <c r="JL38" s="162"/>
      <c r="JM38" s="162"/>
      <c r="JN38" s="162"/>
      <c r="JO38" s="162"/>
      <c r="JP38" s="162"/>
      <c r="JQ38" s="162"/>
      <c r="JR38" s="162"/>
      <c r="JS38" s="162"/>
      <c r="JT38" s="162"/>
      <c r="JU38" s="162"/>
      <c r="JV38" s="162"/>
      <c r="JW38" s="162"/>
      <c r="JX38" s="162"/>
      <c r="JY38" s="162"/>
      <c r="JZ38" s="162"/>
      <c r="KA38" s="162"/>
      <c r="KB38" s="162"/>
      <c r="KC38" s="162"/>
      <c r="KD38" s="162"/>
      <c r="KE38" s="162"/>
      <c r="KF38" s="162"/>
      <c r="KG38" s="162"/>
      <c r="KH38" s="162"/>
      <c r="KI38" s="162"/>
      <c r="KJ38" s="162"/>
      <c r="KK38" s="162"/>
      <c r="KL38" s="162"/>
      <c r="KM38" s="162"/>
      <c r="KN38" s="162"/>
      <c r="KO38" s="162"/>
      <c r="KP38" s="162"/>
      <c r="KQ38" s="162"/>
      <c r="KR38" s="162"/>
      <c r="KS38" s="162"/>
      <c r="KT38" s="162"/>
      <c r="KU38" s="162"/>
      <c r="KV38" s="162"/>
      <c r="KW38" s="162"/>
      <c r="KX38" s="162"/>
      <c r="KY38" s="162"/>
      <c r="KZ38" s="162"/>
      <c r="LA38" s="162"/>
      <c r="LB38" s="162"/>
      <c r="LC38" s="162"/>
      <c r="LD38" s="162"/>
      <c r="LE38" s="162"/>
      <c r="LF38" s="162"/>
      <c r="LG38" s="162"/>
      <c r="LH38" s="162"/>
      <c r="LI38" s="162"/>
      <c r="LJ38" s="162"/>
      <c r="LK38" s="162"/>
      <c r="LL38" s="162"/>
      <c r="LM38" s="162"/>
      <c r="LN38" s="162"/>
      <c r="LO38" s="162"/>
      <c r="LP38" s="162"/>
      <c r="LQ38" s="162"/>
      <c r="LR38" s="162"/>
      <c r="LS38" s="162"/>
      <c r="LT38" s="162"/>
      <c r="LU38" s="162"/>
      <c r="LV38" s="162"/>
      <c r="LW38" s="162"/>
      <c r="LX38" s="162"/>
      <c r="LY38" s="162"/>
      <c r="LZ38" s="162"/>
      <c r="MA38" s="162"/>
      <c r="MB38" s="162"/>
      <c r="MC38" s="162"/>
      <c r="MD38" s="162"/>
      <c r="ME38" s="162"/>
      <c r="MF38" s="162"/>
      <c r="MG38" s="162"/>
      <c r="MH38" s="162"/>
      <c r="MI38" s="162"/>
      <c r="MJ38" s="162"/>
      <c r="MK38" s="162"/>
      <c r="ML38" s="162"/>
      <c r="MM38" s="162"/>
      <c r="MN38" s="162"/>
      <c r="MO38" s="162"/>
      <c r="MP38" s="162"/>
      <c r="MQ38" s="162"/>
      <c r="MR38" s="162"/>
      <c r="MS38" s="162"/>
      <c r="MT38" s="162"/>
      <c r="MU38" s="162"/>
      <c r="MV38" s="162"/>
      <c r="MW38" s="162"/>
      <c r="MX38" s="162"/>
      <c r="MY38" s="162"/>
      <c r="MZ38" s="162"/>
      <c r="NA38" s="162"/>
      <c r="NB38" s="162"/>
      <c r="NC38" s="162"/>
      <c r="ND38" s="162"/>
      <c r="NE38" s="162"/>
      <c r="NF38" s="162"/>
      <c r="NG38" s="162"/>
      <c r="NH38" s="162"/>
      <c r="NI38" s="162"/>
      <c r="NJ38" s="162"/>
      <c r="NK38" s="162"/>
      <c r="NL38" s="162"/>
      <c r="NM38" s="162"/>
      <c r="NN38" s="162"/>
      <c r="NO38" s="162"/>
      <c r="NP38" s="162"/>
      <c r="NQ38" s="162"/>
      <c r="NR38" s="162"/>
      <c r="NS38" s="162"/>
      <c r="NT38" s="162"/>
      <c r="NU38" s="162"/>
      <c r="NV38" s="162"/>
      <c r="NW38" s="162"/>
      <c r="NX38" s="162"/>
      <c r="NY38" s="162"/>
      <c r="NZ38" s="162"/>
      <c r="OA38" s="162"/>
      <c r="OB38" s="162"/>
      <c r="OC38" s="162"/>
      <c r="OD38" s="162"/>
      <c r="OE38" s="162"/>
      <c r="OF38" s="162"/>
      <c r="OG38" s="162"/>
      <c r="OH38" s="162"/>
      <c r="OI38" s="162"/>
      <c r="OJ38" s="162"/>
      <c r="OK38" s="162"/>
      <c r="OL38" s="162"/>
      <c r="OM38" s="162"/>
      <c r="ON38" s="162"/>
      <c r="OO38" s="162"/>
      <c r="OP38" s="162"/>
      <c r="OQ38" s="162"/>
      <c r="OR38" s="162"/>
      <c r="OS38" s="162"/>
      <c r="OT38" s="162"/>
      <c r="OU38" s="162"/>
      <c r="OV38" s="162"/>
      <c r="OW38" s="162"/>
      <c r="OX38" s="162"/>
      <c r="OY38" s="162"/>
      <c r="OZ38" s="162"/>
      <c r="PA38" s="162"/>
      <c r="PB38" s="162"/>
      <c r="PC38" s="162"/>
      <c r="PD38" s="162"/>
      <c r="PE38" s="162"/>
      <c r="PF38" s="162"/>
      <c r="PG38" s="162"/>
      <c r="PH38" s="162"/>
      <c r="PI38" s="162"/>
      <c r="PJ38" s="162"/>
      <c r="PK38" s="162"/>
      <c r="PL38" s="162"/>
      <c r="PM38" s="162"/>
      <c r="PN38" s="162"/>
      <c r="PO38" s="162"/>
      <c r="PP38" s="162"/>
      <c r="PQ38" s="162"/>
      <c r="PR38" s="162"/>
      <c r="PS38" s="162"/>
      <c r="PT38" s="162"/>
      <c r="PU38" s="162"/>
      <c r="PV38" s="162"/>
      <c r="PW38" s="162"/>
      <c r="PX38" s="162"/>
      <c r="PY38" s="162"/>
      <c r="PZ38" s="162"/>
      <c r="QA38" s="162"/>
      <c r="QB38" s="162"/>
      <c r="QC38" s="162"/>
      <c r="QD38" s="162"/>
      <c r="QE38" s="162"/>
      <c r="QF38" s="162"/>
      <c r="QG38" s="162"/>
      <c r="QH38" s="162"/>
      <c r="QI38" s="162"/>
      <c r="QJ38" s="162"/>
      <c r="QK38" s="162"/>
      <c r="QL38" s="162"/>
      <c r="QM38" s="162"/>
      <c r="QN38" s="162"/>
      <c r="QO38" s="162"/>
      <c r="QP38" s="162"/>
      <c r="QQ38" s="162"/>
      <c r="QR38" s="162"/>
      <c r="QS38" s="162"/>
      <c r="QT38" s="162"/>
      <c r="QU38" s="162"/>
      <c r="QV38" s="162"/>
      <c r="QW38" s="162"/>
      <c r="QX38" s="162"/>
      <c r="QY38" s="162"/>
      <c r="QZ38" s="162"/>
      <c r="RA38" s="162"/>
    </row>
    <row r="39" spans="1:469" x14ac:dyDescent="0.25">
      <c r="A39" s="161"/>
      <c r="B39" s="162"/>
      <c r="C39" s="163"/>
      <c r="D39" s="162"/>
      <c r="E39" s="162"/>
      <c r="F39" s="162"/>
      <c r="G39" s="161"/>
      <c r="H39" s="162"/>
      <c r="I39" s="162"/>
      <c r="J39" s="162"/>
      <c r="K39" s="162"/>
      <c r="L39" s="162"/>
      <c r="M39" s="162"/>
      <c r="N39" s="164"/>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62"/>
      <c r="GH39" s="162"/>
      <c r="GI39" s="162"/>
      <c r="GJ39" s="162"/>
      <c r="GK39" s="162"/>
      <c r="GL39" s="162"/>
      <c r="GM39" s="162"/>
      <c r="GN39" s="162"/>
      <c r="GO39" s="162"/>
      <c r="GP39" s="162"/>
      <c r="GQ39" s="162"/>
      <c r="GR39" s="162"/>
      <c r="GS39" s="162"/>
      <c r="GT39" s="162"/>
      <c r="GU39" s="162"/>
      <c r="GV39" s="162"/>
      <c r="GW39" s="162"/>
      <c r="GX39" s="162"/>
      <c r="GY39" s="162"/>
      <c r="GZ39" s="162"/>
      <c r="HA39" s="162"/>
      <c r="HB39" s="162"/>
      <c r="HC39" s="162"/>
      <c r="HD39" s="162"/>
      <c r="HE39" s="162"/>
      <c r="HF39" s="162"/>
      <c r="HG39" s="162"/>
      <c r="HH39" s="162"/>
      <c r="HI39" s="162"/>
      <c r="HJ39" s="162"/>
      <c r="HK39" s="162"/>
      <c r="HL39" s="162"/>
      <c r="HM39" s="162"/>
      <c r="HN39" s="162"/>
      <c r="HO39" s="162"/>
      <c r="HP39" s="162"/>
      <c r="HQ39" s="162"/>
      <c r="HR39" s="162"/>
      <c r="HS39" s="162"/>
      <c r="HT39" s="162"/>
      <c r="HU39" s="162"/>
      <c r="HV39" s="162"/>
      <c r="HW39" s="162"/>
      <c r="HX39" s="162"/>
      <c r="HY39" s="162"/>
      <c r="HZ39" s="162"/>
      <c r="IA39" s="162"/>
      <c r="IB39" s="162"/>
      <c r="IC39" s="162"/>
      <c r="ID39" s="162"/>
      <c r="IE39" s="162"/>
      <c r="IF39" s="162"/>
      <c r="IG39" s="162"/>
      <c r="IH39" s="162"/>
      <c r="II39" s="162"/>
      <c r="IJ39" s="162"/>
      <c r="IK39" s="162"/>
      <c r="IL39" s="162"/>
      <c r="IM39" s="162"/>
      <c r="IN39" s="162"/>
      <c r="IO39" s="162"/>
      <c r="IP39" s="162"/>
      <c r="IQ39" s="162"/>
      <c r="IR39" s="162"/>
      <c r="IS39" s="162"/>
      <c r="IT39" s="162"/>
      <c r="IU39" s="162"/>
      <c r="IV39" s="162"/>
      <c r="IW39" s="162"/>
      <c r="IX39" s="162"/>
      <c r="IY39" s="162"/>
      <c r="IZ39" s="162"/>
      <c r="JA39" s="162"/>
      <c r="JB39" s="162"/>
      <c r="JC39" s="162"/>
      <c r="JD39" s="162"/>
      <c r="JE39" s="162"/>
      <c r="JF39" s="162"/>
      <c r="JG39" s="162"/>
      <c r="JH39" s="162"/>
      <c r="JI39" s="162"/>
      <c r="JJ39" s="162"/>
      <c r="JK39" s="162"/>
      <c r="JL39" s="162"/>
      <c r="JM39" s="162"/>
      <c r="JN39" s="162"/>
      <c r="JO39" s="162"/>
      <c r="JP39" s="162"/>
      <c r="JQ39" s="162"/>
      <c r="JR39" s="162"/>
      <c r="JS39" s="162"/>
      <c r="JT39" s="162"/>
      <c r="JU39" s="162"/>
      <c r="JV39" s="162"/>
      <c r="JW39" s="162"/>
      <c r="JX39" s="162"/>
      <c r="JY39" s="162"/>
      <c r="JZ39" s="162"/>
      <c r="KA39" s="162"/>
      <c r="KB39" s="162"/>
      <c r="KC39" s="162"/>
      <c r="KD39" s="162"/>
      <c r="KE39" s="162"/>
      <c r="KF39" s="162"/>
      <c r="KG39" s="162"/>
      <c r="KH39" s="162"/>
      <c r="KI39" s="162"/>
      <c r="KJ39" s="162"/>
      <c r="KK39" s="162"/>
      <c r="KL39" s="162"/>
      <c r="KM39" s="162"/>
      <c r="KN39" s="162"/>
      <c r="KO39" s="162"/>
      <c r="KP39" s="162"/>
      <c r="KQ39" s="162"/>
      <c r="KR39" s="162"/>
      <c r="KS39" s="162"/>
      <c r="KT39" s="162"/>
      <c r="KU39" s="162"/>
      <c r="KV39" s="162"/>
      <c r="KW39" s="162"/>
      <c r="KX39" s="162"/>
      <c r="KY39" s="162"/>
      <c r="KZ39" s="162"/>
      <c r="LA39" s="162"/>
      <c r="LB39" s="162"/>
      <c r="LC39" s="162"/>
      <c r="LD39" s="162"/>
      <c r="LE39" s="162"/>
      <c r="LF39" s="162"/>
      <c r="LG39" s="162"/>
      <c r="LH39" s="162"/>
      <c r="LI39" s="162"/>
      <c r="LJ39" s="162"/>
      <c r="LK39" s="162"/>
      <c r="LL39" s="162"/>
      <c r="LM39" s="162"/>
      <c r="LN39" s="162"/>
      <c r="LO39" s="162"/>
      <c r="LP39" s="162"/>
      <c r="LQ39" s="162"/>
      <c r="LR39" s="162"/>
      <c r="LS39" s="162"/>
      <c r="LT39" s="162"/>
      <c r="LU39" s="162"/>
      <c r="LV39" s="162"/>
      <c r="LW39" s="162"/>
      <c r="LX39" s="162"/>
      <c r="LY39" s="162"/>
      <c r="LZ39" s="162"/>
      <c r="MA39" s="162"/>
      <c r="MB39" s="162"/>
      <c r="MC39" s="162"/>
      <c r="MD39" s="162"/>
      <c r="ME39" s="162"/>
      <c r="MF39" s="162"/>
      <c r="MG39" s="162"/>
      <c r="MH39" s="162"/>
      <c r="MI39" s="162"/>
      <c r="MJ39" s="162"/>
      <c r="MK39" s="162"/>
      <c r="ML39" s="162"/>
      <c r="MM39" s="162"/>
      <c r="MN39" s="162"/>
      <c r="MO39" s="162"/>
      <c r="MP39" s="162"/>
      <c r="MQ39" s="162"/>
      <c r="MR39" s="162"/>
      <c r="MS39" s="162"/>
      <c r="MT39" s="162"/>
      <c r="MU39" s="162"/>
      <c r="MV39" s="162"/>
      <c r="MW39" s="162"/>
      <c r="MX39" s="162"/>
      <c r="MY39" s="162"/>
      <c r="MZ39" s="162"/>
      <c r="NA39" s="162"/>
      <c r="NB39" s="162"/>
      <c r="NC39" s="162"/>
      <c r="ND39" s="162"/>
      <c r="NE39" s="162"/>
      <c r="NF39" s="162"/>
      <c r="NG39" s="162"/>
      <c r="NH39" s="162"/>
      <c r="NI39" s="162"/>
      <c r="NJ39" s="162"/>
      <c r="NK39" s="162"/>
      <c r="NL39" s="162"/>
      <c r="NM39" s="162"/>
      <c r="NN39" s="162"/>
      <c r="NO39" s="162"/>
      <c r="NP39" s="162"/>
      <c r="NQ39" s="162"/>
      <c r="NR39" s="162"/>
      <c r="NS39" s="162"/>
      <c r="NT39" s="162"/>
      <c r="NU39" s="162"/>
      <c r="NV39" s="162"/>
      <c r="NW39" s="162"/>
      <c r="NX39" s="162"/>
      <c r="NY39" s="162"/>
      <c r="NZ39" s="162"/>
      <c r="OA39" s="162"/>
      <c r="OB39" s="162"/>
      <c r="OC39" s="162"/>
      <c r="OD39" s="162"/>
      <c r="OE39" s="162"/>
      <c r="OF39" s="162"/>
      <c r="OG39" s="162"/>
      <c r="OH39" s="162"/>
      <c r="OI39" s="162"/>
      <c r="OJ39" s="162"/>
      <c r="OK39" s="162"/>
      <c r="OL39" s="162"/>
      <c r="OM39" s="162"/>
      <c r="ON39" s="162"/>
      <c r="OO39" s="162"/>
      <c r="OP39" s="162"/>
      <c r="OQ39" s="162"/>
      <c r="OR39" s="162"/>
      <c r="OS39" s="162"/>
      <c r="OT39" s="162"/>
      <c r="OU39" s="162"/>
      <c r="OV39" s="162"/>
      <c r="OW39" s="162"/>
      <c r="OX39" s="162"/>
      <c r="OY39" s="162"/>
      <c r="OZ39" s="162"/>
      <c r="PA39" s="162"/>
      <c r="PB39" s="162"/>
      <c r="PC39" s="162"/>
      <c r="PD39" s="162"/>
      <c r="PE39" s="162"/>
      <c r="PF39" s="162"/>
      <c r="PG39" s="162"/>
      <c r="PH39" s="162"/>
      <c r="PI39" s="162"/>
      <c r="PJ39" s="162"/>
      <c r="PK39" s="162"/>
      <c r="PL39" s="162"/>
      <c r="PM39" s="162"/>
      <c r="PN39" s="162"/>
      <c r="PO39" s="162"/>
      <c r="PP39" s="162"/>
      <c r="PQ39" s="162"/>
      <c r="PR39" s="162"/>
      <c r="PS39" s="162"/>
      <c r="PT39" s="162"/>
      <c r="PU39" s="162"/>
      <c r="PV39" s="162"/>
      <c r="PW39" s="162"/>
      <c r="PX39" s="162"/>
      <c r="PY39" s="162"/>
      <c r="PZ39" s="162"/>
      <c r="QA39" s="162"/>
      <c r="QB39" s="162"/>
      <c r="QC39" s="162"/>
      <c r="QD39" s="162"/>
      <c r="QE39" s="162"/>
      <c r="QF39" s="162"/>
      <c r="QG39" s="162"/>
      <c r="QH39" s="162"/>
      <c r="QI39" s="162"/>
      <c r="QJ39" s="162"/>
      <c r="QK39" s="162"/>
      <c r="QL39" s="162"/>
      <c r="QM39" s="162"/>
      <c r="QN39" s="162"/>
      <c r="QO39" s="162"/>
      <c r="QP39" s="162"/>
      <c r="QQ39" s="162"/>
      <c r="QR39" s="162"/>
      <c r="QS39" s="162"/>
      <c r="QT39" s="162"/>
      <c r="QU39" s="162"/>
      <c r="QV39" s="162"/>
      <c r="QW39" s="162"/>
      <c r="QX39" s="162"/>
      <c r="QY39" s="162"/>
      <c r="QZ39" s="162"/>
      <c r="RA39" s="162"/>
    </row>
    <row r="40" spans="1:469" x14ac:dyDescent="0.25">
      <c r="A40" s="161"/>
      <c r="B40" s="162"/>
      <c r="C40" s="163"/>
      <c r="D40" s="162"/>
      <c r="E40" s="162"/>
      <c r="F40" s="162"/>
      <c r="G40" s="161"/>
      <c r="H40" s="162"/>
      <c r="I40" s="162"/>
      <c r="J40" s="162"/>
      <c r="K40" s="162"/>
      <c r="L40" s="162"/>
      <c r="M40" s="162"/>
      <c r="N40" s="164"/>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62"/>
      <c r="EV40" s="162"/>
      <c r="EW40" s="162"/>
      <c r="EX40" s="162"/>
      <c r="EY40" s="162"/>
      <c r="EZ40" s="162"/>
      <c r="FA40" s="162"/>
      <c r="FB40" s="162"/>
      <c r="FC40" s="162"/>
      <c r="FD40" s="162"/>
      <c r="FE40" s="162"/>
      <c r="FF40" s="162"/>
      <c r="FG40" s="162"/>
      <c r="FH40" s="162"/>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62"/>
      <c r="GM40" s="162"/>
      <c r="GN40" s="162"/>
      <c r="GO40" s="162"/>
      <c r="GP40" s="162"/>
      <c r="GQ40" s="162"/>
      <c r="GR40" s="162"/>
      <c r="GS40" s="162"/>
      <c r="GT40" s="162"/>
      <c r="GU40" s="162"/>
      <c r="GV40" s="162"/>
      <c r="GW40" s="162"/>
      <c r="GX40" s="162"/>
      <c r="GY40" s="162"/>
      <c r="GZ40" s="162"/>
      <c r="HA40" s="162"/>
      <c r="HB40" s="162"/>
      <c r="HC40" s="162"/>
      <c r="HD40" s="162"/>
      <c r="HE40" s="162"/>
      <c r="HF40" s="162"/>
      <c r="HG40" s="162"/>
      <c r="HH40" s="162"/>
      <c r="HI40" s="162"/>
      <c r="HJ40" s="162"/>
      <c r="HK40" s="162"/>
      <c r="HL40" s="162"/>
      <c r="HM40" s="162"/>
      <c r="HN40" s="162"/>
      <c r="HO40" s="162"/>
      <c r="HP40" s="162"/>
      <c r="HQ40" s="162"/>
      <c r="HR40" s="162"/>
      <c r="HS40" s="162"/>
      <c r="HT40" s="162"/>
      <c r="HU40" s="162"/>
      <c r="HV40" s="162"/>
      <c r="HW40" s="162"/>
      <c r="HX40" s="162"/>
      <c r="HY40" s="162"/>
      <c r="HZ40" s="162"/>
      <c r="IA40" s="162"/>
      <c r="IB40" s="162"/>
      <c r="IC40" s="162"/>
      <c r="ID40" s="162"/>
      <c r="IE40" s="162"/>
      <c r="IF40" s="162"/>
      <c r="IG40" s="162"/>
      <c r="IH40" s="162"/>
      <c r="II40" s="162"/>
      <c r="IJ40" s="162"/>
      <c r="IK40" s="162"/>
      <c r="IL40" s="162"/>
      <c r="IM40" s="162"/>
      <c r="IN40" s="162"/>
      <c r="IO40" s="162"/>
      <c r="IP40" s="162"/>
      <c r="IQ40" s="162"/>
      <c r="IR40" s="162"/>
      <c r="IS40" s="162"/>
      <c r="IT40" s="162"/>
      <c r="IU40" s="162"/>
      <c r="IV40" s="162"/>
      <c r="IW40" s="162"/>
      <c r="IX40" s="162"/>
      <c r="IY40" s="162"/>
      <c r="IZ40" s="162"/>
      <c r="JA40" s="162"/>
      <c r="JB40" s="162"/>
      <c r="JC40" s="162"/>
      <c r="JD40" s="162"/>
      <c r="JE40" s="162"/>
      <c r="JF40" s="162"/>
      <c r="JG40" s="162"/>
      <c r="JH40" s="162"/>
      <c r="JI40" s="162"/>
      <c r="JJ40" s="162"/>
      <c r="JK40" s="162"/>
      <c r="JL40" s="162"/>
      <c r="JM40" s="162"/>
      <c r="JN40" s="162"/>
      <c r="JO40" s="162"/>
      <c r="JP40" s="162"/>
      <c r="JQ40" s="162"/>
      <c r="JR40" s="162"/>
      <c r="JS40" s="162"/>
      <c r="JT40" s="162"/>
      <c r="JU40" s="162"/>
      <c r="JV40" s="162"/>
      <c r="JW40" s="162"/>
      <c r="JX40" s="162"/>
      <c r="JY40" s="162"/>
      <c r="JZ40" s="162"/>
      <c r="KA40" s="162"/>
      <c r="KB40" s="162"/>
      <c r="KC40" s="162"/>
      <c r="KD40" s="162"/>
      <c r="KE40" s="162"/>
      <c r="KF40" s="162"/>
      <c r="KG40" s="162"/>
      <c r="KH40" s="162"/>
      <c r="KI40" s="162"/>
      <c r="KJ40" s="162"/>
      <c r="KK40" s="162"/>
      <c r="KL40" s="162"/>
      <c r="KM40" s="162"/>
      <c r="KN40" s="162"/>
      <c r="KO40" s="162"/>
      <c r="KP40" s="162"/>
      <c r="KQ40" s="162"/>
      <c r="KR40" s="162"/>
      <c r="KS40" s="162"/>
      <c r="KT40" s="162"/>
      <c r="KU40" s="162"/>
      <c r="KV40" s="162"/>
      <c r="KW40" s="162"/>
      <c r="KX40" s="162"/>
      <c r="KY40" s="162"/>
      <c r="KZ40" s="162"/>
      <c r="LA40" s="162"/>
      <c r="LB40" s="162"/>
      <c r="LC40" s="162"/>
      <c r="LD40" s="162"/>
      <c r="LE40" s="162"/>
      <c r="LF40" s="162"/>
      <c r="LG40" s="162"/>
      <c r="LH40" s="162"/>
      <c r="LI40" s="162"/>
      <c r="LJ40" s="162"/>
      <c r="LK40" s="162"/>
      <c r="LL40" s="162"/>
      <c r="LM40" s="162"/>
      <c r="LN40" s="162"/>
      <c r="LO40" s="162"/>
      <c r="LP40" s="162"/>
      <c r="LQ40" s="162"/>
      <c r="LR40" s="162"/>
      <c r="LS40" s="162"/>
      <c r="LT40" s="162"/>
      <c r="LU40" s="162"/>
      <c r="LV40" s="162"/>
      <c r="LW40" s="162"/>
      <c r="LX40" s="162"/>
      <c r="LY40" s="162"/>
      <c r="LZ40" s="162"/>
      <c r="MA40" s="162"/>
      <c r="MB40" s="162"/>
      <c r="MC40" s="162"/>
      <c r="MD40" s="162"/>
      <c r="ME40" s="162"/>
      <c r="MF40" s="162"/>
      <c r="MG40" s="162"/>
      <c r="MH40" s="162"/>
      <c r="MI40" s="162"/>
      <c r="MJ40" s="162"/>
      <c r="MK40" s="162"/>
      <c r="ML40" s="162"/>
      <c r="MM40" s="162"/>
      <c r="MN40" s="162"/>
      <c r="MO40" s="162"/>
      <c r="MP40" s="162"/>
      <c r="MQ40" s="162"/>
      <c r="MR40" s="162"/>
      <c r="MS40" s="162"/>
      <c r="MT40" s="162"/>
      <c r="MU40" s="162"/>
      <c r="MV40" s="162"/>
      <c r="MW40" s="162"/>
      <c r="MX40" s="162"/>
      <c r="MY40" s="162"/>
      <c r="MZ40" s="162"/>
      <c r="NA40" s="162"/>
      <c r="NB40" s="162"/>
      <c r="NC40" s="162"/>
      <c r="ND40" s="162"/>
      <c r="NE40" s="162"/>
      <c r="NF40" s="162"/>
      <c r="NG40" s="162"/>
      <c r="NH40" s="162"/>
      <c r="NI40" s="162"/>
      <c r="NJ40" s="162"/>
      <c r="NK40" s="162"/>
      <c r="NL40" s="162"/>
      <c r="NM40" s="162"/>
      <c r="NN40" s="162"/>
      <c r="NO40" s="162"/>
      <c r="NP40" s="162"/>
      <c r="NQ40" s="162"/>
      <c r="NR40" s="162"/>
      <c r="NS40" s="162"/>
      <c r="NT40" s="162"/>
      <c r="NU40" s="162"/>
      <c r="NV40" s="162"/>
      <c r="NW40" s="162"/>
      <c r="NX40" s="162"/>
      <c r="NY40" s="162"/>
      <c r="NZ40" s="162"/>
      <c r="OA40" s="162"/>
      <c r="OB40" s="162"/>
      <c r="OC40" s="162"/>
      <c r="OD40" s="162"/>
      <c r="OE40" s="162"/>
      <c r="OF40" s="162"/>
      <c r="OG40" s="162"/>
      <c r="OH40" s="162"/>
      <c r="OI40" s="162"/>
      <c r="OJ40" s="162"/>
      <c r="OK40" s="162"/>
      <c r="OL40" s="162"/>
      <c r="OM40" s="162"/>
      <c r="ON40" s="162"/>
      <c r="OO40" s="162"/>
      <c r="OP40" s="162"/>
      <c r="OQ40" s="162"/>
      <c r="OR40" s="162"/>
      <c r="OS40" s="162"/>
      <c r="OT40" s="162"/>
      <c r="OU40" s="162"/>
      <c r="OV40" s="162"/>
      <c r="OW40" s="162"/>
      <c r="OX40" s="162"/>
      <c r="OY40" s="162"/>
      <c r="OZ40" s="162"/>
      <c r="PA40" s="162"/>
      <c r="PB40" s="162"/>
      <c r="PC40" s="162"/>
      <c r="PD40" s="162"/>
      <c r="PE40" s="162"/>
      <c r="PF40" s="162"/>
      <c r="PG40" s="162"/>
      <c r="PH40" s="162"/>
      <c r="PI40" s="162"/>
      <c r="PJ40" s="162"/>
      <c r="PK40" s="162"/>
      <c r="PL40" s="162"/>
      <c r="PM40" s="162"/>
      <c r="PN40" s="162"/>
      <c r="PO40" s="162"/>
      <c r="PP40" s="162"/>
      <c r="PQ40" s="162"/>
      <c r="PR40" s="162"/>
      <c r="PS40" s="162"/>
      <c r="PT40" s="162"/>
      <c r="PU40" s="162"/>
      <c r="PV40" s="162"/>
      <c r="PW40" s="162"/>
      <c r="PX40" s="162"/>
      <c r="PY40" s="162"/>
      <c r="PZ40" s="162"/>
      <c r="QA40" s="162"/>
      <c r="QB40" s="162"/>
      <c r="QC40" s="162"/>
      <c r="QD40" s="162"/>
      <c r="QE40" s="162"/>
      <c r="QF40" s="162"/>
      <c r="QG40" s="162"/>
      <c r="QH40" s="162"/>
      <c r="QI40" s="162"/>
      <c r="QJ40" s="162"/>
      <c r="QK40" s="162"/>
      <c r="QL40" s="162"/>
      <c r="QM40" s="162"/>
      <c r="QN40" s="162"/>
      <c r="QO40" s="162"/>
      <c r="QP40" s="162"/>
      <c r="QQ40" s="162"/>
      <c r="QR40" s="162"/>
      <c r="QS40" s="162"/>
      <c r="QT40" s="162"/>
      <c r="QU40" s="162"/>
      <c r="QV40" s="162"/>
      <c r="QW40" s="162"/>
      <c r="QX40" s="162"/>
      <c r="QY40" s="162"/>
      <c r="QZ40" s="162"/>
      <c r="RA40" s="162"/>
    </row>
    <row r="41" spans="1:469" x14ac:dyDescent="0.25">
      <c r="A41" s="161"/>
      <c r="B41" s="162"/>
      <c r="C41" s="163"/>
      <c r="D41" s="162"/>
      <c r="E41" s="162"/>
      <c r="F41" s="162"/>
      <c r="G41" s="161"/>
      <c r="H41" s="162"/>
      <c r="I41" s="162"/>
      <c r="J41" s="162"/>
      <c r="K41" s="162"/>
      <c r="L41" s="162"/>
      <c r="M41" s="162"/>
      <c r="N41" s="164"/>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2"/>
      <c r="FI41" s="162"/>
      <c r="FJ41" s="162"/>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62"/>
      <c r="GH41" s="162"/>
      <c r="GI41" s="162"/>
      <c r="GJ41" s="162"/>
      <c r="GK41" s="162"/>
      <c r="GL41" s="162"/>
      <c r="GM41" s="162"/>
      <c r="GN41" s="162"/>
      <c r="GO41" s="162"/>
      <c r="GP41" s="162"/>
      <c r="GQ41" s="162"/>
      <c r="GR41" s="162"/>
      <c r="GS41" s="162"/>
      <c r="GT41" s="162"/>
      <c r="GU41" s="162"/>
      <c r="GV41" s="162"/>
      <c r="GW41" s="162"/>
      <c r="GX41" s="162"/>
      <c r="GY41" s="162"/>
      <c r="GZ41" s="162"/>
      <c r="HA41" s="162"/>
      <c r="HB41" s="162"/>
      <c r="HC41" s="162"/>
      <c r="HD41" s="162"/>
      <c r="HE41" s="162"/>
      <c r="HF41" s="162"/>
      <c r="HG41" s="162"/>
      <c r="HH41" s="162"/>
      <c r="HI41" s="162"/>
      <c r="HJ41" s="162"/>
      <c r="HK41" s="162"/>
      <c r="HL41" s="162"/>
      <c r="HM41" s="162"/>
      <c r="HN41" s="162"/>
      <c r="HO41" s="162"/>
      <c r="HP41" s="162"/>
      <c r="HQ41" s="162"/>
      <c r="HR41" s="162"/>
      <c r="HS41" s="162"/>
      <c r="HT41" s="162"/>
      <c r="HU41" s="162"/>
      <c r="HV41" s="162"/>
      <c r="HW41" s="162"/>
      <c r="HX41" s="162"/>
      <c r="HY41" s="162"/>
      <c r="HZ41" s="162"/>
      <c r="IA41" s="162"/>
      <c r="IB41" s="162"/>
      <c r="IC41" s="162"/>
      <c r="ID41" s="162"/>
      <c r="IE41" s="162"/>
      <c r="IF41" s="162"/>
      <c r="IG41" s="162"/>
      <c r="IH41" s="162"/>
      <c r="II41" s="162"/>
      <c r="IJ41" s="162"/>
      <c r="IK41" s="162"/>
      <c r="IL41" s="162"/>
      <c r="IM41" s="162"/>
      <c r="IN41" s="162"/>
      <c r="IO41" s="162"/>
      <c r="IP41" s="162"/>
      <c r="IQ41" s="162"/>
      <c r="IR41" s="162"/>
      <c r="IS41" s="162"/>
      <c r="IT41" s="162"/>
      <c r="IU41" s="162"/>
      <c r="IV41" s="162"/>
      <c r="IW41" s="162"/>
      <c r="IX41" s="162"/>
      <c r="IY41" s="162"/>
      <c r="IZ41" s="162"/>
      <c r="JA41" s="162"/>
      <c r="JB41" s="162"/>
      <c r="JC41" s="162"/>
      <c r="JD41" s="162"/>
      <c r="JE41" s="162"/>
      <c r="JF41" s="162"/>
      <c r="JG41" s="162"/>
      <c r="JH41" s="162"/>
      <c r="JI41" s="162"/>
      <c r="JJ41" s="162"/>
      <c r="JK41" s="162"/>
      <c r="JL41" s="162"/>
      <c r="JM41" s="162"/>
      <c r="JN41" s="162"/>
      <c r="JO41" s="162"/>
      <c r="JP41" s="162"/>
      <c r="JQ41" s="162"/>
      <c r="JR41" s="162"/>
      <c r="JS41" s="162"/>
      <c r="JT41" s="162"/>
      <c r="JU41" s="162"/>
      <c r="JV41" s="162"/>
      <c r="JW41" s="162"/>
      <c r="JX41" s="162"/>
      <c r="JY41" s="162"/>
      <c r="JZ41" s="162"/>
      <c r="KA41" s="162"/>
      <c r="KB41" s="162"/>
      <c r="KC41" s="162"/>
      <c r="KD41" s="162"/>
      <c r="KE41" s="162"/>
      <c r="KF41" s="162"/>
      <c r="KG41" s="162"/>
      <c r="KH41" s="162"/>
      <c r="KI41" s="162"/>
      <c r="KJ41" s="162"/>
      <c r="KK41" s="162"/>
      <c r="KL41" s="162"/>
      <c r="KM41" s="162"/>
      <c r="KN41" s="162"/>
      <c r="KO41" s="162"/>
      <c r="KP41" s="162"/>
      <c r="KQ41" s="162"/>
      <c r="KR41" s="162"/>
      <c r="KS41" s="162"/>
      <c r="KT41" s="162"/>
      <c r="KU41" s="162"/>
      <c r="KV41" s="162"/>
      <c r="KW41" s="162"/>
      <c r="KX41" s="162"/>
      <c r="KY41" s="162"/>
      <c r="KZ41" s="162"/>
      <c r="LA41" s="162"/>
      <c r="LB41" s="162"/>
      <c r="LC41" s="162"/>
      <c r="LD41" s="162"/>
      <c r="LE41" s="162"/>
      <c r="LF41" s="162"/>
      <c r="LG41" s="162"/>
      <c r="LH41" s="162"/>
      <c r="LI41" s="162"/>
      <c r="LJ41" s="162"/>
      <c r="LK41" s="162"/>
      <c r="LL41" s="162"/>
      <c r="LM41" s="162"/>
      <c r="LN41" s="162"/>
      <c r="LO41" s="162"/>
      <c r="LP41" s="162"/>
      <c r="LQ41" s="162"/>
      <c r="LR41" s="162"/>
      <c r="LS41" s="162"/>
      <c r="LT41" s="162"/>
      <c r="LU41" s="162"/>
      <c r="LV41" s="162"/>
      <c r="LW41" s="162"/>
      <c r="LX41" s="162"/>
      <c r="LY41" s="162"/>
      <c r="LZ41" s="162"/>
      <c r="MA41" s="162"/>
      <c r="MB41" s="162"/>
      <c r="MC41" s="162"/>
      <c r="MD41" s="162"/>
      <c r="ME41" s="162"/>
      <c r="MF41" s="162"/>
      <c r="MG41" s="162"/>
      <c r="MH41" s="162"/>
      <c r="MI41" s="162"/>
      <c r="MJ41" s="162"/>
      <c r="MK41" s="162"/>
      <c r="ML41" s="162"/>
      <c r="MM41" s="162"/>
      <c r="MN41" s="162"/>
      <c r="MO41" s="162"/>
      <c r="MP41" s="162"/>
      <c r="MQ41" s="162"/>
      <c r="MR41" s="162"/>
      <c r="MS41" s="162"/>
      <c r="MT41" s="162"/>
      <c r="MU41" s="162"/>
      <c r="MV41" s="162"/>
      <c r="MW41" s="162"/>
      <c r="MX41" s="162"/>
      <c r="MY41" s="162"/>
      <c r="MZ41" s="162"/>
      <c r="NA41" s="162"/>
      <c r="NB41" s="162"/>
      <c r="NC41" s="162"/>
      <c r="ND41" s="162"/>
      <c r="NE41" s="162"/>
      <c r="NF41" s="162"/>
      <c r="NG41" s="162"/>
      <c r="NH41" s="162"/>
      <c r="NI41" s="162"/>
      <c r="NJ41" s="162"/>
      <c r="NK41" s="162"/>
      <c r="NL41" s="162"/>
      <c r="NM41" s="162"/>
      <c r="NN41" s="162"/>
      <c r="NO41" s="162"/>
      <c r="NP41" s="162"/>
      <c r="NQ41" s="162"/>
      <c r="NR41" s="162"/>
      <c r="NS41" s="162"/>
      <c r="NT41" s="162"/>
      <c r="NU41" s="162"/>
      <c r="NV41" s="162"/>
      <c r="NW41" s="162"/>
      <c r="NX41" s="162"/>
      <c r="NY41" s="162"/>
      <c r="NZ41" s="162"/>
      <c r="OA41" s="162"/>
      <c r="OB41" s="162"/>
      <c r="OC41" s="162"/>
      <c r="OD41" s="162"/>
      <c r="OE41" s="162"/>
      <c r="OF41" s="162"/>
      <c r="OG41" s="162"/>
      <c r="OH41" s="162"/>
      <c r="OI41" s="162"/>
      <c r="OJ41" s="162"/>
      <c r="OK41" s="162"/>
      <c r="OL41" s="162"/>
      <c r="OM41" s="162"/>
      <c r="ON41" s="162"/>
      <c r="OO41" s="162"/>
      <c r="OP41" s="162"/>
      <c r="OQ41" s="162"/>
      <c r="OR41" s="162"/>
      <c r="OS41" s="162"/>
      <c r="OT41" s="162"/>
      <c r="OU41" s="162"/>
      <c r="OV41" s="162"/>
      <c r="OW41" s="162"/>
      <c r="OX41" s="162"/>
      <c r="OY41" s="162"/>
      <c r="OZ41" s="162"/>
      <c r="PA41" s="162"/>
      <c r="PB41" s="162"/>
      <c r="PC41" s="162"/>
      <c r="PD41" s="162"/>
      <c r="PE41" s="162"/>
      <c r="PF41" s="162"/>
      <c r="PG41" s="162"/>
      <c r="PH41" s="162"/>
      <c r="PI41" s="162"/>
      <c r="PJ41" s="162"/>
      <c r="PK41" s="162"/>
      <c r="PL41" s="162"/>
      <c r="PM41" s="162"/>
      <c r="PN41" s="162"/>
      <c r="PO41" s="162"/>
      <c r="PP41" s="162"/>
      <c r="PQ41" s="162"/>
      <c r="PR41" s="162"/>
      <c r="PS41" s="162"/>
      <c r="PT41" s="162"/>
      <c r="PU41" s="162"/>
      <c r="PV41" s="162"/>
      <c r="PW41" s="162"/>
      <c r="PX41" s="162"/>
      <c r="PY41" s="162"/>
      <c r="PZ41" s="162"/>
      <c r="QA41" s="162"/>
      <c r="QB41" s="162"/>
      <c r="QC41" s="162"/>
      <c r="QD41" s="162"/>
      <c r="QE41" s="162"/>
      <c r="QF41" s="162"/>
      <c r="QG41" s="162"/>
      <c r="QH41" s="162"/>
      <c r="QI41" s="162"/>
      <c r="QJ41" s="162"/>
      <c r="QK41" s="162"/>
      <c r="QL41" s="162"/>
      <c r="QM41" s="162"/>
      <c r="QN41" s="162"/>
      <c r="QO41" s="162"/>
      <c r="QP41" s="162"/>
      <c r="QQ41" s="162"/>
      <c r="QR41" s="162"/>
      <c r="QS41" s="162"/>
      <c r="QT41" s="162"/>
      <c r="QU41" s="162"/>
      <c r="QV41" s="162"/>
      <c r="QW41" s="162"/>
      <c r="QX41" s="162"/>
      <c r="QY41" s="162"/>
      <c r="QZ41" s="162"/>
      <c r="RA41" s="162"/>
    </row>
    <row r="42" spans="1:469" x14ac:dyDescent="0.25">
      <c r="A42" s="161"/>
      <c r="B42" s="162"/>
      <c r="C42" s="163"/>
      <c r="D42" s="162"/>
      <c r="E42" s="162"/>
      <c r="F42" s="162"/>
      <c r="G42" s="161"/>
      <c r="H42" s="162"/>
      <c r="I42" s="162"/>
      <c r="J42" s="162"/>
      <c r="K42" s="162"/>
      <c r="L42" s="162"/>
      <c r="M42" s="162"/>
      <c r="N42" s="164"/>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row>
    <row r="43" spans="1:469" x14ac:dyDescent="0.25">
      <c r="A43" s="161"/>
      <c r="B43" s="162"/>
      <c r="C43" s="163"/>
      <c r="D43" s="162"/>
      <c r="E43" s="162"/>
      <c r="F43" s="162"/>
      <c r="G43" s="161"/>
      <c r="H43" s="162"/>
      <c r="I43" s="162"/>
      <c r="J43" s="162"/>
      <c r="K43" s="162"/>
      <c r="L43" s="162"/>
      <c r="M43" s="162"/>
      <c r="N43" s="164"/>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62"/>
      <c r="GH43" s="162"/>
      <c r="GI43" s="162"/>
      <c r="GJ43" s="162"/>
      <c r="GK43" s="162"/>
      <c r="GL43" s="162"/>
      <c r="GM43" s="162"/>
      <c r="GN43" s="162"/>
      <c r="GO43" s="162"/>
      <c r="GP43" s="162"/>
      <c r="GQ43" s="162"/>
      <c r="GR43" s="162"/>
      <c r="GS43" s="162"/>
      <c r="GT43" s="162"/>
      <c r="GU43" s="162"/>
      <c r="GV43" s="162"/>
      <c r="GW43" s="162"/>
      <c r="GX43" s="162"/>
      <c r="GY43" s="162"/>
      <c r="GZ43" s="162"/>
      <c r="HA43" s="162"/>
      <c r="HB43" s="162"/>
      <c r="HC43" s="162"/>
      <c r="HD43" s="162"/>
      <c r="HE43" s="162"/>
      <c r="HF43" s="162"/>
      <c r="HG43" s="162"/>
      <c r="HH43" s="162"/>
      <c r="HI43" s="162"/>
      <c r="HJ43" s="162"/>
      <c r="HK43" s="162"/>
      <c r="HL43" s="162"/>
      <c r="HM43" s="162"/>
      <c r="HN43" s="162"/>
      <c r="HO43" s="162"/>
      <c r="HP43" s="162"/>
      <c r="HQ43" s="162"/>
      <c r="HR43" s="162"/>
      <c r="HS43" s="162"/>
      <c r="HT43" s="162"/>
      <c r="HU43" s="162"/>
      <c r="HV43" s="162"/>
      <c r="HW43" s="162"/>
      <c r="HX43" s="162"/>
      <c r="HY43" s="162"/>
      <c r="HZ43" s="162"/>
      <c r="IA43" s="162"/>
      <c r="IB43" s="162"/>
      <c r="IC43" s="162"/>
      <c r="ID43" s="162"/>
      <c r="IE43" s="162"/>
      <c r="IF43" s="162"/>
      <c r="IG43" s="162"/>
      <c r="IH43" s="162"/>
      <c r="II43" s="162"/>
      <c r="IJ43" s="162"/>
      <c r="IK43" s="162"/>
      <c r="IL43" s="162"/>
      <c r="IM43" s="162"/>
      <c r="IN43" s="162"/>
      <c r="IO43" s="162"/>
      <c r="IP43" s="162"/>
      <c r="IQ43" s="162"/>
      <c r="IR43" s="162"/>
      <c r="IS43" s="162"/>
      <c r="IT43" s="162"/>
      <c r="IU43" s="162"/>
      <c r="IV43" s="162"/>
      <c r="IW43" s="162"/>
      <c r="IX43" s="162"/>
      <c r="IY43" s="162"/>
      <c r="IZ43" s="162"/>
      <c r="JA43" s="162"/>
      <c r="JB43" s="162"/>
      <c r="JC43" s="162"/>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c r="KJ43" s="162"/>
      <c r="KK43" s="162"/>
      <c r="KL43" s="162"/>
      <c r="KM43" s="162"/>
      <c r="KN43" s="162"/>
      <c r="KO43" s="162"/>
      <c r="KP43" s="162"/>
      <c r="KQ43" s="162"/>
      <c r="KR43" s="162"/>
      <c r="KS43" s="162"/>
      <c r="KT43" s="162"/>
      <c r="KU43" s="162"/>
      <c r="KV43" s="162"/>
      <c r="KW43" s="162"/>
      <c r="KX43" s="162"/>
      <c r="KY43" s="162"/>
      <c r="KZ43" s="162"/>
      <c r="LA43" s="162"/>
      <c r="LB43" s="162"/>
      <c r="LC43" s="162"/>
      <c r="LD43" s="162"/>
      <c r="LE43" s="162"/>
      <c r="LF43" s="162"/>
      <c r="LG43" s="162"/>
      <c r="LH43" s="162"/>
      <c r="LI43" s="162"/>
      <c r="LJ43" s="162"/>
      <c r="LK43" s="162"/>
      <c r="LL43" s="162"/>
      <c r="LM43" s="162"/>
      <c r="LN43" s="162"/>
      <c r="LO43" s="162"/>
      <c r="LP43" s="162"/>
      <c r="LQ43" s="162"/>
      <c r="LR43" s="162"/>
      <c r="LS43" s="162"/>
      <c r="LT43" s="162"/>
      <c r="LU43" s="162"/>
      <c r="LV43" s="162"/>
      <c r="LW43" s="162"/>
      <c r="LX43" s="162"/>
      <c r="LY43" s="162"/>
      <c r="LZ43" s="162"/>
      <c r="MA43" s="162"/>
      <c r="MB43" s="162"/>
      <c r="MC43" s="162"/>
      <c r="MD43" s="162"/>
      <c r="ME43" s="162"/>
      <c r="MF43" s="162"/>
      <c r="MG43" s="162"/>
      <c r="MH43" s="162"/>
      <c r="MI43" s="162"/>
      <c r="MJ43" s="162"/>
      <c r="MK43" s="162"/>
      <c r="ML43" s="162"/>
      <c r="MM43" s="162"/>
      <c r="MN43" s="162"/>
      <c r="MO43" s="162"/>
      <c r="MP43" s="162"/>
      <c r="MQ43" s="162"/>
      <c r="MR43" s="162"/>
      <c r="MS43" s="162"/>
      <c r="MT43" s="162"/>
      <c r="MU43" s="162"/>
      <c r="MV43" s="162"/>
      <c r="MW43" s="162"/>
      <c r="MX43" s="162"/>
      <c r="MY43" s="162"/>
      <c r="MZ43" s="162"/>
      <c r="NA43" s="162"/>
      <c r="NB43" s="162"/>
      <c r="NC43" s="162"/>
      <c r="ND43" s="162"/>
      <c r="NE43" s="162"/>
      <c r="NF43" s="162"/>
      <c r="NG43" s="162"/>
      <c r="NH43" s="162"/>
      <c r="NI43" s="162"/>
      <c r="NJ43" s="162"/>
      <c r="NK43" s="162"/>
      <c r="NL43" s="162"/>
      <c r="NM43" s="162"/>
      <c r="NN43" s="162"/>
      <c r="NO43" s="162"/>
      <c r="NP43" s="162"/>
      <c r="NQ43" s="162"/>
      <c r="NR43" s="162"/>
      <c r="NS43" s="162"/>
      <c r="NT43" s="162"/>
      <c r="NU43" s="162"/>
      <c r="NV43" s="162"/>
      <c r="NW43" s="162"/>
      <c r="NX43" s="162"/>
      <c r="NY43" s="162"/>
      <c r="NZ43" s="162"/>
      <c r="OA43" s="162"/>
      <c r="OB43" s="162"/>
      <c r="OC43" s="162"/>
      <c r="OD43" s="162"/>
      <c r="OE43" s="162"/>
      <c r="OF43" s="162"/>
      <c r="OG43" s="162"/>
      <c r="OH43" s="162"/>
      <c r="OI43" s="162"/>
      <c r="OJ43" s="162"/>
      <c r="OK43" s="162"/>
      <c r="OL43" s="162"/>
      <c r="OM43" s="162"/>
      <c r="ON43" s="162"/>
      <c r="OO43" s="162"/>
      <c r="OP43" s="162"/>
      <c r="OQ43" s="162"/>
      <c r="OR43" s="162"/>
      <c r="OS43" s="162"/>
      <c r="OT43" s="162"/>
      <c r="OU43" s="162"/>
      <c r="OV43" s="162"/>
      <c r="OW43" s="162"/>
      <c r="OX43" s="162"/>
      <c r="OY43" s="162"/>
      <c r="OZ43" s="162"/>
      <c r="PA43" s="162"/>
      <c r="PB43" s="162"/>
      <c r="PC43" s="162"/>
      <c r="PD43" s="162"/>
      <c r="PE43" s="162"/>
      <c r="PF43" s="162"/>
      <c r="PG43" s="162"/>
      <c r="PH43" s="162"/>
      <c r="PI43" s="162"/>
      <c r="PJ43" s="162"/>
      <c r="PK43" s="162"/>
      <c r="PL43" s="162"/>
      <c r="PM43" s="162"/>
      <c r="PN43" s="162"/>
      <c r="PO43" s="162"/>
      <c r="PP43" s="162"/>
      <c r="PQ43" s="162"/>
      <c r="PR43" s="162"/>
      <c r="PS43" s="162"/>
      <c r="PT43" s="162"/>
      <c r="PU43" s="162"/>
      <c r="PV43" s="162"/>
      <c r="PW43" s="162"/>
      <c r="PX43" s="162"/>
      <c r="PY43" s="162"/>
      <c r="PZ43" s="162"/>
      <c r="QA43" s="162"/>
      <c r="QB43" s="162"/>
      <c r="QC43" s="162"/>
      <c r="QD43" s="162"/>
      <c r="QE43" s="162"/>
      <c r="QF43" s="162"/>
      <c r="QG43" s="162"/>
      <c r="QH43" s="162"/>
      <c r="QI43" s="162"/>
      <c r="QJ43" s="162"/>
      <c r="QK43" s="162"/>
      <c r="QL43" s="162"/>
      <c r="QM43" s="162"/>
      <c r="QN43" s="162"/>
      <c r="QO43" s="162"/>
      <c r="QP43" s="162"/>
      <c r="QQ43" s="162"/>
      <c r="QR43" s="162"/>
      <c r="QS43" s="162"/>
      <c r="QT43" s="162"/>
      <c r="QU43" s="162"/>
      <c r="QV43" s="162"/>
      <c r="QW43" s="162"/>
      <c r="QX43" s="162"/>
      <c r="QY43" s="162"/>
      <c r="QZ43" s="162"/>
      <c r="RA43" s="162"/>
    </row>
    <row r="44" spans="1:469" x14ac:dyDescent="0.25">
      <c r="A44" s="161"/>
      <c r="B44" s="162"/>
      <c r="C44" s="163"/>
      <c r="D44" s="162"/>
      <c r="E44" s="162"/>
      <c r="F44" s="162"/>
      <c r="G44" s="161"/>
      <c r="H44" s="162"/>
      <c r="I44" s="162"/>
      <c r="J44" s="162"/>
      <c r="K44" s="162"/>
      <c r="L44" s="162"/>
      <c r="M44" s="162"/>
      <c r="N44" s="164"/>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62"/>
      <c r="EV44" s="162"/>
      <c r="EW44" s="162"/>
      <c r="EX44" s="162"/>
      <c r="EY44" s="162"/>
      <c r="EZ44" s="162"/>
      <c r="FA44" s="162"/>
      <c r="FB44" s="162"/>
      <c r="FC44" s="162"/>
      <c r="FD44" s="162"/>
      <c r="FE44" s="162"/>
      <c r="FF44" s="162"/>
      <c r="FG44" s="162"/>
      <c r="FH44" s="162"/>
      <c r="FI44" s="162"/>
      <c r="FJ44" s="162"/>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62"/>
      <c r="GH44" s="162"/>
      <c r="GI44" s="162"/>
      <c r="GJ44" s="162"/>
      <c r="GK44" s="162"/>
      <c r="GL44" s="162"/>
      <c r="GM44" s="162"/>
      <c r="GN44" s="162"/>
      <c r="GO44" s="162"/>
      <c r="GP44" s="162"/>
      <c r="GQ44" s="162"/>
      <c r="GR44" s="162"/>
      <c r="GS44" s="162"/>
      <c r="GT44" s="162"/>
      <c r="GU44" s="162"/>
      <c r="GV44" s="162"/>
      <c r="GW44" s="162"/>
      <c r="GX44" s="162"/>
      <c r="GY44" s="162"/>
      <c r="GZ44" s="162"/>
      <c r="HA44" s="162"/>
      <c r="HB44" s="162"/>
      <c r="HC44" s="162"/>
      <c r="HD44" s="162"/>
      <c r="HE44" s="162"/>
      <c r="HF44" s="162"/>
      <c r="HG44" s="162"/>
      <c r="HH44" s="162"/>
      <c r="HI44" s="162"/>
      <c r="HJ44" s="162"/>
      <c r="HK44" s="162"/>
      <c r="HL44" s="162"/>
      <c r="HM44" s="162"/>
      <c r="HN44" s="162"/>
      <c r="HO44" s="162"/>
      <c r="HP44" s="162"/>
      <c r="HQ44" s="162"/>
      <c r="HR44" s="162"/>
      <c r="HS44" s="162"/>
      <c r="HT44" s="162"/>
      <c r="HU44" s="162"/>
      <c r="HV44" s="162"/>
      <c r="HW44" s="162"/>
      <c r="HX44" s="162"/>
      <c r="HY44" s="162"/>
      <c r="HZ44" s="162"/>
      <c r="IA44" s="162"/>
      <c r="IB44" s="162"/>
      <c r="IC44" s="162"/>
      <c r="ID44" s="162"/>
      <c r="IE44" s="162"/>
      <c r="IF44" s="162"/>
      <c r="IG44" s="162"/>
      <c r="IH44" s="162"/>
      <c r="II44" s="162"/>
      <c r="IJ44" s="162"/>
      <c r="IK44" s="162"/>
      <c r="IL44" s="162"/>
      <c r="IM44" s="162"/>
      <c r="IN44" s="162"/>
      <c r="IO44" s="162"/>
      <c r="IP44" s="162"/>
      <c r="IQ44" s="162"/>
      <c r="IR44" s="162"/>
      <c r="IS44" s="162"/>
      <c r="IT44" s="162"/>
      <c r="IU44" s="162"/>
      <c r="IV44" s="162"/>
      <c r="IW44" s="162"/>
      <c r="IX44" s="162"/>
      <c r="IY44" s="162"/>
      <c r="IZ44" s="162"/>
      <c r="JA44" s="162"/>
      <c r="JB44" s="162"/>
      <c r="JC44" s="162"/>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c r="KJ44" s="162"/>
      <c r="KK44" s="162"/>
      <c r="KL44" s="162"/>
      <c r="KM44" s="162"/>
      <c r="KN44" s="162"/>
      <c r="KO44" s="162"/>
      <c r="KP44" s="162"/>
      <c r="KQ44" s="162"/>
      <c r="KR44" s="162"/>
      <c r="KS44" s="162"/>
      <c r="KT44" s="162"/>
      <c r="KU44" s="162"/>
      <c r="KV44" s="162"/>
      <c r="KW44" s="162"/>
      <c r="KX44" s="162"/>
      <c r="KY44" s="162"/>
      <c r="KZ44" s="162"/>
      <c r="LA44" s="162"/>
      <c r="LB44" s="162"/>
      <c r="LC44" s="162"/>
      <c r="LD44" s="162"/>
      <c r="LE44" s="162"/>
      <c r="LF44" s="162"/>
      <c r="LG44" s="162"/>
      <c r="LH44" s="162"/>
      <c r="LI44" s="162"/>
      <c r="LJ44" s="162"/>
      <c r="LK44" s="162"/>
      <c r="LL44" s="162"/>
      <c r="LM44" s="162"/>
      <c r="LN44" s="162"/>
      <c r="LO44" s="162"/>
      <c r="LP44" s="162"/>
      <c r="LQ44" s="162"/>
      <c r="LR44" s="162"/>
      <c r="LS44" s="162"/>
      <c r="LT44" s="162"/>
      <c r="LU44" s="162"/>
      <c r="LV44" s="162"/>
      <c r="LW44" s="162"/>
      <c r="LX44" s="162"/>
      <c r="LY44" s="162"/>
      <c r="LZ44" s="162"/>
      <c r="MA44" s="162"/>
      <c r="MB44" s="162"/>
      <c r="MC44" s="162"/>
      <c r="MD44" s="162"/>
      <c r="ME44" s="162"/>
      <c r="MF44" s="162"/>
      <c r="MG44" s="162"/>
      <c r="MH44" s="162"/>
      <c r="MI44" s="162"/>
      <c r="MJ44" s="162"/>
      <c r="MK44" s="162"/>
      <c r="ML44" s="162"/>
      <c r="MM44" s="162"/>
      <c r="MN44" s="162"/>
      <c r="MO44" s="162"/>
      <c r="MP44" s="162"/>
      <c r="MQ44" s="162"/>
      <c r="MR44" s="162"/>
      <c r="MS44" s="162"/>
      <c r="MT44" s="162"/>
      <c r="MU44" s="162"/>
      <c r="MV44" s="162"/>
      <c r="MW44" s="162"/>
      <c r="MX44" s="162"/>
      <c r="MY44" s="162"/>
      <c r="MZ44" s="162"/>
      <c r="NA44" s="162"/>
      <c r="NB44" s="162"/>
      <c r="NC44" s="162"/>
      <c r="ND44" s="162"/>
      <c r="NE44" s="162"/>
      <c r="NF44" s="162"/>
      <c r="NG44" s="162"/>
      <c r="NH44" s="162"/>
      <c r="NI44" s="162"/>
      <c r="NJ44" s="162"/>
      <c r="NK44" s="162"/>
      <c r="NL44" s="162"/>
      <c r="NM44" s="162"/>
      <c r="NN44" s="162"/>
      <c r="NO44" s="162"/>
      <c r="NP44" s="162"/>
      <c r="NQ44" s="162"/>
      <c r="NR44" s="162"/>
      <c r="NS44" s="162"/>
      <c r="NT44" s="162"/>
      <c r="NU44" s="162"/>
      <c r="NV44" s="162"/>
      <c r="NW44" s="162"/>
      <c r="NX44" s="162"/>
      <c r="NY44" s="162"/>
      <c r="NZ44" s="162"/>
      <c r="OA44" s="162"/>
      <c r="OB44" s="162"/>
      <c r="OC44" s="162"/>
      <c r="OD44" s="162"/>
      <c r="OE44" s="162"/>
      <c r="OF44" s="162"/>
      <c r="OG44" s="162"/>
      <c r="OH44" s="162"/>
      <c r="OI44" s="162"/>
      <c r="OJ44" s="162"/>
      <c r="OK44" s="162"/>
      <c r="OL44" s="162"/>
      <c r="OM44" s="162"/>
      <c r="ON44" s="162"/>
      <c r="OO44" s="162"/>
      <c r="OP44" s="162"/>
      <c r="OQ44" s="162"/>
      <c r="OR44" s="162"/>
      <c r="OS44" s="162"/>
      <c r="OT44" s="162"/>
      <c r="OU44" s="162"/>
      <c r="OV44" s="162"/>
      <c r="OW44" s="162"/>
      <c r="OX44" s="162"/>
      <c r="OY44" s="162"/>
      <c r="OZ44" s="162"/>
      <c r="PA44" s="162"/>
      <c r="PB44" s="162"/>
      <c r="PC44" s="162"/>
      <c r="PD44" s="162"/>
      <c r="PE44" s="162"/>
      <c r="PF44" s="162"/>
      <c r="PG44" s="162"/>
      <c r="PH44" s="162"/>
      <c r="PI44" s="162"/>
      <c r="PJ44" s="162"/>
      <c r="PK44" s="162"/>
      <c r="PL44" s="162"/>
      <c r="PM44" s="162"/>
      <c r="PN44" s="162"/>
      <c r="PO44" s="162"/>
      <c r="PP44" s="162"/>
      <c r="PQ44" s="162"/>
      <c r="PR44" s="162"/>
      <c r="PS44" s="162"/>
      <c r="PT44" s="162"/>
      <c r="PU44" s="162"/>
      <c r="PV44" s="162"/>
      <c r="PW44" s="162"/>
      <c r="PX44" s="162"/>
      <c r="PY44" s="162"/>
      <c r="PZ44" s="162"/>
      <c r="QA44" s="162"/>
      <c r="QB44" s="162"/>
      <c r="QC44" s="162"/>
      <c r="QD44" s="162"/>
      <c r="QE44" s="162"/>
      <c r="QF44" s="162"/>
      <c r="QG44" s="162"/>
      <c r="QH44" s="162"/>
      <c r="QI44" s="162"/>
      <c r="QJ44" s="162"/>
      <c r="QK44" s="162"/>
      <c r="QL44" s="162"/>
      <c r="QM44" s="162"/>
      <c r="QN44" s="162"/>
      <c r="QO44" s="162"/>
      <c r="QP44" s="162"/>
      <c r="QQ44" s="162"/>
      <c r="QR44" s="162"/>
      <c r="QS44" s="162"/>
      <c r="QT44" s="162"/>
      <c r="QU44" s="162"/>
      <c r="QV44" s="162"/>
      <c r="QW44" s="162"/>
      <c r="QX44" s="162"/>
      <c r="QY44" s="162"/>
      <c r="QZ44" s="162"/>
      <c r="RA44" s="162"/>
    </row>
    <row r="45" spans="1:469" x14ac:dyDescent="0.25">
      <c r="A45" s="161"/>
      <c r="B45" s="162"/>
      <c r="C45" s="163"/>
      <c r="D45" s="162"/>
      <c r="E45" s="162"/>
      <c r="F45" s="162"/>
      <c r="G45" s="161"/>
      <c r="H45" s="162"/>
      <c r="I45" s="162"/>
      <c r="J45" s="162"/>
      <c r="K45" s="162"/>
      <c r="L45" s="162"/>
      <c r="M45" s="162"/>
      <c r="N45" s="164"/>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62"/>
      <c r="EV45" s="162"/>
      <c r="EW45" s="162"/>
      <c r="EX45" s="162"/>
      <c r="EY45" s="162"/>
      <c r="EZ45" s="162"/>
      <c r="FA45" s="162"/>
      <c r="FB45" s="162"/>
      <c r="FC45" s="162"/>
      <c r="FD45" s="162"/>
      <c r="FE45" s="162"/>
      <c r="FF45" s="162"/>
      <c r="FG45" s="162"/>
      <c r="FH45" s="162"/>
      <c r="FI45" s="162"/>
      <c r="FJ45" s="162"/>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62"/>
      <c r="GH45" s="162"/>
      <c r="GI45" s="162"/>
      <c r="GJ45" s="162"/>
      <c r="GK45" s="162"/>
      <c r="GL45" s="162"/>
      <c r="GM45" s="162"/>
      <c r="GN45" s="162"/>
      <c r="GO45" s="162"/>
      <c r="GP45" s="162"/>
      <c r="GQ45" s="162"/>
      <c r="GR45" s="162"/>
      <c r="GS45" s="162"/>
      <c r="GT45" s="162"/>
      <c r="GU45" s="162"/>
      <c r="GV45" s="162"/>
      <c r="GW45" s="162"/>
      <c r="GX45" s="162"/>
      <c r="GY45" s="162"/>
      <c r="GZ45" s="162"/>
      <c r="HA45" s="162"/>
      <c r="HB45" s="162"/>
      <c r="HC45" s="162"/>
      <c r="HD45" s="162"/>
      <c r="HE45" s="162"/>
      <c r="HF45" s="162"/>
      <c r="HG45" s="162"/>
      <c r="HH45" s="162"/>
      <c r="HI45" s="162"/>
      <c r="HJ45" s="162"/>
      <c r="HK45" s="162"/>
      <c r="HL45" s="162"/>
      <c r="HM45" s="162"/>
      <c r="HN45" s="162"/>
      <c r="HO45" s="162"/>
      <c r="HP45" s="162"/>
      <c r="HQ45" s="162"/>
      <c r="HR45" s="162"/>
      <c r="HS45" s="162"/>
      <c r="HT45" s="162"/>
      <c r="HU45" s="162"/>
      <c r="HV45" s="162"/>
      <c r="HW45" s="162"/>
      <c r="HX45" s="162"/>
      <c r="HY45" s="162"/>
      <c r="HZ45" s="162"/>
      <c r="IA45" s="162"/>
      <c r="IB45" s="162"/>
      <c r="IC45" s="162"/>
      <c r="ID45" s="162"/>
      <c r="IE45" s="162"/>
      <c r="IF45" s="162"/>
      <c r="IG45" s="162"/>
      <c r="IH45" s="162"/>
      <c r="II45" s="162"/>
      <c r="IJ45" s="162"/>
      <c r="IK45" s="162"/>
      <c r="IL45" s="162"/>
      <c r="IM45" s="162"/>
      <c r="IN45" s="162"/>
      <c r="IO45" s="162"/>
      <c r="IP45" s="162"/>
      <c r="IQ45" s="162"/>
      <c r="IR45" s="162"/>
      <c r="IS45" s="162"/>
      <c r="IT45" s="162"/>
      <c r="IU45" s="162"/>
      <c r="IV45" s="162"/>
      <c r="IW45" s="162"/>
      <c r="IX45" s="162"/>
      <c r="IY45" s="162"/>
      <c r="IZ45" s="162"/>
      <c r="JA45" s="162"/>
      <c r="JB45" s="162"/>
      <c r="JC45" s="162"/>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c r="KJ45" s="162"/>
      <c r="KK45" s="162"/>
      <c r="KL45" s="162"/>
      <c r="KM45" s="162"/>
      <c r="KN45" s="162"/>
      <c r="KO45" s="162"/>
      <c r="KP45" s="162"/>
      <c r="KQ45" s="162"/>
      <c r="KR45" s="162"/>
      <c r="KS45" s="162"/>
      <c r="KT45" s="162"/>
      <c r="KU45" s="162"/>
      <c r="KV45" s="162"/>
      <c r="KW45" s="162"/>
      <c r="KX45" s="162"/>
      <c r="KY45" s="162"/>
      <c r="KZ45" s="162"/>
      <c r="LA45" s="162"/>
      <c r="LB45" s="162"/>
      <c r="LC45" s="162"/>
      <c r="LD45" s="162"/>
      <c r="LE45" s="162"/>
      <c r="LF45" s="162"/>
      <c r="LG45" s="162"/>
      <c r="LH45" s="162"/>
      <c r="LI45" s="162"/>
      <c r="LJ45" s="162"/>
      <c r="LK45" s="162"/>
      <c r="LL45" s="162"/>
      <c r="LM45" s="162"/>
      <c r="LN45" s="162"/>
      <c r="LO45" s="162"/>
      <c r="LP45" s="162"/>
      <c r="LQ45" s="162"/>
      <c r="LR45" s="162"/>
      <c r="LS45" s="162"/>
      <c r="LT45" s="162"/>
      <c r="LU45" s="162"/>
      <c r="LV45" s="162"/>
      <c r="LW45" s="162"/>
      <c r="LX45" s="162"/>
      <c r="LY45" s="162"/>
      <c r="LZ45" s="162"/>
      <c r="MA45" s="162"/>
      <c r="MB45" s="162"/>
      <c r="MC45" s="162"/>
      <c r="MD45" s="162"/>
      <c r="ME45" s="162"/>
      <c r="MF45" s="162"/>
      <c r="MG45" s="162"/>
      <c r="MH45" s="162"/>
      <c r="MI45" s="162"/>
      <c r="MJ45" s="162"/>
      <c r="MK45" s="162"/>
      <c r="ML45" s="162"/>
      <c r="MM45" s="162"/>
      <c r="MN45" s="162"/>
      <c r="MO45" s="162"/>
      <c r="MP45" s="162"/>
      <c r="MQ45" s="162"/>
      <c r="MR45" s="162"/>
      <c r="MS45" s="162"/>
      <c r="MT45" s="162"/>
      <c r="MU45" s="162"/>
      <c r="MV45" s="162"/>
      <c r="MW45" s="162"/>
      <c r="MX45" s="162"/>
      <c r="MY45" s="162"/>
      <c r="MZ45" s="162"/>
      <c r="NA45" s="162"/>
      <c r="NB45" s="162"/>
      <c r="NC45" s="162"/>
      <c r="ND45" s="162"/>
      <c r="NE45" s="162"/>
      <c r="NF45" s="162"/>
      <c r="NG45" s="162"/>
      <c r="NH45" s="162"/>
      <c r="NI45" s="162"/>
      <c r="NJ45" s="162"/>
      <c r="NK45" s="162"/>
      <c r="NL45" s="162"/>
      <c r="NM45" s="162"/>
      <c r="NN45" s="162"/>
      <c r="NO45" s="162"/>
      <c r="NP45" s="162"/>
      <c r="NQ45" s="162"/>
      <c r="NR45" s="162"/>
      <c r="NS45" s="162"/>
      <c r="NT45" s="162"/>
      <c r="NU45" s="162"/>
      <c r="NV45" s="162"/>
      <c r="NW45" s="162"/>
      <c r="NX45" s="162"/>
      <c r="NY45" s="162"/>
      <c r="NZ45" s="162"/>
      <c r="OA45" s="162"/>
      <c r="OB45" s="162"/>
      <c r="OC45" s="162"/>
      <c r="OD45" s="162"/>
      <c r="OE45" s="162"/>
      <c r="OF45" s="162"/>
      <c r="OG45" s="162"/>
      <c r="OH45" s="162"/>
      <c r="OI45" s="162"/>
      <c r="OJ45" s="162"/>
      <c r="OK45" s="162"/>
      <c r="OL45" s="162"/>
      <c r="OM45" s="162"/>
      <c r="ON45" s="162"/>
      <c r="OO45" s="162"/>
      <c r="OP45" s="162"/>
      <c r="OQ45" s="162"/>
      <c r="OR45" s="162"/>
      <c r="OS45" s="162"/>
      <c r="OT45" s="162"/>
      <c r="OU45" s="162"/>
      <c r="OV45" s="162"/>
      <c r="OW45" s="162"/>
      <c r="OX45" s="162"/>
      <c r="OY45" s="162"/>
      <c r="OZ45" s="162"/>
      <c r="PA45" s="162"/>
      <c r="PB45" s="162"/>
      <c r="PC45" s="162"/>
      <c r="PD45" s="162"/>
      <c r="PE45" s="162"/>
      <c r="PF45" s="162"/>
      <c r="PG45" s="162"/>
      <c r="PH45" s="162"/>
      <c r="PI45" s="162"/>
      <c r="PJ45" s="162"/>
      <c r="PK45" s="162"/>
      <c r="PL45" s="162"/>
      <c r="PM45" s="162"/>
      <c r="PN45" s="162"/>
      <c r="PO45" s="162"/>
      <c r="PP45" s="162"/>
      <c r="PQ45" s="162"/>
      <c r="PR45" s="162"/>
      <c r="PS45" s="162"/>
      <c r="PT45" s="162"/>
      <c r="PU45" s="162"/>
      <c r="PV45" s="162"/>
      <c r="PW45" s="162"/>
      <c r="PX45" s="162"/>
      <c r="PY45" s="162"/>
      <c r="PZ45" s="162"/>
      <c r="QA45" s="162"/>
      <c r="QB45" s="162"/>
      <c r="QC45" s="162"/>
      <c r="QD45" s="162"/>
      <c r="QE45" s="162"/>
      <c r="QF45" s="162"/>
      <c r="QG45" s="162"/>
      <c r="QH45" s="162"/>
      <c r="QI45" s="162"/>
      <c r="QJ45" s="162"/>
      <c r="QK45" s="162"/>
      <c r="QL45" s="162"/>
      <c r="QM45" s="162"/>
      <c r="QN45" s="162"/>
      <c r="QO45" s="162"/>
      <c r="QP45" s="162"/>
      <c r="QQ45" s="162"/>
      <c r="QR45" s="162"/>
      <c r="QS45" s="162"/>
      <c r="QT45" s="162"/>
      <c r="QU45" s="162"/>
      <c r="QV45" s="162"/>
      <c r="QW45" s="162"/>
      <c r="QX45" s="162"/>
      <c r="QY45" s="162"/>
      <c r="QZ45" s="162"/>
      <c r="RA45" s="162"/>
    </row>
    <row r="46" spans="1:469" x14ac:dyDescent="0.25">
      <c r="A46" s="161"/>
      <c r="B46" s="162"/>
      <c r="C46" s="163"/>
      <c r="D46" s="162"/>
      <c r="E46" s="162"/>
      <c r="F46" s="162"/>
      <c r="G46" s="161"/>
      <c r="H46" s="162"/>
      <c r="I46" s="162"/>
      <c r="J46" s="162"/>
      <c r="K46" s="162"/>
      <c r="L46" s="162"/>
      <c r="M46" s="162"/>
      <c r="N46" s="164"/>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62"/>
      <c r="EV46" s="162"/>
      <c r="EW46" s="162"/>
      <c r="EX46" s="162"/>
      <c r="EY46" s="162"/>
      <c r="EZ46" s="162"/>
      <c r="FA46" s="162"/>
      <c r="FB46" s="162"/>
      <c r="FC46" s="162"/>
      <c r="FD46" s="162"/>
      <c r="FE46" s="162"/>
      <c r="FF46" s="162"/>
      <c r="FG46" s="162"/>
      <c r="FH46" s="162"/>
      <c r="FI46" s="162"/>
      <c r="FJ46" s="162"/>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62"/>
      <c r="GH46" s="162"/>
      <c r="GI46" s="162"/>
      <c r="GJ46" s="162"/>
      <c r="GK46" s="162"/>
      <c r="GL46" s="162"/>
      <c r="GM46" s="162"/>
      <c r="GN46" s="162"/>
      <c r="GO46" s="162"/>
      <c r="GP46" s="162"/>
      <c r="GQ46" s="162"/>
      <c r="GR46" s="162"/>
      <c r="GS46" s="162"/>
      <c r="GT46" s="162"/>
      <c r="GU46" s="162"/>
      <c r="GV46" s="162"/>
      <c r="GW46" s="162"/>
      <c r="GX46" s="162"/>
      <c r="GY46" s="162"/>
      <c r="GZ46" s="162"/>
      <c r="HA46" s="162"/>
      <c r="HB46" s="162"/>
      <c r="HC46" s="162"/>
      <c r="HD46" s="162"/>
      <c r="HE46" s="162"/>
      <c r="HF46" s="162"/>
      <c r="HG46" s="162"/>
      <c r="HH46" s="162"/>
      <c r="HI46" s="162"/>
      <c r="HJ46" s="162"/>
      <c r="HK46" s="162"/>
      <c r="HL46" s="162"/>
      <c r="HM46" s="162"/>
      <c r="HN46" s="162"/>
      <c r="HO46" s="162"/>
      <c r="HP46" s="162"/>
      <c r="HQ46" s="162"/>
      <c r="HR46" s="162"/>
      <c r="HS46" s="162"/>
      <c r="HT46" s="162"/>
      <c r="HU46" s="162"/>
      <c r="HV46" s="162"/>
      <c r="HW46" s="162"/>
      <c r="HX46" s="162"/>
      <c r="HY46" s="162"/>
      <c r="HZ46" s="162"/>
      <c r="IA46" s="162"/>
      <c r="IB46" s="162"/>
      <c r="IC46" s="162"/>
      <c r="ID46" s="162"/>
      <c r="IE46" s="162"/>
      <c r="IF46" s="162"/>
      <c r="IG46" s="162"/>
      <c r="IH46" s="162"/>
      <c r="II46" s="162"/>
      <c r="IJ46" s="162"/>
      <c r="IK46" s="162"/>
      <c r="IL46" s="162"/>
      <c r="IM46" s="162"/>
      <c r="IN46" s="162"/>
      <c r="IO46" s="162"/>
      <c r="IP46" s="162"/>
      <c r="IQ46" s="162"/>
      <c r="IR46" s="162"/>
      <c r="IS46" s="162"/>
      <c r="IT46" s="162"/>
      <c r="IU46" s="162"/>
      <c r="IV46" s="162"/>
      <c r="IW46" s="162"/>
      <c r="IX46" s="162"/>
      <c r="IY46" s="162"/>
      <c r="IZ46" s="162"/>
      <c r="JA46" s="162"/>
      <c r="JB46" s="162"/>
      <c r="JC46" s="162"/>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c r="KJ46" s="162"/>
      <c r="KK46" s="162"/>
      <c r="KL46" s="162"/>
      <c r="KM46" s="162"/>
      <c r="KN46" s="162"/>
      <c r="KO46" s="162"/>
      <c r="KP46" s="162"/>
      <c r="KQ46" s="162"/>
      <c r="KR46" s="162"/>
      <c r="KS46" s="162"/>
      <c r="KT46" s="162"/>
      <c r="KU46" s="162"/>
      <c r="KV46" s="162"/>
      <c r="KW46" s="162"/>
      <c r="KX46" s="162"/>
      <c r="KY46" s="162"/>
      <c r="KZ46" s="162"/>
      <c r="LA46" s="162"/>
      <c r="LB46" s="162"/>
      <c r="LC46" s="162"/>
      <c r="LD46" s="162"/>
      <c r="LE46" s="162"/>
      <c r="LF46" s="162"/>
      <c r="LG46" s="162"/>
      <c r="LH46" s="162"/>
      <c r="LI46" s="162"/>
      <c r="LJ46" s="162"/>
      <c r="LK46" s="162"/>
      <c r="LL46" s="162"/>
      <c r="LM46" s="162"/>
      <c r="LN46" s="162"/>
      <c r="LO46" s="162"/>
      <c r="LP46" s="162"/>
      <c r="LQ46" s="162"/>
      <c r="LR46" s="162"/>
      <c r="LS46" s="162"/>
      <c r="LT46" s="162"/>
      <c r="LU46" s="162"/>
      <c r="LV46" s="162"/>
      <c r="LW46" s="162"/>
      <c r="LX46" s="162"/>
      <c r="LY46" s="162"/>
      <c r="LZ46" s="162"/>
      <c r="MA46" s="162"/>
      <c r="MB46" s="162"/>
      <c r="MC46" s="162"/>
      <c r="MD46" s="162"/>
      <c r="ME46" s="162"/>
      <c r="MF46" s="162"/>
      <c r="MG46" s="162"/>
      <c r="MH46" s="162"/>
      <c r="MI46" s="162"/>
      <c r="MJ46" s="162"/>
      <c r="MK46" s="162"/>
      <c r="ML46" s="162"/>
      <c r="MM46" s="162"/>
      <c r="MN46" s="162"/>
      <c r="MO46" s="162"/>
      <c r="MP46" s="162"/>
      <c r="MQ46" s="162"/>
      <c r="MR46" s="162"/>
      <c r="MS46" s="162"/>
      <c r="MT46" s="162"/>
      <c r="MU46" s="162"/>
      <c r="MV46" s="162"/>
      <c r="MW46" s="162"/>
      <c r="MX46" s="162"/>
      <c r="MY46" s="162"/>
      <c r="MZ46" s="162"/>
      <c r="NA46" s="162"/>
      <c r="NB46" s="162"/>
      <c r="NC46" s="162"/>
      <c r="ND46" s="162"/>
      <c r="NE46" s="162"/>
      <c r="NF46" s="162"/>
      <c r="NG46" s="162"/>
      <c r="NH46" s="162"/>
      <c r="NI46" s="162"/>
      <c r="NJ46" s="162"/>
      <c r="NK46" s="162"/>
      <c r="NL46" s="162"/>
      <c r="NM46" s="162"/>
      <c r="NN46" s="162"/>
      <c r="NO46" s="162"/>
      <c r="NP46" s="162"/>
      <c r="NQ46" s="162"/>
      <c r="NR46" s="162"/>
      <c r="NS46" s="162"/>
      <c r="NT46" s="162"/>
      <c r="NU46" s="162"/>
      <c r="NV46" s="162"/>
      <c r="NW46" s="162"/>
      <c r="NX46" s="162"/>
      <c r="NY46" s="162"/>
      <c r="NZ46" s="162"/>
      <c r="OA46" s="162"/>
      <c r="OB46" s="162"/>
      <c r="OC46" s="162"/>
      <c r="OD46" s="162"/>
      <c r="OE46" s="162"/>
      <c r="OF46" s="162"/>
      <c r="OG46" s="162"/>
      <c r="OH46" s="162"/>
      <c r="OI46" s="162"/>
      <c r="OJ46" s="162"/>
      <c r="OK46" s="162"/>
      <c r="OL46" s="162"/>
      <c r="OM46" s="162"/>
      <c r="ON46" s="162"/>
      <c r="OO46" s="162"/>
      <c r="OP46" s="162"/>
      <c r="OQ46" s="162"/>
      <c r="OR46" s="162"/>
      <c r="OS46" s="162"/>
      <c r="OT46" s="162"/>
      <c r="OU46" s="162"/>
      <c r="OV46" s="162"/>
      <c r="OW46" s="162"/>
      <c r="OX46" s="162"/>
      <c r="OY46" s="162"/>
      <c r="OZ46" s="162"/>
      <c r="PA46" s="162"/>
      <c r="PB46" s="162"/>
      <c r="PC46" s="162"/>
      <c r="PD46" s="162"/>
      <c r="PE46" s="162"/>
      <c r="PF46" s="162"/>
      <c r="PG46" s="162"/>
      <c r="PH46" s="162"/>
      <c r="PI46" s="162"/>
      <c r="PJ46" s="162"/>
      <c r="PK46" s="162"/>
      <c r="PL46" s="162"/>
      <c r="PM46" s="162"/>
      <c r="PN46" s="162"/>
      <c r="PO46" s="162"/>
      <c r="PP46" s="162"/>
      <c r="PQ46" s="162"/>
      <c r="PR46" s="162"/>
      <c r="PS46" s="162"/>
      <c r="PT46" s="162"/>
      <c r="PU46" s="162"/>
      <c r="PV46" s="162"/>
      <c r="PW46" s="162"/>
      <c r="PX46" s="162"/>
      <c r="PY46" s="162"/>
      <c r="PZ46" s="162"/>
      <c r="QA46" s="162"/>
      <c r="QB46" s="162"/>
      <c r="QC46" s="162"/>
      <c r="QD46" s="162"/>
      <c r="QE46" s="162"/>
      <c r="QF46" s="162"/>
      <c r="QG46" s="162"/>
      <c r="QH46" s="162"/>
      <c r="QI46" s="162"/>
      <c r="QJ46" s="162"/>
      <c r="QK46" s="162"/>
      <c r="QL46" s="162"/>
      <c r="QM46" s="162"/>
      <c r="QN46" s="162"/>
      <c r="QO46" s="162"/>
      <c r="QP46" s="162"/>
      <c r="QQ46" s="162"/>
      <c r="QR46" s="162"/>
      <c r="QS46" s="162"/>
      <c r="QT46" s="162"/>
      <c r="QU46" s="162"/>
      <c r="QV46" s="162"/>
      <c r="QW46" s="162"/>
      <c r="QX46" s="162"/>
      <c r="QY46" s="162"/>
      <c r="QZ46" s="162"/>
      <c r="RA46" s="162"/>
    </row>
    <row r="47" spans="1:469" x14ac:dyDescent="0.25">
      <c r="A47" s="161"/>
      <c r="B47" s="162"/>
      <c r="C47" s="163"/>
      <c r="D47" s="162"/>
      <c r="E47" s="162"/>
      <c r="F47" s="162"/>
      <c r="G47" s="161"/>
      <c r="H47" s="162"/>
      <c r="I47" s="162"/>
      <c r="J47" s="162"/>
      <c r="K47" s="162"/>
      <c r="L47" s="162"/>
      <c r="M47" s="162"/>
      <c r="N47" s="164"/>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62"/>
      <c r="EV47" s="162"/>
      <c r="EW47" s="162"/>
      <c r="EX47" s="162"/>
      <c r="EY47" s="162"/>
      <c r="EZ47" s="162"/>
      <c r="FA47" s="162"/>
      <c r="FB47" s="162"/>
      <c r="FC47" s="162"/>
      <c r="FD47" s="162"/>
      <c r="FE47" s="162"/>
      <c r="FF47" s="162"/>
      <c r="FG47" s="162"/>
      <c r="FH47" s="162"/>
      <c r="FI47" s="162"/>
      <c r="FJ47" s="162"/>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62"/>
      <c r="GH47" s="162"/>
      <c r="GI47" s="162"/>
      <c r="GJ47" s="162"/>
      <c r="GK47" s="162"/>
      <c r="GL47" s="162"/>
      <c r="GM47" s="162"/>
      <c r="GN47" s="162"/>
      <c r="GO47" s="162"/>
      <c r="GP47" s="162"/>
      <c r="GQ47" s="162"/>
      <c r="GR47" s="162"/>
      <c r="GS47" s="162"/>
      <c r="GT47" s="162"/>
      <c r="GU47" s="162"/>
      <c r="GV47" s="162"/>
      <c r="GW47" s="162"/>
      <c r="GX47" s="162"/>
      <c r="GY47" s="162"/>
      <c r="GZ47" s="162"/>
      <c r="HA47" s="162"/>
      <c r="HB47" s="162"/>
      <c r="HC47" s="162"/>
      <c r="HD47" s="162"/>
      <c r="HE47" s="162"/>
      <c r="HF47" s="162"/>
      <c r="HG47" s="162"/>
      <c r="HH47" s="162"/>
      <c r="HI47" s="162"/>
      <c r="HJ47" s="162"/>
      <c r="HK47" s="162"/>
      <c r="HL47" s="162"/>
      <c r="HM47" s="162"/>
      <c r="HN47" s="162"/>
      <c r="HO47" s="162"/>
      <c r="HP47" s="162"/>
      <c r="HQ47" s="162"/>
      <c r="HR47" s="162"/>
      <c r="HS47" s="162"/>
      <c r="HT47" s="162"/>
      <c r="HU47" s="162"/>
      <c r="HV47" s="162"/>
      <c r="HW47" s="162"/>
      <c r="HX47" s="162"/>
      <c r="HY47" s="162"/>
      <c r="HZ47" s="162"/>
      <c r="IA47" s="162"/>
      <c r="IB47" s="162"/>
      <c r="IC47" s="162"/>
      <c r="ID47" s="162"/>
      <c r="IE47" s="162"/>
      <c r="IF47" s="162"/>
      <c r="IG47" s="162"/>
      <c r="IH47" s="162"/>
      <c r="II47" s="162"/>
      <c r="IJ47" s="162"/>
      <c r="IK47" s="162"/>
      <c r="IL47" s="162"/>
      <c r="IM47" s="162"/>
      <c r="IN47" s="162"/>
      <c r="IO47" s="162"/>
      <c r="IP47" s="162"/>
      <c r="IQ47" s="162"/>
      <c r="IR47" s="162"/>
      <c r="IS47" s="162"/>
      <c r="IT47" s="162"/>
      <c r="IU47" s="162"/>
      <c r="IV47" s="162"/>
      <c r="IW47" s="162"/>
      <c r="IX47" s="162"/>
      <c r="IY47" s="162"/>
      <c r="IZ47" s="162"/>
      <c r="JA47" s="162"/>
      <c r="JB47" s="162"/>
      <c r="JC47" s="162"/>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c r="KJ47" s="162"/>
      <c r="KK47" s="162"/>
      <c r="KL47" s="162"/>
      <c r="KM47" s="162"/>
      <c r="KN47" s="162"/>
      <c r="KO47" s="162"/>
      <c r="KP47" s="162"/>
      <c r="KQ47" s="162"/>
      <c r="KR47" s="162"/>
      <c r="KS47" s="162"/>
      <c r="KT47" s="162"/>
      <c r="KU47" s="162"/>
      <c r="KV47" s="162"/>
      <c r="KW47" s="162"/>
      <c r="KX47" s="162"/>
      <c r="KY47" s="162"/>
      <c r="KZ47" s="162"/>
      <c r="LA47" s="162"/>
      <c r="LB47" s="162"/>
      <c r="LC47" s="162"/>
      <c r="LD47" s="162"/>
      <c r="LE47" s="162"/>
      <c r="LF47" s="162"/>
      <c r="LG47" s="162"/>
      <c r="LH47" s="162"/>
      <c r="LI47" s="162"/>
      <c r="LJ47" s="162"/>
      <c r="LK47" s="162"/>
      <c r="LL47" s="162"/>
      <c r="LM47" s="162"/>
      <c r="LN47" s="162"/>
      <c r="LO47" s="162"/>
      <c r="LP47" s="162"/>
      <c r="LQ47" s="162"/>
      <c r="LR47" s="162"/>
      <c r="LS47" s="162"/>
      <c r="LT47" s="162"/>
      <c r="LU47" s="162"/>
      <c r="LV47" s="162"/>
      <c r="LW47" s="162"/>
      <c r="LX47" s="162"/>
      <c r="LY47" s="162"/>
      <c r="LZ47" s="162"/>
      <c r="MA47" s="162"/>
      <c r="MB47" s="162"/>
      <c r="MC47" s="162"/>
      <c r="MD47" s="162"/>
      <c r="ME47" s="162"/>
      <c r="MF47" s="162"/>
      <c r="MG47" s="162"/>
      <c r="MH47" s="162"/>
      <c r="MI47" s="162"/>
      <c r="MJ47" s="162"/>
      <c r="MK47" s="162"/>
      <c r="ML47" s="162"/>
      <c r="MM47" s="162"/>
      <c r="MN47" s="162"/>
      <c r="MO47" s="162"/>
      <c r="MP47" s="162"/>
      <c r="MQ47" s="162"/>
      <c r="MR47" s="162"/>
      <c r="MS47" s="162"/>
      <c r="MT47" s="162"/>
      <c r="MU47" s="162"/>
      <c r="MV47" s="162"/>
      <c r="MW47" s="162"/>
      <c r="MX47" s="162"/>
      <c r="MY47" s="162"/>
      <c r="MZ47" s="162"/>
      <c r="NA47" s="162"/>
      <c r="NB47" s="162"/>
      <c r="NC47" s="162"/>
      <c r="ND47" s="162"/>
      <c r="NE47" s="162"/>
      <c r="NF47" s="162"/>
      <c r="NG47" s="162"/>
      <c r="NH47" s="162"/>
      <c r="NI47" s="162"/>
      <c r="NJ47" s="162"/>
      <c r="NK47" s="162"/>
      <c r="NL47" s="162"/>
      <c r="NM47" s="162"/>
      <c r="NN47" s="162"/>
      <c r="NO47" s="162"/>
      <c r="NP47" s="162"/>
      <c r="NQ47" s="162"/>
      <c r="NR47" s="162"/>
      <c r="NS47" s="162"/>
      <c r="NT47" s="162"/>
      <c r="NU47" s="162"/>
      <c r="NV47" s="162"/>
      <c r="NW47" s="162"/>
      <c r="NX47" s="162"/>
      <c r="NY47" s="162"/>
      <c r="NZ47" s="162"/>
      <c r="OA47" s="162"/>
      <c r="OB47" s="162"/>
      <c r="OC47" s="162"/>
      <c r="OD47" s="162"/>
      <c r="OE47" s="162"/>
      <c r="OF47" s="162"/>
      <c r="OG47" s="162"/>
      <c r="OH47" s="162"/>
      <c r="OI47" s="162"/>
      <c r="OJ47" s="162"/>
      <c r="OK47" s="162"/>
      <c r="OL47" s="162"/>
      <c r="OM47" s="162"/>
      <c r="ON47" s="162"/>
      <c r="OO47" s="162"/>
      <c r="OP47" s="162"/>
      <c r="OQ47" s="162"/>
      <c r="OR47" s="162"/>
      <c r="OS47" s="162"/>
      <c r="OT47" s="162"/>
      <c r="OU47" s="162"/>
      <c r="OV47" s="162"/>
      <c r="OW47" s="162"/>
      <c r="OX47" s="162"/>
      <c r="OY47" s="162"/>
      <c r="OZ47" s="162"/>
      <c r="PA47" s="162"/>
      <c r="PB47" s="162"/>
      <c r="PC47" s="162"/>
      <c r="PD47" s="162"/>
      <c r="PE47" s="162"/>
      <c r="PF47" s="162"/>
      <c r="PG47" s="162"/>
      <c r="PH47" s="162"/>
      <c r="PI47" s="162"/>
      <c r="PJ47" s="162"/>
      <c r="PK47" s="162"/>
      <c r="PL47" s="162"/>
      <c r="PM47" s="162"/>
      <c r="PN47" s="162"/>
      <c r="PO47" s="162"/>
      <c r="PP47" s="162"/>
      <c r="PQ47" s="162"/>
      <c r="PR47" s="162"/>
      <c r="PS47" s="162"/>
      <c r="PT47" s="162"/>
      <c r="PU47" s="162"/>
      <c r="PV47" s="162"/>
      <c r="PW47" s="162"/>
      <c r="PX47" s="162"/>
      <c r="PY47" s="162"/>
      <c r="PZ47" s="162"/>
      <c r="QA47" s="162"/>
      <c r="QB47" s="162"/>
      <c r="QC47" s="162"/>
      <c r="QD47" s="162"/>
      <c r="QE47" s="162"/>
      <c r="QF47" s="162"/>
      <c r="QG47" s="162"/>
      <c r="QH47" s="162"/>
      <c r="QI47" s="162"/>
      <c r="QJ47" s="162"/>
      <c r="QK47" s="162"/>
      <c r="QL47" s="162"/>
      <c r="QM47" s="162"/>
      <c r="QN47" s="162"/>
      <c r="QO47" s="162"/>
      <c r="QP47" s="162"/>
      <c r="QQ47" s="162"/>
      <c r="QR47" s="162"/>
      <c r="QS47" s="162"/>
      <c r="QT47" s="162"/>
      <c r="QU47" s="162"/>
      <c r="QV47" s="162"/>
      <c r="QW47" s="162"/>
      <c r="QX47" s="162"/>
      <c r="QY47" s="162"/>
      <c r="QZ47" s="162"/>
      <c r="RA47" s="162"/>
    </row>
    <row r="48" spans="1:469" x14ac:dyDescent="0.25">
      <c r="A48" s="161"/>
      <c r="B48" s="162"/>
      <c r="C48" s="163"/>
      <c r="D48" s="162"/>
      <c r="E48" s="162"/>
      <c r="F48" s="162"/>
      <c r="G48" s="161"/>
      <c r="H48" s="162"/>
      <c r="I48" s="162"/>
      <c r="J48" s="162"/>
      <c r="K48" s="162"/>
      <c r="L48" s="162"/>
      <c r="M48" s="162"/>
      <c r="N48" s="164"/>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62"/>
      <c r="EV48" s="162"/>
      <c r="EW48" s="162"/>
      <c r="EX48" s="162"/>
      <c r="EY48" s="162"/>
      <c r="EZ48" s="162"/>
      <c r="FA48" s="162"/>
      <c r="FB48" s="162"/>
      <c r="FC48" s="162"/>
      <c r="FD48" s="162"/>
      <c r="FE48" s="162"/>
      <c r="FF48" s="162"/>
      <c r="FG48" s="162"/>
      <c r="FH48" s="162"/>
      <c r="FI48" s="162"/>
      <c r="FJ48" s="162"/>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62"/>
      <c r="GH48" s="162"/>
      <c r="GI48" s="162"/>
      <c r="GJ48" s="162"/>
      <c r="GK48" s="162"/>
      <c r="GL48" s="162"/>
      <c r="GM48" s="162"/>
      <c r="GN48" s="162"/>
      <c r="GO48" s="162"/>
      <c r="GP48" s="162"/>
      <c r="GQ48" s="162"/>
      <c r="GR48" s="162"/>
      <c r="GS48" s="162"/>
      <c r="GT48" s="162"/>
      <c r="GU48" s="162"/>
      <c r="GV48" s="162"/>
      <c r="GW48" s="162"/>
      <c r="GX48" s="162"/>
      <c r="GY48" s="162"/>
      <c r="GZ48" s="162"/>
      <c r="HA48" s="162"/>
      <c r="HB48" s="162"/>
      <c r="HC48" s="162"/>
      <c r="HD48" s="162"/>
      <c r="HE48" s="162"/>
      <c r="HF48" s="162"/>
      <c r="HG48" s="162"/>
      <c r="HH48" s="162"/>
      <c r="HI48" s="162"/>
      <c r="HJ48" s="162"/>
      <c r="HK48" s="162"/>
      <c r="HL48" s="162"/>
      <c r="HM48" s="162"/>
      <c r="HN48" s="162"/>
      <c r="HO48" s="162"/>
      <c r="HP48" s="162"/>
      <c r="HQ48" s="162"/>
      <c r="HR48" s="162"/>
      <c r="HS48" s="162"/>
      <c r="HT48" s="162"/>
      <c r="HU48" s="162"/>
      <c r="HV48" s="162"/>
      <c r="HW48" s="162"/>
      <c r="HX48" s="162"/>
      <c r="HY48" s="162"/>
      <c r="HZ48" s="162"/>
      <c r="IA48" s="162"/>
      <c r="IB48" s="162"/>
      <c r="IC48" s="162"/>
      <c r="ID48" s="162"/>
      <c r="IE48" s="162"/>
      <c r="IF48" s="162"/>
      <c r="IG48" s="162"/>
      <c r="IH48" s="162"/>
      <c r="II48" s="162"/>
      <c r="IJ48" s="162"/>
      <c r="IK48" s="162"/>
      <c r="IL48" s="162"/>
      <c r="IM48" s="162"/>
      <c r="IN48" s="162"/>
      <c r="IO48" s="162"/>
      <c r="IP48" s="162"/>
      <c r="IQ48" s="162"/>
      <c r="IR48" s="162"/>
      <c r="IS48" s="162"/>
      <c r="IT48" s="162"/>
      <c r="IU48" s="162"/>
      <c r="IV48" s="162"/>
      <c r="IW48" s="162"/>
      <c r="IX48" s="162"/>
      <c r="IY48" s="162"/>
      <c r="IZ48" s="162"/>
      <c r="JA48" s="162"/>
      <c r="JB48" s="162"/>
      <c r="JC48" s="162"/>
      <c r="JD48" s="162"/>
      <c r="JE48" s="162"/>
      <c r="JF48" s="162"/>
      <c r="JG48" s="162"/>
      <c r="JH48" s="162"/>
      <c r="JI48" s="162"/>
      <c r="JJ48" s="162"/>
      <c r="JK48" s="162"/>
      <c r="JL48" s="162"/>
      <c r="JM48" s="162"/>
      <c r="JN48" s="162"/>
      <c r="JO48" s="162"/>
      <c r="JP48" s="162"/>
      <c r="JQ48" s="162"/>
      <c r="JR48" s="162"/>
      <c r="JS48" s="162"/>
      <c r="JT48" s="162"/>
      <c r="JU48" s="162"/>
      <c r="JV48" s="162"/>
      <c r="JW48" s="162"/>
      <c r="JX48" s="162"/>
      <c r="JY48" s="162"/>
      <c r="JZ48" s="162"/>
      <c r="KA48" s="162"/>
      <c r="KB48" s="162"/>
      <c r="KC48" s="162"/>
      <c r="KD48" s="162"/>
      <c r="KE48" s="162"/>
      <c r="KF48" s="162"/>
      <c r="KG48" s="162"/>
      <c r="KH48" s="162"/>
      <c r="KI48" s="162"/>
      <c r="KJ48" s="162"/>
      <c r="KK48" s="162"/>
      <c r="KL48" s="162"/>
      <c r="KM48" s="162"/>
      <c r="KN48" s="162"/>
      <c r="KO48" s="162"/>
      <c r="KP48" s="162"/>
      <c r="KQ48" s="162"/>
      <c r="KR48" s="162"/>
      <c r="KS48" s="162"/>
      <c r="KT48" s="162"/>
      <c r="KU48" s="162"/>
      <c r="KV48" s="162"/>
      <c r="KW48" s="162"/>
      <c r="KX48" s="162"/>
      <c r="KY48" s="162"/>
      <c r="KZ48" s="162"/>
      <c r="LA48" s="162"/>
      <c r="LB48" s="162"/>
      <c r="LC48" s="162"/>
      <c r="LD48" s="162"/>
      <c r="LE48" s="162"/>
      <c r="LF48" s="162"/>
      <c r="LG48" s="162"/>
      <c r="LH48" s="162"/>
      <c r="LI48" s="162"/>
      <c r="LJ48" s="162"/>
      <c r="LK48" s="162"/>
      <c r="LL48" s="162"/>
      <c r="LM48" s="162"/>
      <c r="LN48" s="162"/>
      <c r="LO48" s="162"/>
      <c r="LP48" s="162"/>
      <c r="LQ48" s="162"/>
      <c r="LR48" s="162"/>
      <c r="LS48" s="162"/>
      <c r="LT48" s="162"/>
      <c r="LU48" s="162"/>
      <c r="LV48" s="162"/>
      <c r="LW48" s="162"/>
      <c r="LX48" s="162"/>
      <c r="LY48" s="162"/>
      <c r="LZ48" s="162"/>
      <c r="MA48" s="162"/>
      <c r="MB48" s="162"/>
      <c r="MC48" s="162"/>
      <c r="MD48" s="162"/>
      <c r="ME48" s="162"/>
      <c r="MF48" s="162"/>
      <c r="MG48" s="162"/>
      <c r="MH48" s="162"/>
      <c r="MI48" s="162"/>
      <c r="MJ48" s="162"/>
      <c r="MK48" s="162"/>
      <c r="ML48" s="162"/>
      <c r="MM48" s="162"/>
      <c r="MN48" s="162"/>
      <c r="MO48" s="162"/>
      <c r="MP48" s="162"/>
      <c r="MQ48" s="162"/>
      <c r="MR48" s="162"/>
      <c r="MS48" s="162"/>
      <c r="MT48" s="162"/>
      <c r="MU48" s="162"/>
      <c r="MV48" s="162"/>
      <c r="MW48" s="162"/>
      <c r="MX48" s="162"/>
      <c r="MY48" s="162"/>
      <c r="MZ48" s="162"/>
      <c r="NA48" s="162"/>
      <c r="NB48" s="162"/>
      <c r="NC48" s="162"/>
      <c r="ND48" s="162"/>
      <c r="NE48" s="162"/>
      <c r="NF48" s="162"/>
      <c r="NG48" s="162"/>
      <c r="NH48" s="162"/>
      <c r="NI48" s="162"/>
      <c r="NJ48" s="162"/>
      <c r="NK48" s="162"/>
      <c r="NL48" s="162"/>
      <c r="NM48" s="162"/>
      <c r="NN48" s="162"/>
      <c r="NO48" s="162"/>
      <c r="NP48" s="162"/>
      <c r="NQ48" s="162"/>
      <c r="NR48" s="162"/>
      <c r="NS48" s="162"/>
      <c r="NT48" s="162"/>
      <c r="NU48" s="162"/>
      <c r="NV48" s="162"/>
      <c r="NW48" s="162"/>
      <c r="NX48" s="162"/>
      <c r="NY48" s="162"/>
      <c r="NZ48" s="162"/>
      <c r="OA48" s="162"/>
      <c r="OB48" s="162"/>
      <c r="OC48" s="162"/>
      <c r="OD48" s="162"/>
      <c r="OE48" s="162"/>
      <c r="OF48" s="162"/>
      <c r="OG48" s="162"/>
      <c r="OH48" s="162"/>
      <c r="OI48" s="162"/>
      <c r="OJ48" s="162"/>
      <c r="OK48" s="162"/>
      <c r="OL48" s="162"/>
      <c r="OM48" s="162"/>
      <c r="ON48" s="162"/>
      <c r="OO48" s="162"/>
      <c r="OP48" s="162"/>
      <c r="OQ48" s="162"/>
      <c r="OR48" s="162"/>
      <c r="OS48" s="162"/>
      <c r="OT48" s="162"/>
      <c r="OU48" s="162"/>
      <c r="OV48" s="162"/>
      <c r="OW48" s="162"/>
      <c r="OX48" s="162"/>
      <c r="OY48" s="162"/>
      <c r="OZ48" s="162"/>
      <c r="PA48" s="162"/>
      <c r="PB48" s="162"/>
      <c r="PC48" s="162"/>
      <c r="PD48" s="162"/>
      <c r="PE48" s="162"/>
      <c r="PF48" s="162"/>
      <c r="PG48" s="162"/>
      <c r="PH48" s="162"/>
      <c r="PI48" s="162"/>
      <c r="PJ48" s="162"/>
      <c r="PK48" s="162"/>
      <c r="PL48" s="162"/>
      <c r="PM48" s="162"/>
      <c r="PN48" s="162"/>
      <c r="PO48" s="162"/>
      <c r="PP48" s="162"/>
      <c r="PQ48" s="162"/>
      <c r="PR48" s="162"/>
      <c r="PS48" s="162"/>
      <c r="PT48" s="162"/>
      <c r="PU48" s="162"/>
      <c r="PV48" s="162"/>
      <c r="PW48" s="162"/>
      <c r="PX48" s="162"/>
      <c r="PY48" s="162"/>
      <c r="PZ48" s="162"/>
      <c r="QA48" s="162"/>
      <c r="QB48" s="162"/>
      <c r="QC48" s="162"/>
      <c r="QD48" s="162"/>
      <c r="QE48" s="162"/>
      <c r="QF48" s="162"/>
      <c r="QG48" s="162"/>
      <c r="QH48" s="162"/>
      <c r="QI48" s="162"/>
      <c r="QJ48" s="162"/>
      <c r="QK48" s="162"/>
      <c r="QL48" s="162"/>
      <c r="QM48" s="162"/>
      <c r="QN48" s="162"/>
      <c r="QO48" s="162"/>
      <c r="QP48" s="162"/>
      <c r="QQ48" s="162"/>
      <c r="QR48" s="162"/>
      <c r="QS48" s="162"/>
      <c r="QT48" s="162"/>
      <c r="QU48" s="162"/>
      <c r="QV48" s="162"/>
      <c r="QW48" s="162"/>
      <c r="QX48" s="162"/>
      <c r="QY48" s="162"/>
      <c r="QZ48" s="162"/>
      <c r="RA48" s="162"/>
    </row>
    <row r="49" spans="1:469" x14ac:dyDescent="0.25">
      <c r="A49" s="161"/>
      <c r="B49" s="162"/>
      <c r="C49" s="163"/>
      <c r="D49" s="162"/>
      <c r="E49" s="162"/>
      <c r="F49" s="162"/>
      <c r="G49" s="161"/>
      <c r="H49" s="162"/>
      <c r="I49" s="162"/>
      <c r="J49" s="162"/>
      <c r="K49" s="162"/>
      <c r="L49" s="162"/>
      <c r="M49" s="162"/>
      <c r="N49" s="164"/>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X49" s="162"/>
      <c r="HY49" s="162"/>
      <c r="HZ49" s="162"/>
      <c r="IA49" s="162"/>
      <c r="IB49" s="162"/>
      <c r="IC49" s="162"/>
      <c r="ID49" s="162"/>
      <c r="IE49" s="162"/>
      <c r="IF49" s="162"/>
      <c r="IG49" s="162"/>
      <c r="IH49" s="162"/>
      <c r="II49" s="162"/>
      <c r="IJ49" s="162"/>
      <c r="IK49" s="162"/>
      <c r="IL49" s="162"/>
      <c r="IM49" s="162"/>
      <c r="IN49" s="162"/>
      <c r="IO49" s="162"/>
      <c r="IP49" s="162"/>
      <c r="IQ49" s="162"/>
      <c r="IR49" s="162"/>
      <c r="IS49" s="162"/>
      <c r="IT49" s="162"/>
      <c r="IU49" s="162"/>
      <c r="IV49" s="162"/>
      <c r="IW49" s="162"/>
      <c r="IX49" s="162"/>
      <c r="IY49" s="162"/>
      <c r="IZ49" s="162"/>
      <c r="JA49" s="162"/>
      <c r="JB49" s="162"/>
      <c r="JC49" s="162"/>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c r="KJ49" s="162"/>
      <c r="KK49" s="162"/>
      <c r="KL49" s="162"/>
      <c r="KM49" s="162"/>
      <c r="KN49" s="162"/>
      <c r="KO49" s="162"/>
      <c r="KP49" s="162"/>
      <c r="KQ49" s="162"/>
      <c r="KR49" s="162"/>
      <c r="KS49" s="162"/>
      <c r="KT49" s="162"/>
      <c r="KU49" s="162"/>
      <c r="KV49" s="162"/>
      <c r="KW49" s="162"/>
      <c r="KX49" s="162"/>
      <c r="KY49" s="162"/>
      <c r="KZ49" s="162"/>
      <c r="LA49" s="162"/>
      <c r="LB49" s="162"/>
      <c r="LC49" s="162"/>
      <c r="LD49" s="162"/>
      <c r="LE49" s="162"/>
      <c r="LF49" s="162"/>
      <c r="LG49" s="162"/>
      <c r="LH49" s="162"/>
      <c r="LI49" s="162"/>
      <c r="LJ49" s="162"/>
      <c r="LK49" s="162"/>
      <c r="LL49" s="162"/>
      <c r="LM49" s="162"/>
      <c r="LN49" s="162"/>
      <c r="LO49" s="162"/>
      <c r="LP49" s="162"/>
      <c r="LQ49" s="162"/>
      <c r="LR49" s="162"/>
      <c r="LS49" s="162"/>
      <c r="LT49" s="162"/>
      <c r="LU49" s="162"/>
      <c r="LV49" s="162"/>
      <c r="LW49" s="162"/>
      <c r="LX49" s="162"/>
      <c r="LY49" s="162"/>
      <c r="LZ49" s="162"/>
      <c r="MA49" s="162"/>
      <c r="MB49" s="162"/>
      <c r="MC49" s="162"/>
      <c r="MD49" s="162"/>
      <c r="ME49" s="162"/>
      <c r="MF49" s="162"/>
      <c r="MG49" s="162"/>
      <c r="MH49" s="162"/>
      <c r="MI49" s="162"/>
      <c r="MJ49" s="162"/>
      <c r="MK49" s="162"/>
      <c r="ML49" s="162"/>
      <c r="MM49" s="162"/>
      <c r="MN49" s="162"/>
      <c r="MO49" s="162"/>
      <c r="MP49" s="162"/>
      <c r="MQ49" s="162"/>
      <c r="MR49" s="162"/>
      <c r="MS49" s="162"/>
      <c r="MT49" s="162"/>
      <c r="MU49" s="162"/>
      <c r="MV49" s="162"/>
      <c r="MW49" s="162"/>
      <c r="MX49" s="162"/>
      <c r="MY49" s="162"/>
      <c r="MZ49" s="162"/>
      <c r="NA49" s="162"/>
      <c r="NB49" s="162"/>
      <c r="NC49" s="162"/>
      <c r="ND49" s="162"/>
      <c r="NE49" s="162"/>
      <c r="NF49" s="162"/>
      <c r="NG49" s="162"/>
      <c r="NH49" s="162"/>
      <c r="NI49" s="162"/>
      <c r="NJ49" s="162"/>
      <c r="NK49" s="162"/>
      <c r="NL49" s="162"/>
      <c r="NM49" s="162"/>
      <c r="NN49" s="162"/>
      <c r="NO49" s="162"/>
      <c r="NP49" s="162"/>
      <c r="NQ49" s="162"/>
      <c r="NR49" s="162"/>
      <c r="NS49" s="162"/>
      <c r="NT49" s="162"/>
      <c r="NU49" s="162"/>
      <c r="NV49" s="162"/>
      <c r="NW49" s="162"/>
      <c r="NX49" s="162"/>
      <c r="NY49" s="162"/>
      <c r="NZ49" s="162"/>
      <c r="OA49" s="162"/>
      <c r="OB49" s="162"/>
      <c r="OC49" s="162"/>
      <c r="OD49" s="162"/>
      <c r="OE49" s="162"/>
      <c r="OF49" s="162"/>
      <c r="OG49" s="162"/>
      <c r="OH49" s="162"/>
      <c r="OI49" s="162"/>
      <c r="OJ49" s="162"/>
      <c r="OK49" s="162"/>
      <c r="OL49" s="162"/>
      <c r="OM49" s="162"/>
      <c r="ON49" s="162"/>
      <c r="OO49" s="162"/>
      <c r="OP49" s="162"/>
      <c r="OQ49" s="162"/>
      <c r="OR49" s="162"/>
      <c r="OS49" s="162"/>
      <c r="OT49" s="162"/>
      <c r="OU49" s="162"/>
      <c r="OV49" s="162"/>
      <c r="OW49" s="162"/>
      <c r="OX49" s="162"/>
      <c r="OY49" s="162"/>
      <c r="OZ49" s="162"/>
      <c r="PA49" s="162"/>
      <c r="PB49" s="162"/>
      <c r="PC49" s="162"/>
      <c r="PD49" s="162"/>
      <c r="PE49" s="162"/>
      <c r="PF49" s="162"/>
      <c r="PG49" s="162"/>
      <c r="PH49" s="162"/>
      <c r="PI49" s="162"/>
      <c r="PJ49" s="162"/>
      <c r="PK49" s="162"/>
      <c r="PL49" s="162"/>
      <c r="PM49" s="162"/>
      <c r="PN49" s="162"/>
      <c r="PO49" s="162"/>
      <c r="PP49" s="162"/>
      <c r="PQ49" s="162"/>
      <c r="PR49" s="162"/>
      <c r="PS49" s="162"/>
      <c r="PT49" s="162"/>
      <c r="PU49" s="162"/>
      <c r="PV49" s="162"/>
      <c r="PW49" s="162"/>
      <c r="PX49" s="162"/>
      <c r="PY49" s="162"/>
      <c r="PZ49" s="162"/>
      <c r="QA49" s="162"/>
      <c r="QB49" s="162"/>
      <c r="QC49" s="162"/>
      <c r="QD49" s="162"/>
      <c r="QE49" s="162"/>
      <c r="QF49" s="162"/>
      <c r="QG49" s="162"/>
      <c r="QH49" s="162"/>
      <c r="QI49" s="162"/>
      <c r="QJ49" s="162"/>
      <c r="QK49" s="162"/>
      <c r="QL49" s="162"/>
      <c r="QM49" s="162"/>
      <c r="QN49" s="162"/>
      <c r="QO49" s="162"/>
      <c r="QP49" s="162"/>
      <c r="QQ49" s="162"/>
      <c r="QR49" s="162"/>
      <c r="QS49" s="162"/>
      <c r="QT49" s="162"/>
      <c r="QU49" s="162"/>
      <c r="QV49" s="162"/>
      <c r="QW49" s="162"/>
      <c r="QX49" s="162"/>
      <c r="QY49" s="162"/>
      <c r="QZ49" s="162"/>
      <c r="RA49" s="162"/>
    </row>
    <row r="50" spans="1:469" x14ac:dyDescent="0.25">
      <c r="A50" s="161"/>
      <c r="B50" s="162"/>
      <c r="C50" s="163"/>
      <c r="D50" s="162"/>
      <c r="E50" s="162"/>
      <c r="F50" s="162"/>
      <c r="G50" s="161"/>
      <c r="H50" s="162"/>
      <c r="I50" s="162"/>
      <c r="J50" s="162"/>
      <c r="K50" s="162"/>
      <c r="L50" s="162"/>
      <c r="M50" s="162"/>
      <c r="N50" s="164"/>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62"/>
      <c r="GH50" s="162"/>
      <c r="GI50" s="162"/>
      <c r="GJ50" s="162"/>
      <c r="GK50" s="162"/>
      <c r="GL50" s="162"/>
      <c r="GM50" s="162"/>
      <c r="GN50" s="162"/>
      <c r="GO50" s="162"/>
      <c r="GP50" s="162"/>
      <c r="GQ50" s="162"/>
      <c r="GR50" s="162"/>
      <c r="GS50" s="162"/>
      <c r="GT50" s="162"/>
      <c r="GU50" s="162"/>
      <c r="GV50" s="162"/>
      <c r="GW50" s="162"/>
      <c r="GX50" s="162"/>
      <c r="GY50" s="162"/>
      <c r="GZ50" s="162"/>
      <c r="HA50" s="162"/>
      <c r="HB50" s="162"/>
      <c r="HC50" s="162"/>
      <c r="HD50" s="162"/>
      <c r="HE50" s="162"/>
      <c r="HF50" s="162"/>
      <c r="HG50" s="162"/>
      <c r="HH50" s="162"/>
      <c r="HI50" s="162"/>
      <c r="HJ50" s="162"/>
      <c r="HK50" s="162"/>
      <c r="HL50" s="162"/>
      <c r="HM50" s="162"/>
      <c r="HN50" s="162"/>
      <c r="HO50" s="162"/>
      <c r="HP50" s="162"/>
      <c r="HQ50" s="162"/>
      <c r="HR50" s="162"/>
      <c r="HS50" s="162"/>
      <c r="HT50" s="162"/>
      <c r="HU50" s="162"/>
      <c r="HV50" s="162"/>
      <c r="HW50" s="162"/>
      <c r="HX50" s="162"/>
      <c r="HY50" s="162"/>
      <c r="HZ50" s="162"/>
      <c r="IA50" s="162"/>
      <c r="IB50" s="162"/>
      <c r="IC50" s="162"/>
      <c r="ID50" s="162"/>
      <c r="IE50" s="162"/>
      <c r="IF50" s="162"/>
      <c r="IG50" s="162"/>
      <c r="IH50" s="162"/>
      <c r="II50" s="162"/>
      <c r="IJ50" s="162"/>
      <c r="IK50" s="162"/>
      <c r="IL50" s="162"/>
      <c r="IM50" s="162"/>
      <c r="IN50" s="162"/>
      <c r="IO50" s="162"/>
      <c r="IP50" s="162"/>
      <c r="IQ50" s="162"/>
      <c r="IR50" s="162"/>
      <c r="IS50" s="162"/>
      <c r="IT50" s="162"/>
      <c r="IU50" s="162"/>
      <c r="IV50" s="162"/>
      <c r="IW50" s="162"/>
      <c r="IX50" s="162"/>
      <c r="IY50" s="162"/>
      <c r="IZ50" s="162"/>
      <c r="JA50" s="162"/>
      <c r="JB50" s="162"/>
      <c r="JC50" s="162"/>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c r="KJ50" s="162"/>
      <c r="KK50" s="162"/>
      <c r="KL50" s="162"/>
      <c r="KM50" s="162"/>
      <c r="KN50" s="162"/>
      <c r="KO50" s="162"/>
      <c r="KP50" s="162"/>
      <c r="KQ50" s="162"/>
      <c r="KR50" s="162"/>
      <c r="KS50" s="162"/>
      <c r="KT50" s="162"/>
      <c r="KU50" s="162"/>
      <c r="KV50" s="162"/>
      <c r="KW50" s="162"/>
      <c r="KX50" s="162"/>
      <c r="KY50" s="162"/>
      <c r="KZ50" s="162"/>
      <c r="LA50" s="162"/>
      <c r="LB50" s="162"/>
      <c r="LC50" s="162"/>
      <c r="LD50" s="162"/>
      <c r="LE50" s="162"/>
      <c r="LF50" s="162"/>
      <c r="LG50" s="162"/>
      <c r="LH50" s="162"/>
      <c r="LI50" s="162"/>
      <c r="LJ50" s="162"/>
      <c r="LK50" s="162"/>
      <c r="LL50" s="162"/>
      <c r="LM50" s="162"/>
      <c r="LN50" s="162"/>
      <c r="LO50" s="162"/>
      <c r="LP50" s="162"/>
      <c r="LQ50" s="162"/>
      <c r="LR50" s="162"/>
      <c r="LS50" s="162"/>
      <c r="LT50" s="162"/>
      <c r="LU50" s="162"/>
      <c r="LV50" s="162"/>
      <c r="LW50" s="162"/>
      <c r="LX50" s="162"/>
      <c r="LY50" s="162"/>
      <c r="LZ50" s="162"/>
      <c r="MA50" s="162"/>
      <c r="MB50" s="162"/>
      <c r="MC50" s="162"/>
      <c r="MD50" s="162"/>
      <c r="ME50" s="162"/>
      <c r="MF50" s="162"/>
      <c r="MG50" s="162"/>
      <c r="MH50" s="162"/>
      <c r="MI50" s="162"/>
      <c r="MJ50" s="162"/>
      <c r="MK50" s="162"/>
      <c r="ML50" s="162"/>
      <c r="MM50" s="162"/>
      <c r="MN50" s="162"/>
      <c r="MO50" s="162"/>
      <c r="MP50" s="162"/>
      <c r="MQ50" s="162"/>
      <c r="MR50" s="162"/>
      <c r="MS50" s="162"/>
      <c r="MT50" s="162"/>
      <c r="MU50" s="162"/>
      <c r="MV50" s="162"/>
      <c r="MW50" s="162"/>
      <c r="MX50" s="162"/>
      <c r="MY50" s="162"/>
      <c r="MZ50" s="162"/>
      <c r="NA50" s="162"/>
      <c r="NB50" s="162"/>
      <c r="NC50" s="162"/>
      <c r="ND50" s="162"/>
      <c r="NE50" s="162"/>
      <c r="NF50" s="162"/>
      <c r="NG50" s="162"/>
      <c r="NH50" s="162"/>
      <c r="NI50" s="162"/>
      <c r="NJ50" s="162"/>
      <c r="NK50" s="162"/>
      <c r="NL50" s="162"/>
      <c r="NM50" s="162"/>
      <c r="NN50" s="162"/>
      <c r="NO50" s="162"/>
      <c r="NP50" s="162"/>
      <c r="NQ50" s="162"/>
      <c r="NR50" s="162"/>
      <c r="NS50" s="162"/>
      <c r="NT50" s="162"/>
      <c r="NU50" s="162"/>
      <c r="NV50" s="162"/>
      <c r="NW50" s="162"/>
      <c r="NX50" s="162"/>
      <c r="NY50" s="162"/>
      <c r="NZ50" s="162"/>
      <c r="OA50" s="162"/>
      <c r="OB50" s="162"/>
      <c r="OC50" s="162"/>
      <c r="OD50" s="162"/>
      <c r="OE50" s="162"/>
      <c r="OF50" s="162"/>
      <c r="OG50" s="162"/>
      <c r="OH50" s="162"/>
      <c r="OI50" s="162"/>
      <c r="OJ50" s="162"/>
      <c r="OK50" s="162"/>
      <c r="OL50" s="162"/>
      <c r="OM50" s="162"/>
      <c r="ON50" s="162"/>
      <c r="OO50" s="162"/>
      <c r="OP50" s="162"/>
      <c r="OQ50" s="162"/>
      <c r="OR50" s="162"/>
      <c r="OS50" s="162"/>
      <c r="OT50" s="162"/>
      <c r="OU50" s="162"/>
      <c r="OV50" s="162"/>
      <c r="OW50" s="162"/>
      <c r="OX50" s="162"/>
      <c r="OY50" s="162"/>
      <c r="OZ50" s="162"/>
      <c r="PA50" s="162"/>
      <c r="PB50" s="162"/>
      <c r="PC50" s="162"/>
      <c r="PD50" s="162"/>
      <c r="PE50" s="162"/>
      <c r="PF50" s="162"/>
      <c r="PG50" s="162"/>
      <c r="PH50" s="162"/>
      <c r="PI50" s="162"/>
      <c r="PJ50" s="162"/>
      <c r="PK50" s="162"/>
      <c r="PL50" s="162"/>
      <c r="PM50" s="162"/>
      <c r="PN50" s="162"/>
      <c r="PO50" s="162"/>
      <c r="PP50" s="162"/>
      <c r="PQ50" s="162"/>
      <c r="PR50" s="162"/>
      <c r="PS50" s="162"/>
      <c r="PT50" s="162"/>
      <c r="PU50" s="162"/>
      <c r="PV50" s="162"/>
      <c r="PW50" s="162"/>
      <c r="PX50" s="162"/>
      <c r="PY50" s="162"/>
      <c r="PZ50" s="162"/>
      <c r="QA50" s="162"/>
      <c r="QB50" s="162"/>
      <c r="QC50" s="162"/>
      <c r="QD50" s="162"/>
      <c r="QE50" s="162"/>
      <c r="QF50" s="162"/>
      <c r="QG50" s="162"/>
      <c r="QH50" s="162"/>
      <c r="QI50" s="162"/>
      <c r="QJ50" s="162"/>
      <c r="QK50" s="162"/>
      <c r="QL50" s="162"/>
      <c r="QM50" s="162"/>
      <c r="QN50" s="162"/>
      <c r="QO50" s="162"/>
      <c r="QP50" s="162"/>
      <c r="QQ50" s="162"/>
      <c r="QR50" s="162"/>
      <c r="QS50" s="162"/>
      <c r="QT50" s="162"/>
      <c r="QU50" s="162"/>
      <c r="QV50" s="162"/>
      <c r="QW50" s="162"/>
      <c r="QX50" s="162"/>
      <c r="QY50" s="162"/>
      <c r="QZ50" s="162"/>
      <c r="RA50" s="162"/>
    </row>
    <row r="51" spans="1:469" x14ac:dyDescent="0.25">
      <c r="A51" s="161"/>
      <c r="B51" s="162"/>
      <c r="C51" s="163"/>
      <c r="D51" s="162"/>
      <c r="E51" s="162"/>
      <c r="F51" s="162"/>
      <c r="G51" s="161"/>
      <c r="H51" s="162"/>
      <c r="I51" s="162"/>
      <c r="J51" s="162"/>
      <c r="K51" s="162"/>
      <c r="L51" s="162"/>
      <c r="M51" s="162"/>
      <c r="N51" s="164"/>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62"/>
      <c r="GH51" s="162"/>
      <c r="GI51" s="162"/>
      <c r="GJ51" s="162"/>
      <c r="GK51" s="162"/>
      <c r="GL51" s="162"/>
      <c r="GM51" s="162"/>
      <c r="GN51" s="162"/>
      <c r="GO51" s="162"/>
      <c r="GP51" s="162"/>
      <c r="GQ51" s="162"/>
      <c r="GR51" s="162"/>
      <c r="GS51" s="162"/>
      <c r="GT51" s="162"/>
      <c r="GU51" s="162"/>
      <c r="GV51" s="162"/>
      <c r="GW51" s="162"/>
      <c r="GX51" s="162"/>
      <c r="GY51" s="162"/>
      <c r="GZ51" s="162"/>
      <c r="HA51" s="162"/>
      <c r="HB51" s="162"/>
      <c r="HC51" s="162"/>
      <c r="HD51" s="162"/>
      <c r="HE51" s="162"/>
      <c r="HF51" s="162"/>
      <c r="HG51" s="162"/>
      <c r="HH51" s="162"/>
      <c r="HI51" s="162"/>
      <c r="HJ51" s="162"/>
      <c r="HK51" s="162"/>
      <c r="HL51" s="162"/>
      <c r="HM51" s="162"/>
      <c r="HN51" s="162"/>
      <c r="HO51" s="162"/>
      <c r="HP51" s="162"/>
      <c r="HQ51" s="162"/>
      <c r="HR51" s="162"/>
      <c r="HS51" s="162"/>
      <c r="HT51" s="162"/>
      <c r="HU51" s="162"/>
      <c r="HV51" s="162"/>
      <c r="HW51" s="162"/>
      <c r="HX51" s="162"/>
      <c r="HY51" s="162"/>
      <c r="HZ51" s="162"/>
      <c r="IA51" s="162"/>
      <c r="IB51" s="162"/>
      <c r="IC51" s="162"/>
      <c r="ID51" s="162"/>
      <c r="IE51" s="162"/>
      <c r="IF51" s="162"/>
      <c r="IG51" s="162"/>
      <c r="IH51" s="162"/>
      <c r="II51" s="162"/>
      <c r="IJ51" s="162"/>
      <c r="IK51" s="162"/>
      <c r="IL51" s="162"/>
      <c r="IM51" s="162"/>
      <c r="IN51" s="162"/>
      <c r="IO51" s="162"/>
      <c r="IP51" s="162"/>
      <c r="IQ51" s="162"/>
      <c r="IR51" s="162"/>
      <c r="IS51" s="162"/>
      <c r="IT51" s="162"/>
      <c r="IU51" s="162"/>
      <c r="IV51" s="162"/>
      <c r="IW51" s="162"/>
      <c r="IX51" s="162"/>
      <c r="IY51" s="162"/>
      <c r="IZ51" s="162"/>
      <c r="JA51" s="162"/>
      <c r="JB51" s="162"/>
      <c r="JC51" s="162"/>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c r="KJ51" s="162"/>
      <c r="KK51" s="162"/>
      <c r="KL51" s="162"/>
      <c r="KM51" s="162"/>
      <c r="KN51" s="162"/>
      <c r="KO51" s="162"/>
      <c r="KP51" s="162"/>
      <c r="KQ51" s="162"/>
      <c r="KR51" s="162"/>
      <c r="KS51" s="162"/>
      <c r="KT51" s="162"/>
      <c r="KU51" s="162"/>
      <c r="KV51" s="162"/>
      <c r="KW51" s="162"/>
      <c r="KX51" s="162"/>
      <c r="KY51" s="162"/>
      <c r="KZ51" s="162"/>
      <c r="LA51" s="162"/>
      <c r="LB51" s="162"/>
      <c r="LC51" s="162"/>
      <c r="LD51" s="162"/>
      <c r="LE51" s="162"/>
      <c r="LF51" s="162"/>
      <c r="LG51" s="162"/>
      <c r="LH51" s="162"/>
      <c r="LI51" s="162"/>
      <c r="LJ51" s="162"/>
      <c r="LK51" s="162"/>
      <c r="LL51" s="162"/>
      <c r="LM51" s="162"/>
      <c r="LN51" s="162"/>
      <c r="LO51" s="162"/>
      <c r="LP51" s="162"/>
      <c r="LQ51" s="162"/>
      <c r="LR51" s="162"/>
      <c r="LS51" s="162"/>
      <c r="LT51" s="162"/>
      <c r="LU51" s="162"/>
      <c r="LV51" s="162"/>
      <c r="LW51" s="162"/>
      <c r="LX51" s="162"/>
      <c r="LY51" s="162"/>
      <c r="LZ51" s="162"/>
      <c r="MA51" s="162"/>
      <c r="MB51" s="162"/>
      <c r="MC51" s="162"/>
      <c r="MD51" s="162"/>
      <c r="ME51" s="162"/>
      <c r="MF51" s="162"/>
      <c r="MG51" s="162"/>
      <c r="MH51" s="162"/>
      <c r="MI51" s="162"/>
      <c r="MJ51" s="162"/>
      <c r="MK51" s="162"/>
      <c r="ML51" s="162"/>
      <c r="MM51" s="162"/>
      <c r="MN51" s="162"/>
      <c r="MO51" s="162"/>
      <c r="MP51" s="162"/>
      <c r="MQ51" s="162"/>
      <c r="MR51" s="162"/>
      <c r="MS51" s="162"/>
      <c r="MT51" s="162"/>
      <c r="MU51" s="162"/>
      <c r="MV51" s="162"/>
      <c r="MW51" s="162"/>
      <c r="MX51" s="162"/>
      <c r="MY51" s="162"/>
      <c r="MZ51" s="162"/>
      <c r="NA51" s="162"/>
      <c r="NB51" s="162"/>
      <c r="NC51" s="162"/>
      <c r="ND51" s="162"/>
      <c r="NE51" s="162"/>
      <c r="NF51" s="162"/>
      <c r="NG51" s="162"/>
      <c r="NH51" s="162"/>
      <c r="NI51" s="162"/>
      <c r="NJ51" s="162"/>
      <c r="NK51" s="162"/>
      <c r="NL51" s="162"/>
      <c r="NM51" s="162"/>
      <c r="NN51" s="162"/>
      <c r="NO51" s="162"/>
      <c r="NP51" s="162"/>
      <c r="NQ51" s="162"/>
      <c r="NR51" s="162"/>
      <c r="NS51" s="162"/>
      <c r="NT51" s="162"/>
      <c r="NU51" s="162"/>
      <c r="NV51" s="162"/>
      <c r="NW51" s="162"/>
      <c r="NX51" s="162"/>
      <c r="NY51" s="162"/>
      <c r="NZ51" s="162"/>
      <c r="OA51" s="162"/>
      <c r="OB51" s="162"/>
      <c r="OC51" s="162"/>
      <c r="OD51" s="162"/>
      <c r="OE51" s="162"/>
      <c r="OF51" s="162"/>
      <c r="OG51" s="162"/>
      <c r="OH51" s="162"/>
      <c r="OI51" s="162"/>
      <c r="OJ51" s="162"/>
      <c r="OK51" s="162"/>
      <c r="OL51" s="162"/>
      <c r="OM51" s="162"/>
      <c r="ON51" s="162"/>
      <c r="OO51" s="162"/>
      <c r="OP51" s="162"/>
      <c r="OQ51" s="162"/>
      <c r="OR51" s="162"/>
      <c r="OS51" s="162"/>
      <c r="OT51" s="162"/>
      <c r="OU51" s="162"/>
      <c r="OV51" s="162"/>
      <c r="OW51" s="162"/>
      <c r="OX51" s="162"/>
      <c r="OY51" s="162"/>
      <c r="OZ51" s="162"/>
      <c r="PA51" s="162"/>
      <c r="PB51" s="162"/>
      <c r="PC51" s="162"/>
      <c r="PD51" s="162"/>
      <c r="PE51" s="162"/>
      <c r="PF51" s="162"/>
      <c r="PG51" s="162"/>
      <c r="PH51" s="162"/>
      <c r="PI51" s="162"/>
      <c r="PJ51" s="162"/>
      <c r="PK51" s="162"/>
      <c r="PL51" s="162"/>
      <c r="PM51" s="162"/>
      <c r="PN51" s="162"/>
      <c r="PO51" s="162"/>
      <c r="PP51" s="162"/>
      <c r="PQ51" s="162"/>
      <c r="PR51" s="162"/>
      <c r="PS51" s="162"/>
      <c r="PT51" s="162"/>
      <c r="PU51" s="162"/>
      <c r="PV51" s="162"/>
      <c r="PW51" s="162"/>
      <c r="PX51" s="162"/>
      <c r="PY51" s="162"/>
      <c r="PZ51" s="162"/>
      <c r="QA51" s="162"/>
      <c r="QB51" s="162"/>
      <c r="QC51" s="162"/>
      <c r="QD51" s="162"/>
      <c r="QE51" s="162"/>
      <c r="QF51" s="162"/>
      <c r="QG51" s="162"/>
      <c r="QH51" s="162"/>
      <c r="QI51" s="162"/>
      <c r="QJ51" s="162"/>
      <c r="QK51" s="162"/>
      <c r="QL51" s="162"/>
      <c r="QM51" s="162"/>
      <c r="QN51" s="162"/>
      <c r="QO51" s="162"/>
      <c r="QP51" s="162"/>
      <c r="QQ51" s="162"/>
      <c r="QR51" s="162"/>
      <c r="QS51" s="162"/>
      <c r="QT51" s="162"/>
      <c r="QU51" s="162"/>
      <c r="QV51" s="162"/>
      <c r="QW51" s="162"/>
      <c r="QX51" s="162"/>
      <c r="QY51" s="162"/>
      <c r="QZ51" s="162"/>
      <c r="RA51" s="162"/>
    </row>
    <row r="52" spans="1:469" x14ac:dyDescent="0.25">
      <c r="A52" s="161"/>
      <c r="B52" s="162"/>
      <c r="C52" s="163"/>
      <c r="D52" s="162"/>
      <c r="E52" s="162"/>
      <c r="F52" s="162"/>
      <c r="G52" s="161"/>
      <c r="H52" s="162"/>
      <c r="I52" s="162"/>
      <c r="J52" s="162"/>
      <c r="K52" s="162"/>
      <c r="L52" s="162"/>
      <c r="M52" s="162"/>
      <c r="N52" s="164"/>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62"/>
      <c r="EV52" s="162"/>
      <c r="EW52" s="162"/>
      <c r="EX52" s="162"/>
      <c r="EY52" s="162"/>
      <c r="EZ52" s="162"/>
      <c r="FA52" s="162"/>
      <c r="FB52" s="162"/>
      <c r="FC52" s="162"/>
      <c r="FD52" s="162"/>
      <c r="FE52" s="162"/>
      <c r="FF52" s="162"/>
      <c r="FG52" s="162"/>
      <c r="FH52" s="162"/>
      <c r="FI52" s="162"/>
      <c r="FJ52" s="162"/>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62"/>
      <c r="GH52" s="162"/>
      <c r="GI52" s="162"/>
      <c r="GJ52" s="162"/>
      <c r="GK52" s="162"/>
      <c r="GL52" s="162"/>
      <c r="GM52" s="162"/>
      <c r="GN52" s="162"/>
      <c r="GO52" s="162"/>
      <c r="GP52" s="162"/>
      <c r="GQ52" s="162"/>
      <c r="GR52" s="162"/>
      <c r="GS52" s="162"/>
      <c r="GT52" s="162"/>
      <c r="GU52" s="162"/>
      <c r="GV52" s="162"/>
      <c r="GW52" s="162"/>
      <c r="GX52" s="162"/>
      <c r="GY52" s="162"/>
      <c r="GZ52" s="162"/>
      <c r="HA52" s="162"/>
      <c r="HB52" s="162"/>
      <c r="HC52" s="162"/>
      <c r="HD52" s="162"/>
      <c r="HE52" s="162"/>
      <c r="HF52" s="162"/>
      <c r="HG52" s="162"/>
      <c r="HH52" s="162"/>
      <c r="HI52" s="162"/>
      <c r="HJ52" s="162"/>
      <c r="HK52" s="162"/>
      <c r="HL52" s="162"/>
      <c r="HM52" s="162"/>
      <c r="HN52" s="162"/>
      <c r="HO52" s="162"/>
      <c r="HP52" s="162"/>
      <c r="HQ52" s="162"/>
      <c r="HR52" s="162"/>
      <c r="HS52" s="162"/>
      <c r="HT52" s="162"/>
      <c r="HU52" s="162"/>
      <c r="HV52" s="162"/>
      <c r="HW52" s="162"/>
      <c r="HX52" s="162"/>
      <c r="HY52" s="162"/>
      <c r="HZ52" s="162"/>
      <c r="IA52" s="162"/>
      <c r="IB52" s="162"/>
      <c r="IC52" s="162"/>
      <c r="ID52" s="162"/>
      <c r="IE52" s="162"/>
      <c r="IF52" s="162"/>
      <c r="IG52" s="162"/>
      <c r="IH52" s="162"/>
      <c r="II52" s="162"/>
      <c r="IJ52" s="162"/>
      <c r="IK52" s="162"/>
      <c r="IL52" s="162"/>
      <c r="IM52" s="162"/>
      <c r="IN52" s="162"/>
      <c r="IO52" s="162"/>
      <c r="IP52" s="162"/>
      <c r="IQ52" s="162"/>
      <c r="IR52" s="162"/>
      <c r="IS52" s="162"/>
      <c r="IT52" s="162"/>
      <c r="IU52" s="162"/>
      <c r="IV52" s="162"/>
      <c r="IW52" s="162"/>
      <c r="IX52" s="162"/>
      <c r="IY52" s="162"/>
      <c r="IZ52" s="162"/>
      <c r="JA52" s="162"/>
      <c r="JB52" s="162"/>
      <c r="JC52" s="162"/>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c r="KJ52" s="162"/>
      <c r="KK52" s="162"/>
      <c r="KL52" s="162"/>
      <c r="KM52" s="162"/>
      <c r="KN52" s="162"/>
      <c r="KO52" s="162"/>
      <c r="KP52" s="162"/>
      <c r="KQ52" s="162"/>
      <c r="KR52" s="162"/>
      <c r="KS52" s="162"/>
      <c r="KT52" s="162"/>
      <c r="KU52" s="162"/>
      <c r="KV52" s="162"/>
      <c r="KW52" s="162"/>
      <c r="KX52" s="162"/>
      <c r="KY52" s="162"/>
      <c r="KZ52" s="162"/>
      <c r="LA52" s="162"/>
      <c r="LB52" s="162"/>
      <c r="LC52" s="162"/>
      <c r="LD52" s="162"/>
      <c r="LE52" s="162"/>
      <c r="LF52" s="162"/>
      <c r="LG52" s="162"/>
      <c r="LH52" s="162"/>
      <c r="LI52" s="162"/>
      <c r="LJ52" s="162"/>
      <c r="LK52" s="162"/>
      <c r="LL52" s="162"/>
      <c r="LM52" s="162"/>
      <c r="LN52" s="162"/>
      <c r="LO52" s="162"/>
      <c r="LP52" s="162"/>
      <c r="LQ52" s="162"/>
      <c r="LR52" s="162"/>
      <c r="LS52" s="162"/>
      <c r="LT52" s="162"/>
      <c r="LU52" s="162"/>
      <c r="LV52" s="162"/>
      <c r="LW52" s="162"/>
      <c r="LX52" s="162"/>
      <c r="LY52" s="162"/>
      <c r="LZ52" s="162"/>
      <c r="MA52" s="162"/>
      <c r="MB52" s="162"/>
      <c r="MC52" s="162"/>
      <c r="MD52" s="162"/>
      <c r="ME52" s="162"/>
      <c r="MF52" s="162"/>
      <c r="MG52" s="162"/>
      <c r="MH52" s="162"/>
      <c r="MI52" s="162"/>
      <c r="MJ52" s="162"/>
      <c r="MK52" s="162"/>
      <c r="ML52" s="162"/>
      <c r="MM52" s="162"/>
      <c r="MN52" s="162"/>
      <c r="MO52" s="162"/>
      <c r="MP52" s="162"/>
      <c r="MQ52" s="162"/>
      <c r="MR52" s="162"/>
      <c r="MS52" s="162"/>
      <c r="MT52" s="162"/>
      <c r="MU52" s="162"/>
      <c r="MV52" s="162"/>
      <c r="MW52" s="162"/>
      <c r="MX52" s="162"/>
      <c r="MY52" s="162"/>
      <c r="MZ52" s="162"/>
      <c r="NA52" s="162"/>
      <c r="NB52" s="162"/>
      <c r="NC52" s="162"/>
      <c r="ND52" s="162"/>
      <c r="NE52" s="162"/>
      <c r="NF52" s="162"/>
      <c r="NG52" s="162"/>
      <c r="NH52" s="162"/>
      <c r="NI52" s="162"/>
      <c r="NJ52" s="162"/>
      <c r="NK52" s="162"/>
      <c r="NL52" s="162"/>
      <c r="NM52" s="162"/>
      <c r="NN52" s="162"/>
      <c r="NO52" s="162"/>
      <c r="NP52" s="162"/>
      <c r="NQ52" s="162"/>
      <c r="NR52" s="162"/>
      <c r="NS52" s="162"/>
      <c r="NT52" s="162"/>
      <c r="NU52" s="162"/>
      <c r="NV52" s="162"/>
      <c r="NW52" s="162"/>
      <c r="NX52" s="162"/>
      <c r="NY52" s="162"/>
      <c r="NZ52" s="162"/>
      <c r="OA52" s="162"/>
      <c r="OB52" s="162"/>
      <c r="OC52" s="162"/>
      <c r="OD52" s="162"/>
      <c r="OE52" s="162"/>
      <c r="OF52" s="162"/>
      <c r="OG52" s="162"/>
      <c r="OH52" s="162"/>
      <c r="OI52" s="162"/>
      <c r="OJ52" s="162"/>
      <c r="OK52" s="162"/>
      <c r="OL52" s="162"/>
      <c r="OM52" s="162"/>
      <c r="ON52" s="162"/>
      <c r="OO52" s="162"/>
      <c r="OP52" s="162"/>
      <c r="OQ52" s="162"/>
      <c r="OR52" s="162"/>
      <c r="OS52" s="162"/>
      <c r="OT52" s="162"/>
      <c r="OU52" s="162"/>
      <c r="OV52" s="162"/>
      <c r="OW52" s="162"/>
      <c r="OX52" s="162"/>
      <c r="OY52" s="162"/>
      <c r="OZ52" s="162"/>
      <c r="PA52" s="162"/>
      <c r="PB52" s="162"/>
      <c r="PC52" s="162"/>
      <c r="PD52" s="162"/>
      <c r="PE52" s="162"/>
      <c r="PF52" s="162"/>
      <c r="PG52" s="162"/>
      <c r="PH52" s="162"/>
      <c r="PI52" s="162"/>
      <c r="PJ52" s="162"/>
      <c r="PK52" s="162"/>
      <c r="PL52" s="162"/>
      <c r="PM52" s="162"/>
      <c r="PN52" s="162"/>
      <c r="PO52" s="162"/>
      <c r="PP52" s="162"/>
      <c r="PQ52" s="162"/>
      <c r="PR52" s="162"/>
      <c r="PS52" s="162"/>
      <c r="PT52" s="162"/>
      <c r="PU52" s="162"/>
      <c r="PV52" s="162"/>
      <c r="PW52" s="162"/>
      <c r="PX52" s="162"/>
      <c r="PY52" s="162"/>
      <c r="PZ52" s="162"/>
      <c r="QA52" s="162"/>
      <c r="QB52" s="162"/>
      <c r="QC52" s="162"/>
      <c r="QD52" s="162"/>
      <c r="QE52" s="162"/>
      <c r="QF52" s="162"/>
      <c r="QG52" s="162"/>
      <c r="QH52" s="162"/>
      <c r="QI52" s="162"/>
      <c r="QJ52" s="162"/>
      <c r="QK52" s="162"/>
      <c r="QL52" s="162"/>
      <c r="QM52" s="162"/>
      <c r="QN52" s="162"/>
      <c r="QO52" s="162"/>
      <c r="QP52" s="162"/>
      <c r="QQ52" s="162"/>
      <c r="QR52" s="162"/>
      <c r="QS52" s="162"/>
      <c r="QT52" s="162"/>
      <c r="QU52" s="162"/>
      <c r="QV52" s="162"/>
      <c r="QW52" s="162"/>
      <c r="QX52" s="162"/>
      <c r="QY52" s="162"/>
      <c r="QZ52" s="162"/>
      <c r="RA52" s="162"/>
    </row>
    <row r="53" spans="1:469" x14ac:dyDescent="0.25">
      <c r="A53" s="161"/>
      <c r="B53" s="162"/>
      <c r="C53" s="163"/>
      <c r="D53" s="162"/>
      <c r="E53" s="162"/>
      <c r="F53" s="162"/>
      <c r="G53" s="161"/>
      <c r="H53" s="162"/>
      <c r="I53" s="162"/>
      <c r="J53" s="162"/>
      <c r="K53" s="162"/>
      <c r="L53" s="162"/>
      <c r="M53" s="162"/>
      <c r="N53" s="164"/>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62"/>
      <c r="EV53" s="162"/>
      <c r="EW53" s="162"/>
      <c r="EX53" s="162"/>
      <c r="EY53" s="162"/>
      <c r="EZ53" s="162"/>
      <c r="FA53" s="162"/>
      <c r="FB53" s="162"/>
      <c r="FC53" s="162"/>
      <c r="FD53" s="162"/>
      <c r="FE53" s="162"/>
      <c r="FF53" s="162"/>
      <c r="FG53" s="162"/>
      <c r="FH53" s="162"/>
      <c r="FI53" s="162"/>
      <c r="FJ53" s="162"/>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62"/>
      <c r="GH53" s="162"/>
      <c r="GI53" s="162"/>
      <c r="GJ53" s="162"/>
      <c r="GK53" s="162"/>
      <c r="GL53" s="162"/>
      <c r="GM53" s="162"/>
      <c r="GN53" s="162"/>
      <c r="GO53" s="162"/>
      <c r="GP53" s="162"/>
      <c r="GQ53" s="162"/>
      <c r="GR53" s="162"/>
      <c r="GS53" s="162"/>
      <c r="GT53" s="162"/>
      <c r="GU53" s="162"/>
      <c r="GV53" s="162"/>
      <c r="GW53" s="162"/>
      <c r="GX53" s="162"/>
      <c r="GY53" s="162"/>
      <c r="GZ53" s="162"/>
      <c r="HA53" s="162"/>
      <c r="HB53" s="162"/>
      <c r="HC53" s="162"/>
      <c r="HD53" s="162"/>
      <c r="HE53" s="162"/>
      <c r="HF53" s="162"/>
      <c r="HG53" s="162"/>
      <c r="HH53" s="162"/>
      <c r="HI53" s="162"/>
      <c r="HJ53" s="162"/>
      <c r="HK53" s="162"/>
      <c r="HL53" s="162"/>
      <c r="HM53" s="162"/>
      <c r="HN53" s="162"/>
      <c r="HO53" s="162"/>
      <c r="HP53" s="162"/>
      <c r="HQ53" s="162"/>
      <c r="HR53" s="162"/>
      <c r="HS53" s="162"/>
      <c r="HT53" s="162"/>
      <c r="HU53" s="162"/>
      <c r="HV53" s="162"/>
      <c r="HW53" s="162"/>
      <c r="HX53" s="162"/>
      <c r="HY53" s="162"/>
      <c r="HZ53" s="162"/>
      <c r="IA53" s="162"/>
      <c r="IB53" s="162"/>
      <c r="IC53" s="162"/>
      <c r="ID53" s="162"/>
      <c r="IE53" s="162"/>
      <c r="IF53" s="162"/>
      <c r="IG53" s="162"/>
      <c r="IH53" s="162"/>
      <c r="II53" s="162"/>
      <c r="IJ53" s="162"/>
      <c r="IK53" s="162"/>
      <c r="IL53" s="162"/>
      <c r="IM53" s="162"/>
      <c r="IN53" s="162"/>
      <c r="IO53" s="162"/>
      <c r="IP53" s="162"/>
      <c r="IQ53" s="162"/>
      <c r="IR53" s="162"/>
      <c r="IS53" s="162"/>
      <c r="IT53" s="162"/>
      <c r="IU53" s="162"/>
      <c r="IV53" s="162"/>
      <c r="IW53" s="162"/>
      <c r="IX53" s="162"/>
      <c r="IY53" s="162"/>
      <c r="IZ53" s="162"/>
      <c r="JA53" s="162"/>
      <c r="JB53" s="162"/>
      <c r="JC53" s="162"/>
      <c r="JD53" s="162"/>
      <c r="JE53" s="162"/>
      <c r="JF53" s="162"/>
      <c r="JG53" s="162"/>
      <c r="JH53" s="162"/>
      <c r="JI53" s="162"/>
      <c r="JJ53" s="162"/>
      <c r="JK53" s="162"/>
      <c r="JL53" s="162"/>
      <c r="JM53" s="162"/>
      <c r="JN53" s="162"/>
      <c r="JO53" s="162"/>
      <c r="JP53" s="162"/>
      <c r="JQ53" s="162"/>
      <c r="JR53" s="162"/>
      <c r="JS53" s="162"/>
      <c r="JT53" s="162"/>
      <c r="JU53" s="162"/>
      <c r="JV53" s="162"/>
      <c r="JW53" s="162"/>
      <c r="JX53" s="162"/>
      <c r="JY53" s="162"/>
      <c r="JZ53" s="162"/>
      <c r="KA53" s="162"/>
      <c r="KB53" s="162"/>
      <c r="KC53" s="162"/>
      <c r="KD53" s="162"/>
      <c r="KE53" s="162"/>
      <c r="KF53" s="162"/>
      <c r="KG53" s="162"/>
      <c r="KH53" s="162"/>
      <c r="KI53" s="162"/>
      <c r="KJ53" s="162"/>
      <c r="KK53" s="162"/>
      <c r="KL53" s="162"/>
      <c r="KM53" s="162"/>
      <c r="KN53" s="162"/>
      <c r="KO53" s="162"/>
      <c r="KP53" s="162"/>
      <c r="KQ53" s="162"/>
      <c r="KR53" s="162"/>
      <c r="KS53" s="162"/>
      <c r="KT53" s="162"/>
      <c r="KU53" s="162"/>
      <c r="KV53" s="162"/>
      <c r="KW53" s="162"/>
      <c r="KX53" s="162"/>
      <c r="KY53" s="162"/>
      <c r="KZ53" s="162"/>
      <c r="LA53" s="162"/>
      <c r="LB53" s="162"/>
      <c r="LC53" s="162"/>
      <c r="LD53" s="162"/>
      <c r="LE53" s="162"/>
      <c r="LF53" s="162"/>
      <c r="LG53" s="162"/>
      <c r="LH53" s="162"/>
      <c r="LI53" s="162"/>
      <c r="LJ53" s="162"/>
      <c r="LK53" s="162"/>
      <c r="LL53" s="162"/>
      <c r="LM53" s="162"/>
      <c r="LN53" s="162"/>
      <c r="LO53" s="162"/>
      <c r="LP53" s="162"/>
      <c r="LQ53" s="162"/>
      <c r="LR53" s="162"/>
      <c r="LS53" s="162"/>
      <c r="LT53" s="162"/>
      <c r="LU53" s="162"/>
      <c r="LV53" s="162"/>
      <c r="LW53" s="162"/>
      <c r="LX53" s="162"/>
      <c r="LY53" s="162"/>
      <c r="LZ53" s="162"/>
      <c r="MA53" s="162"/>
      <c r="MB53" s="162"/>
      <c r="MC53" s="162"/>
      <c r="MD53" s="162"/>
      <c r="ME53" s="162"/>
      <c r="MF53" s="162"/>
      <c r="MG53" s="162"/>
      <c r="MH53" s="162"/>
      <c r="MI53" s="162"/>
      <c r="MJ53" s="162"/>
      <c r="MK53" s="162"/>
      <c r="ML53" s="162"/>
      <c r="MM53" s="162"/>
      <c r="MN53" s="162"/>
      <c r="MO53" s="162"/>
      <c r="MP53" s="162"/>
      <c r="MQ53" s="162"/>
      <c r="MR53" s="162"/>
      <c r="MS53" s="162"/>
      <c r="MT53" s="162"/>
      <c r="MU53" s="162"/>
      <c r="MV53" s="162"/>
      <c r="MW53" s="162"/>
      <c r="MX53" s="162"/>
      <c r="MY53" s="162"/>
      <c r="MZ53" s="162"/>
      <c r="NA53" s="162"/>
      <c r="NB53" s="162"/>
      <c r="NC53" s="162"/>
      <c r="ND53" s="162"/>
      <c r="NE53" s="162"/>
      <c r="NF53" s="162"/>
      <c r="NG53" s="162"/>
      <c r="NH53" s="162"/>
      <c r="NI53" s="162"/>
      <c r="NJ53" s="162"/>
      <c r="NK53" s="162"/>
      <c r="NL53" s="162"/>
      <c r="NM53" s="162"/>
      <c r="NN53" s="162"/>
      <c r="NO53" s="162"/>
      <c r="NP53" s="162"/>
      <c r="NQ53" s="162"/>
      <c r="NR53" s="162"/>
      <c r="NS53" s="162"/>
      <c r="NT53" s="162"/>
      <c r="NU53" s="162"/>
      <c r="NV53" s="162"/>
      <c r="NW53" s="162"/>
      <c r="NX53" s="162"/>
      <c r="NY53" s="162"/>
      <c r="NZ53" s="162"/>
      <c r="OA53" s="162"/>
      <c r="OB53" s="162"/>
      <c r="OC53" s="162"/>
      <c r="OD53" s="162"/>
      <c r="OE53" s="162"/>
      <c r="OF53" s="162"/>
      <c r="OG53" s="162"/>
      <c r="OH53" s="162"/>
      <c r="OI53" s="162"/>
      <c r="OJ53" s="162"/>
      <c r="OK53" s="162"/>
      <c r="OL53" s="162"/>
      <c r="OM53" s="162"/>
      <c r="ON53" s="162"/>
      <c r="OO53" s="162"/>
      <c r="OP53" s="162"/>
      <c r="OQ53" s="162"/>
      <c r="OR53" s="162"/>
      <c r="OS53" s="162"/>
      <c r="OT53" s="162"/>
      <c r="OU53" s="162"/>
      <c r="OV53" s="162"/>
      <c r="OW53" s="162"/>
      <c r="OX53" s="162"/>
      <c r="OY53" s="162"/>
      <c r="OZ53" s="162"/>
      <c r="PA53" s="162"/>
      <c r="PB53" s="162"/>
      <c r="PC53" s="162"/>
      <c r="PD53" s="162"/>
      <c r="PE53" s="162"/>
      <c r="PF53" s="162"/>
      <c r="PG53" s="162"/>
      <c r="PH53" s="162"/>
      <c r="PI53" s="162"/>
      <c r="PJ53" s="162"/>
      <c r="PK53" s="162"/>
      <c r="PL53" s="162"/>
      <c r="PM53" s="162"/>
      <c r="PN53" s="162"/>
      <c r="PO53" s="162"/>
      <c r="PP53" s="162"/>
      <c r="PQ53" s="162"/>
      <c r="PR53" s="162"/>
      <c r="PS53" s="162"/>
      <c r="PT53" s="162"/>
      <c r="PU53" s="162"/>
      <c r="PV53" s="162"/>
      <c r="PW53" s="162"/>
      <c r="PX53" s="162"/>
      <c r="PY53" s="162"/>
      <c r="PZ53" s="162"/>
      <c r="QA53" s="162"/>
      <c r="QB53" s="162"/>
      <c r="QC53" s="162"/>
      <c r="QD53" s="162"/>
      <c r="QE53" s="162"/>
      <c r="QF53" s="162"/>
      <c r="QG53" s="162"/>
      <c r="QH53" s="162"/>
      <c r="QI53" s="162"/>
      <c r="QJ53" s="162"/>
      <c r="QK53" s="162"/>
      <c r="QL53" s="162"/>
      <c r="QM53" s="162"/>
      <c r="QN53" s="162"/>
      <c r="QO53" s="162"/>
      <c r="QP53" s="162"/>
      <c r="QQ53" s="162"/>
      <c r="QR53" s="162"/>
      <c r="QS53" s="162"/>
      <c r="QT53" s="162"/>
      <c r="QU53" s="162"/>
      <c r="QV53" s="162"/>
      <c r="QW53" s="162"/>
      <c r="QX53" s="162"/>
      <c r="QY53" s="162"/>
      <c r="QZ53" s="162"/>
      <c r="RA53" s="162"/>
    </row>
    <row r="54" spans="1:469" x14ac:dyDescent="0.25">
      <c r="A54" s="161"/>
      <c r="B54" s="162"/>
      <c r="C54" s="163"/>
      <c r="D54" s="162"/>
      <c r="E54" s="162"/>
      <c r="F54" s="162"/>
      <c r="G54" s="161"/>
      <c r="H54" s="162"/>
      <c r="I54" s="162"/>
      <c r="J54" s="162"/>
      <c r="K54" s="162"/>
      <c r="L54" s="162"/>
      <c r="M54" s="162"/>
      <c r="N54" s="164"/>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62"/>
      <c r="EV54" s="162"/>
      <c r="EW54" s="162"/>
      <c r="EX54" s="162"/>
      <c r="EY54" s="162"/>
      <c r="EZ54" s="162"/>
      <c r="FA54" s="162"/>
      <c r="FB54" s="162"/>
      <c r="FC54" s="162"/>
      <c r="FD54" s="162"/>
      <c r="FE54" s="162"/>
      <c r="FF54" s="162"/>
      <c r="FG54" s="162"/>
      <c r="FH54" s="162"/>
      <c r="FI54" s="162"/>
      <c r="FJ54" s="162"/>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62"/>
      <c r="GH54" s="162"/>
      <c r="GI54" s="162"/>
      <c r="GJ54" s="162"/>
      <c r="GK54" s="162"/>
      <c r="GL54" s="162"/>
      <c r="GM54" s="162"/>
      <c r="GN54" s="162"/>
      <c r="GO54" s="162"/>
      <c r="GP54" s="162"/>
      <c r="GQ54" s="162"/>
      <c r="GR54" s="162"/>
      <c r="GS54" s="162"/>
      <c r="GT54" s="162"/>
      <c r="GU54" s="162"/>
      <c r="GV54" s="162"/>
      <c r="GW54" s="162"/>
      <c r="GX54" s="162"/>
      <c r="GY54" s="162"/>
      <c r="GZ54" s="162"/>
      <c r="HA54" s="162"/>
      <c r="HB54" s="162"/>
      <c r="HC54" s="162"/>
      <c r="HD54" s="162"/>
      <c r="HE54" s="162"/>
      <c r="HF54" s="162"/>
      <c r="HG54" s="162"/>
      <c r="HH54" s="162"/>
      <c r="HI54" s="162"/>
      <c r="HJ54" s="162"/>
      <c r="HK54" s="162"/>
      <c r="HL54" s="162"/>
      <c r="HM54" s="162"/>
      <c r="HN54" s="162"/>
      <c r="HO54" s="162"/>
      <c r="HP54" s="162"/>
      <c r="HQ54" s="162"/>
      <c r="HR54" s="162"/>
      <c r="HS54" s="162"/>
      <c r="HT54" s="162"/>
      <c r="HU54" s="162"/>
      <c r="HV54" s="162"/>
      <c r="HW54" s="162"/>
      <c r="HX54" s="162"/>
      <c r="HY54" s="162"/>
      <c r="HZ54" s="162"/>
      <c r="IA54" s="162"/>
      <c r="IB54" s="162"/>
      <c r="IC54" s="162"/>
      <c r="ID54" s="162"/>
      <c r="IE54" s="162"/>
      <c r="IF54" s="162"/>
      <c r="IG54" s="162"/>
      <c r="IH54" s="162"/>
      <c r="II54" s="162"/>
      <c r="IJ54" s="162"/>
      <c r="IK54" s="162"/>
      <c r="IL54" s="162"/>
      <c r="IM54" s="162"/>
      <c r="IN54" s="162"/>
      <c r="IO54" s="162"/>
      <c r="IP54" s="162"/>
      <c r="IQ54" s="162"/>
      <c r="IR54" s="162"/>
      <c r="IS54" s="162"/>
      <c r="IT54" s="162"/>
      <c r="IU54" s="162"/>
      <c r="IV54" s="162"/>
      <c r="IW54" s="162"/>
      <c r="IX54" s="162"/>
      <c r="IY54" s="162"/>
      <c r="IZ54" s="162"/>
      <c r="JA54" s="162"/>
      <c r="JB54" s="162"/>
      <c r="JC54" s="162"/>
      <c r="JD54" s="162"/>
      <c r="JE54" s="162"/>
      <c r="JF54" s="162"/>
      <c r="JG54" s="162"/>
      <c r="JH54" s="162"/>
      <c r="JI54" s="162"/>
      <c r="JJ54" s="162"/>
      <c r="JK54" s="162"/>
      <c r="JL54" s="162"/>
      <c r="JM54" s="162"/>
      <c r="JN54" s="162"/>
      <c r="JO54" s="162"/>
      <c r="JP54" s="162"/>
      <c r="JQ54" s="162"/>
      <c r="JR54" s="162"/>
      <c r="JS54" s="162"/>
      <c r="JT54" s="162"/>
      <c r="JU54" s="162"/>
      <c r="JV54" s="162"/>
      <c r="JW54" s="162"/>
      <c r="JX54" s="162"/>
      <c r="JY54" s="162"/>
      <c r="JZ54" s="162"/>
      <c r="KA54" s="162"/>
      <c r="KB54" s="162"/>
      <c r="KC54" s="162"/>
      <c r="KD54" s="162"/>
      <c r="KE54" s="162"/>
      <c r="KF54" s="162"/>
      <c r="KG54" s="162"/>
      <c r="KH54" s="162"/>
      <c r="KI54" s="162"/>
      <c r="KJ54" s="162"/>
      <c r="KK54" s="162"/>
      <c r="KL54" s="162"/>
      <c r="KM54" s="162"/>
      <c r="KN54" s="162"/>
      <c r="KO54" s="162"/>
      <c r="KP54" s="162"/>
      <c r="KQ54" s="162"/>
      <c r="KR54" s="162"/>
      <c r="KS54" s="162"/>
      <c r="KT54" s="162"/>
      <c r="KU54" s="162"/>
      <c r="KV54" s="162"/>
      <c r="KW54" s="162"/>
      <c r="KX54" s="162"/>
      <c r="KY54" s="162"/>
      <c r="KZ54" s="162"/>
      <c r="LA54" s="162"/>
      <c r="LB54" s="162"/>
      <c r="LC54" s="162"/>
      <c r="LD54" s="162"/>
      <c r="LE54" s="162"/>
      <c r="LF54" s="162"/>
      <c r="LG54" s="162"/>
      <c r="LH54" s="162"/>
      <c r="LI54" s="162"/>
      <c r="LJ54" s="162"/>
      <c r="LK54" s="162"/>
      <c r="LL54" s="162"/>
      <c r="LM54" s="162"/>
      <c r="LN54" s="162"/>
      <c r="LO54" s="162"/>
      <c r="LP54" s="162"/>
      <c r="LQ54" s="162"/>
      <c r="LR54" s="162"/>
      <c r="LS54" s="162"/>
      <c r="LT54" s="162"/>
      <c r="LU54" s="162"/>
      <c r="LV54" s="162"/>
      <c r="LW54" s="162"/>
      <c r="LX54" s="162"/>
      <c r="LY54" s="162"/>
      <c r="LZ54" s="162"/>
      <c r="MA54" s="162"/>
      <c r="MB54" s="162"/>
      <c r="MC54" s="162"/>
      <c r="MD54" s="162"/>
      <c r="ME54" s="162"/>
      <c r="MF54" s="162"/>
      <c r="MG54" s="162"/>
      <c r="MH54" s="162"/>
      <c r="MI54" s="162"/>
      <c r="MJ54" s="162"/>
      <c r="MK54" s="162"/>
      <c r="ML54" s="162"/>
      <c r="MM54" s="162"/>
      <c r="MN54" s="162"/>
      <c r="MO54" s="162"/>
      <c r="MP54" s="162"/>
      <c r="MQ54" s="162"/>
      <c r="MR54" s="162"/>
      <c r="MS54" s="162"/>
      <c r="MT54" s="162"/>
      <c r="MU54" s="162"/>
      <c r="MV54" s="162"/>
      <c r="MW54" s="162"/>
      <c r="MX54" s="162"/>
      <c r="MY54" s="162"/>
      <c r="MZ54" s="162"/>
      <c r="NA54" s="162"/>
      <c r="NB54" s="162"/>
      <c r="NC54" s="162"/>
      <c r="ND54" s="162"/>
      <c r="NE54" s="162"/>
      <c r="NF54" s="162"/>
      <c r="NG54" s="162"/>
      <c r="NH54" s="162"/>
      <c r="NI54" s="162"/>
      <c r="NJ54" s="162"/>
      <c r="NK54" s="162"/>
      <c r="NL54" s="162"/>
      <c r="NM54" s="162"/>
      <c r="NN54" s="162"/>
      <c r="NO54" s="162"/>
      <c r="NP54" s="162"/>
      <c r="NQ54" s="162"/>
      <c r="NR54" s="162"/>
      <c r="NS54" s="162"/>
      <c r="NT54" s="162"/>
      <c r="NU54" s="162"/>
      <c r="NV54" s="162"/>
      <c r="NW54" s="162"/>
      <c r="NX54" s="162"/>
      <c r="NY54" s="162"/>
      <c r="NZ54" s="162"/>
      <c r="OA54" s="162"/>
      <c r="OB54" s="162"/>
      <c r="OC54" s="162"/>
      <c r="OD54" s="162"/>
      <c r="OE54" s="162"/>
      <c r="OF54" s="162"/>
      <c r="OG54" s="162"/>
      <c r="OH54" s="162"/>
      <c r="OI54" s="162"/>
      <c r="OJ54" s="162"/>
      <c r="OK54" s="162"/>
      <c r="OL54" s="162"/>
      <c r="OM54" s="162"/>
      <c r="ON54" s="162"/>
      <c r="OO54" s="162"/>
      <c r="OP54" s="162"/>
      <c r="OQ54" s="162"/>
      <c r="OR54" s="162"/>
      <c r="OS54" s="162"/>
      <c r="OT54" s="162"/>
      <c r="OU54" s="162"/>
      <c r="OV54" s="162"/>
      <c r="OW54" s="162"/>
      <c r="OX54" s="162"/>
      <c r="OY54" s="162"/>
      <c r="OZ54" s="162"/>
      <c r="PA54" s="162"/>
      <c r="PB54" s="162"/>
      <c r="PC54" s="162"/>
      <c r="PD54" s="162"/>
      <c r="PE54" s="162"/>
      <c r="PF54" s="162"/>
      <c r="PG54" s="162"/>
      <c r="PH54" s="162"/>
      <c r="PI54" s="162"/>
      <c r="PJ54" s="162"/>
      <c r="PK54" s="162"/>
      <c r="PL54" s="162"/>
      <c r="PM54" s="162"/>
      <c r="PN54" s="162"/>
      <c r="PO54" s="162"/>
      <c r="PP54" s="162"/>
      <c r="PQ54" s="162"/>
      <c r="PR54" s="162"/>
      <c r="PS54" s="162"/>
      <c r="PT54" s="162"/>
      <c r="PU54" s="162"/>
      <c r="PV54" s="162"/>
      <c r="PW54" s="162"/>
      <c r="PX54" s="162"/>
      <c r="PY54" s="162"/>
      <c r="PZ54" s="162"/>
      <c r="QA54" s="162"/>
      <c r="QB54" s="162"/>
      <c r="QC54" s="162"/>
      <c r="QD54" s="162"/>
      <c r="QE54" s="162"/>
      <c r="QF54" s="162"/>
      <c r="QG54" s="162"/>
      <c r="QH54" s="162"/>
      <c r="QI54" s="162"/>
      <c r="QJ54" s="162"/>
      <c r="QK54" s="162"/>
      <c r="QL54" s="162"/>
      <c r="QM54" s="162"/>
      <c r="QN54" s="162"/>
      <c r="QO54" s="162"/>
      <c r="QP54" s="162"/>
      <c r="QQ54" s="162"/>
      <c r="QR54" s="162"/>
      <c r="QS54" s="162"/>
      <c r="QT54" s="162"/>
      <c r="QU54" s="162"/>
      <c r="QV54" s="162"/>
      <c r="QW54" s="162"/>
      <c r="QX54" s="162"/>
      <c r="QY54" s="162"/>
      <c r="QZ54" s="162"/>
      <c r="RA54" s="162"/>
    </row>
    <row r="55" spans="1:469" x14ac:dyDescent="0.25">
      <c r="A55" s="161"/>
      <c r="B55" s="162"/>
      <c r="C55" s="163"/>
      <c r="D55" s="162"/>
      <c r="E55" s="162"/>
      <c r="F55" s="162"/>
      <c r="G55" s="161"/>
      <c r="H55" s="162"/>
      <c r="I55" s="162"/>
      <c r="J55" s="162"/>
      <c r="K55" s="162"/>
      <c r="L55" s="162"/>
      <c r="M55" s="162"/>
      <c r="N55" s="164"/>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62"/>
      <c r="EV55" s="162"/>
      <c r="EW55" s="162"/>
      <c r="EX55" s="162"/>
      <c r="EY55" s="162"/>
      <c r="EZ55" s="162"/>
      <c r="FA55" s="162"/>
      <c r="FB55" s="162"/>
      <c r="FC55" s="162"/>
      <c r="FD55" s="162"/>
      <c r="FE55" s="162"/>
      <c r="FF55" s="162"/>
      <c r="FG55" s="162"/>
      <c r="FH55" s="162"/>
      <c r="FI55" s="162"/>
      <c r="FJ55" s="162"/>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62"/>
      <c r="GH55" s="162"/>
      <c r="GI55" s="162"/>
      <c r="GJ55" s="162"/>
      <c r="GK55" s="162"/>
      <c r="GL55" s="162"/>
      <c r="GM55" s="162"/>
      <c r="GN55" s="162"/>
      <c r="GO55" s="162"/>
      <c r="GP55" s="162"/>
      <c r="GQ55" s="162"/>
      <c r="GR55" s="162"/>
      <c r="GS55" s="162"/>
      <c r="GT55" s="162"/>
      <c r="GU55" s="162"/>
      <c r="GV55" s="162"/>
      <c r="GW55" s="162"/>
      <c r="GX55" s="162"/>
      <c r="GY55" s="162"/>
      <c r="GZ55" s="162"/>
      <c r="HA55" s="162"/>
      <c r="HB55" s="162"/>
      <c r="HC55" s="162"/>
      <c r="HD55" s="162"/>
      <c r="HE55" s="162"/>
      <c r="HF55" s="162"/>
      <c r="HG55" s="162"/>
      <c r="HH55" s="162"/>
      <c r="HI55" s="162"/>
      <c r="HJ55" s="162"/>
      <c r="HK55" s="162"/>
      <c r="HL55" s="162"/>
      <c r="HM55" s="162"/>
      <c r="HN55" s="162"/>
      <c r="HO55" s="162"/>
      <c r="HP55" s="162"/>
      <c r="HQ55" s="162"/>
      <c r="HR55" s="162"/>
      <c r="HS55" s="162"/>
      <c r="HT55" s="162"/>
      <c r="HU55" s="162"/>
      <c r="HV55" s="162"/>
      <c r="HW55" s="162"/>
      <c r="HX55" s="162"/>
      <c r="HY55" s="162"/>
      <c r="HZ55" s="162"/>
      <c r="IA55" s="162"/>
      <c r="IB55" s="162"/>
      <c r="IC55" s="162"/>
      <c r="ID55" s="162"/>
      <c r="IE55" s="162"/>
      <c r="IF55" s="162"/>
      <c r="IG55" s="162"/>
      <c r="IH55" s="162"/>
      <c r="II55" s="162"/>
      <c r="IJ55" s="162"/>
      <c r="IK55" s="162"/>
      <c r="IL55" s="162"/>
      <c r="IM55" s="162"/>
      <c r="IN55" s="162"/>
      <c r="IO55" s="162"/>
      <c r="IP55" s="162"/>
      <c r="IQ55" s="162"/>
      <c r="IR55" s="162"/>
      <c r="IS55" s="162"/>
      <c r="IT55" s="162"/>
      <c r="IU55" s="162"/>
      <c r="IV55" s="162"/>
      <c r="IW55" s="162"/>
      <c r="IX55" s="162"/>
      <c r="IY55" s="162"/>
      <c r="IZ55" s="162"/>
      <c r="JA55" s="162"/>
      <c r="JB55" s="162"/>
      <c r="JC55" s="162"/>
      <c r="JD55" s="162"/>
      <c r="JE55" s="162"/>
      <c r="JF55" s="162"/>
      <c r="JG55" s="162"/>
      <c r="JH55" s="162"/>
      <c r="JI55" s="162"/>
      <c r="JJ55" s="162"/>
      <c r="JK55" s="162"/>
      <c r="JL55" s="162"/>
      <c r="JM55" s="162"/>
      <c r="JN55" s="162"/>
      <c r="JO55" s="162"/>
      <c r="JP55" s="162"/>
      <c r="JQ55" s="162"/>
      <c r="JR55" s="162"/>
      <c r="JS55" s="162"/>
      <c r="JT55" s="162"/>
      <c r="JU55" s="162"/>
      <c r="JV55" s="162"/>
      <c r="JW55" s="162"/>
      <c r="JX55" s="162"/>
      <c r="JY55" s="162"/>
      <c r="JZ55" s="162"/>
      <c r="KA55" s="162"/>
      <c r="KB55" s="162"/>
      <c r="KC55" s="162"/>
      <c r="KD55" s="162"/>
      <c r="KE55" s="162"/>
      <c r="KF55" s="162"/>
      <c r="KG55" s="162"/>
      <c r="KH55" s="162"/>
      <c r="KI55" s="162"/>
      <c r="KJ55" s="162"/>
      <c r="KK55" s="162"/>
      <c r="KL55" s="162"/>
      <c r="KM55" s="162"/>
      <c r="KN55" s="162"/>
      <c r="KO55" s="162"/>
      <c r="KP55" s="162"/>
      <c r="KQ55" s="162"/>
      <c r="KR55" s="162"/>
      <c r="KS55" s="162"/>
      <c r="KT55" s="162"/>
      <c r="KU55" s="162"/>
      <c r="KV55" s="162"/>
      <c r="KW55" s="162"/>
      <c r="KX55" s="162"/>
      <c r="KY55" s="162"/>
      <c r="KZ55" s="162"/>
      <c r="LA55" s="162"/>
      <c r="LB55" s="162"/>
      <c r="LC55" s="162"/>
      <c r="LD55" s="162"/>
      <c r="LE55" s="162"/>
      <c r="LF55" s="162"/>
      <c r="LG55" s="162"/>
      <c r="LH55" s="162"/>
      <c r="LI55" s="162"/>
      <c r="LJ55" s="162"/>
      <c r="LK55" s="162"/>
      <c r="LL55" s="162"/>
      <c r="LM55" s="162"/>
      <c r="LN55" s="162"/>
      <c r="LO55" s="162"/>
      <c r="LP55" s="162"/>
      <c r="LQ55" s="162"/>
      <c r="LR55" s="162"/>
      <c r="LS55" s="162"/>
      <c r="LT55" s="162"/>
      <c r="LU55" s="162"/>
      <c r="LV55" s="162"/>
      <c r="LW55" s="162"/>
      <c r="LX55" s="162"/>
      <c r="LY55" s="162"/>
      <c r="LZ55" s="162"/>
      <c r="MA55" s="162"/>
      <c r="MB55" s="162"/>
      <c r="MC55" s="162"/>
      <c r="MD55" s="162"/>
      <c r="ME55" s="162"/>
      <c r="MF55" s="162"/>
      <c r="MG55" s="162"/>
      <c r="MH55" s="162"/>
      <c r="MI55" s="162"/>
      <c r="MJ55" s="162"/>
      <c r="MK55" s="162"/>
      <c r="ML55" s="162"/>
      <c r="MM55" s="162"/>
      <c r="MN55" s="162"/>
      <c r="MO55" s="162"/>
      <c r="MP55" s="162"/>
      <c r="MQ55" s="162"/>
      <c r="MR55" s="162"/>
      <c r="MS55" s="162"/>
      <c r="MT55" s="162"/>
      <c r="MU55" s="162"/>
      <c r="MV55" s="162"/>
      <c r="MW55" s="162"/>
      <c r="MX55" s="162"/>
      <c r="MY55" s="162"/>
      <c r="MZ55" s="162"/>
      <c r="NA55" s="162"/>
      <c r="NB55" s="162"/>
      <c r="NC55" s="162"/>
      <c r="ND55" s="162"/>
      <c r="NE55" s="162"/>
      <c r="NF55" s="162"/>
      <c r="NG55" s="162"/>
      <c r="NH55" s="162"/>
      <c r="NI55" s="162"/>
      <c r="NJ55" s="162"/>
      <c r="NK55" s="162"/>
      <c r="NL55" s="162"/>
      <c r="NM55" s="162"/>
      <c r="NN55" s="162"/>
      <c r="NO55" s="162"/>
      <c r="NP55" s="162"/>
      <c r="NQ55" s="162"/>
      <c r="NR55" s="162"/>
      <c r="NS55" s="162"/>
      <c r="NT55" s="162"/>
      <c r="NU55" s="162"/>
      <c r="NV55" s="162"/>
      <c r="NW55" s="162"/>
      <c r="NX55" s="162"/>
      <c r="NY55" s="162"/>
      <c r="NZ55" s="162"/>
      <c r="OA55" s="162"/>
      <c r="OB55" s="162"/>
      <c r="OC55" s="162"/>
      <c r="OD55" s="162"/>
      <c r="OE55" s="162"/>
      <c r="OF55" s="162"/>
      <c r="OG55" s="162"/>
      <c r="OH55" s="162"/>
      <c r="OI55" s="162"/>
      <c r="OJ55" s="162"/>
      <c r="OK55" s="162"/>
      <c r="OL55" s="162"/>
      <c r="OM55" s="162"/>
      <c r="ON55" s="162"/>
      <c r="OO55" s="162"/>
      <c r="OP55" s="162"/>
      <c r="OQ55" s="162"/>
      <c r="OR55" s="162"/>
      <c r="OS55" s="162"/>
      <c r="OT55" s="162"/>
      <c r="OU55" s="162"/>
      <c r="OV55" s="162"/>
      <c r="OW55" s="162"/>
      <c r="OX55" s="162"/>
      <c r="OY55" s="162"/>
      <c r="OZ55" s="162"/>
      <c r="PA55" s="162"/>
      <c r="PB55" s="162"/>
      <c r="PC55" s="162"/>
      <c r="PD55" s="162"/>
      <c r="PE55" s="162"/>
      <c r="PF55" s="162"/>
      <c r="PG55" s="162"/>
      <c r="PH55" s="162"/>
      <c r="PI55" s="162"/>
      <c r="PJ55" s="162"/>
      <c r="PK55" s="162"/>
      <c r="PL55" s="162"/>
      <c r="PM55" s="162"/>
      <c r="PN55" s="162"/>
      <c r="PO55" s="162"/>
      <c r="PP55" s="162"/>
      <c r="PQ55" s="162"/>
      <c r="PR55" s="162"/>
      <c r="PS55" s="162"/>
      <c r="PT55" s="162"/>
      <c r="PU55" s="162"/>
      <c r="PV55" s="162"/>
      <c r="PW55" s="162"/>
      <c r="PX55" s="162"/>
      <c r="PY55" s="162"/>
      <c r="PZ55" s="162"/>
      <c r="QA55" s="162"/>
      <c r="QB55" s="162"/>
      <c r="QC55" s="162"/>
      <c r="QD55" s="162"/>
      <c r="QE55" s="162"/>
      <c r="QF55" s="162"/>
      <c r="QG55" s="162"/>
      <c r="QH55" s="162"/>
      <c r="QI55" s="162"/>
      <c r="QJ55" s="162"/>
      <c r="QK55" s="162"/>
      <c r="QL55" s="162"/>
      <c r="QM55" s="162"/>
      <c r="QN55" s="162"/>
      <c r="QO55" s="162"/>
      <c r="QP55" s="162"/>
      <c r="QQ55" s="162"/>
      <c r="QR55" s="162"/>
      <c r="QS55" s="162"/>
      <c r="QT55" s="162"/>
      <c r="QU55" s="162"/>
      <c r="QV55" s="162"/>
      <c r="QW55" s="162"/>
      <c r="QX55" s="162"/>
      <c r="QY55" s="162"/>
      <c r="QZ55" s="162"/>
      <c r="RA55" s="162"/>
    </row>
    <row r="56" spans="1:469" x14ac:dyDescent="0.25">
      <c r="A56" s="161"/>
      <c r="B56" s="162"/>
      <c r="C56" s="163"/>
      <c r="D56" s="162"/>
      <c r="E56" s="162"/>
      <c r="F56" s="162"/>
      <c r="G56" s="161"/>
      <c r="H56" s="162"/>
      <c r="I56" s="162"/>
      <c r="J56" s="162"/>
      <c r="K56" s="162"/>
      <c r="L56" s="162"/>
      <c r="M56" s="162"/>
      <c r="N56" s="164"/>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62"/>
      <c r="EV56" s="162"/>
      <c r="EW56" s="162"/>
      <c r="EX56" s="162"/>
      <c r="EY56" s="162"/>
      <c r="EZ56" s="162"/>
      <c r="FA56" s="162"/>
      <c r="FB56" s="162"/>
      <c r="FC56" s="162"/>
      <c r="FD56" s="162"/>
      <c r="FE56" s="162"/>
      <c r="FF56" s="162"/>
      <c r="FG56" s="162"/>
      <c r="FH56" s="162"/>
      <c r="FI56" s="162"/>
      <c r="FJ56" s="162"/>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62"/>
      <c r="GH56" s="162"/>
      <c r="GI56" s="162"/>
      <c r="GJ56" s="162"/>
      <c r="GK56" s="162"/>
      <c r="GL56" s="162"/>
      <c r="GM56" s="162"/>
      <c r="GN56" s="162"/>
      <c r="GO56" s="162"/>
      <c r="GP56" s="162"/>
      <c r="GQ56" s="162"/>
      <c r="GR56" s="162"/>
      <c r="GS56" s="162"/>
      <c r="GT56" s="162"/>
      <c r="GU56" s="162"/>
      <c r="GV56" s="162"/>
      <c r="GW56" s="162"/>
      <c r="GX56" s="162"/>
      <c r="GY56" s="162"/>
      <c r="GZ56" s="162"/>
      <c r="HA56" s="162"/>
      <c r="HB56" s="162"/>
      <c r="HC56" s="162"/>
      <c r="HD56" s="162"/>
      <c r="HE56" s="162"/>
      <c r="HF56" s="162"/>
      <c r="HG56" s="162"/>
      <c r="HH56" s="162"/>
      <c r="HI56" s="162"/>
      <c r="HJ56" s="162"/>
      <c r="HK56" s="162"/>
      <c r="HL56" s="162"/>
      <c r="HM56" s="162"/>
      <c r="HN56" s="162"/>
      <c r="HO56" s="162"/>
      <c r="HP56" s="162"/>
      <c r="HQ56" s="162"/>
      <c r="HR56" s="162"/>
      <c r="HS56" s="162"/>
      <c r="HT56" s="162"/>
      <c r="HU56" s="162"/>
      <c r="HV56" s="162"/>
      <c r="HW56" s="162"/>
      <c r="HX56" s="162"/>
      <c r="HY56" s="162"/>
      <c r="HZ56" s="162"/>
      <c r="IA56" s="162"/>
      <c r="IB56" s="162"/>
      <c r="IC56" s="162"/>
      <c r="ID56" s="162"/>
      <c r="IE56" s="162"/>
      <c r="IF56" s="162"/>
      <c r="IG56" s="162"/>
      <c r="IH56" s="162"/>
      <c r="II56" s="162"/>
      <c r="IJ56" s="162"/>
      <c r="IK56" s="162"/>
      <c r="IL56" s="162"/>
      <c r="IM56" s="162"/>
      <c r="IN56" s="162"/>
      <c r="IO56" s="162"/>
      <c r="IP56" s="162"/>
      <c r="IQ56" s="162"/>
      <c r="IR56" s="162"/>
      <c r="IS56" s="162"/>
      <c r="IT56" s="162"/>
      <c r="IU56" s="162"/>
      <c r="IV56" s="162"/>
      <c r="IW56" s="162"/>
      <c r="IX56" s="162"/>
      <c r="IY56" s="162"/>
      <c r="IZ56" s="162"/>
      <c r="JA56" s="162"/>
      <c r="JB56" s="162"/>
      <c r="JC56" s="162"/>
      <c r="JD56" s="162"/>
      <c r="JE56" s="162"/>
      <c r="JF56" s="162"/>
      <c r="JG56" s="162"/>
      <c r="JH56" s="162"/>
      <c r="JI56" s="162"/>
      <c r="JJ56" s="162"/>
      <c r="JK56" s="162"/>
      <c r="JL56" s="162"/>
      <c r="JM56" s="162"/>
      <c r="JN56" s="162"/>
      <c r="JO56" s="162"/>
      <c r="JP56" s="162"/>
      <c r="JQ56" s="162"/>
      <c r="JR56" s="162"/>
      <c r="JS56" s="162"/>
      <c r="JT56" s="162"/>
      <c r="JU56" s="162"/>
      <c r="JV56" s="162"/>
      <c r="JW56" s="162"/>
      <c r="JX56" s="162"/>
      <c r="JY56" s="162"/>
      <c r="JZ56" s="162"/>
      <c r="KA56" s="162"/>
      <c r="KB56" s="162"/>
      <c r="KC56" s="162"/>
      <c r="KD56" s="162"/>
      <c r="KE56" s="162"/>
      <c r="KF56" s="162"/>
      <c r="KG56" s="162"/>
      <c r="KH56" s="162"/>
      <c r="KI56" s="162"/>
      <c r="KJ56" s="162"/>
      <c r="KK56" s="162"/>
      <c r="KL56" s="162"/>
      <c r="KM56" s="162"/>
      <c r="KN56" s="162"/>
      <c r="KO56" s="162"/>
      <c r="KP56" s="162"/>
      <c r="KQ56" s="162"/>
      <c r="KR56" s="162"/>
      <c r="KS56" s="162"/>
      <c r="KT56" s="162"/>
      <c r="KU56" s="162"/>
      <c r="KV56" s="162"/>
      <c r="KW56" s="162"/>
      <c r="KX56" s="162"/>
      <c r="KY56" s="162"/>
      <c r="KZ56" s="162"/>
      <c r="LA56" s="162"/>
      <c r="LB56" s="162"/>
      <c r="LC56" s="162"/>
      <c r="LD56" s="162"/>
      <c r="LE56" s="162"/>
      <c r="LF56" s="162"/>
      <c r="LG56" s="162"/>
      <c r="LH56" s="162"/>
      <c r="LI56" s="162"/>
      <c r="LJ56" s="162"/>
      <c r="LK56" s="162"/>
      <c r="LL56" s="162"/>
      <c r="LM56" s="162"/>
      <c r="LN56" s="162"/>
      <c r="LO56" s="162"/>
      <c r="LP56" s="162"/>
      <c r="LQ56" s="162"/>
      <c r="LR56" s="162"/>
      <c r="LS56" s="162"/>
      <c r="LT56" s="162"/>
      <c r="LU56" s="162"/>
      <c r="LV56" s="162"/>
      <c r="LW56" s="162"/>
      <c r="LX56" s="162"/>
      <c r="LY56" s="162"/>
      <c r="LZ56" s="162"/>
      <c r="MA56" s="162"/>
      <c r="MB56" s="162"/>
      <c r="MC56" s="162"/>
      <c r="MD56" s="162"/>
      <c r="ME56" s="162"/>
      <c r="MF56" s="162"/>
      <c r="MG56" s="162"/>
      <c r="MH56" s="162"/>
      <c r="MI56" s="162"/>
      <c r="MJ56" s="162"/>
      <c r="MK56" s="162"/>
      <c r="ML56" s="162"/>
      <c r="MM56" s="162"/>
      <c r="MN56" s="162"/>
      <c r="MO56" s="162"/>
      <c r="MP56" s="162"/>
      <c r="MQ56" s="162"/>
      <c r="MR56" s="162"/>
      <c r="MS56" s="162"/>
      <c r="MT56" s="162"/>
      <c r="MU56" s="162"/>
      <c r="MV56" s="162"/>
      <c r="MW56" s="162"/>
      <c r="MX56" s="162"/>
      <c r="MY56" s="162"/>
      <c r="MZ56" s="162"/>
      <c r="NA56" s="162"/>
      <c r="NB56" s="162"/>
      <c r="NC56" s="162"/>
      <c r="ND56" s="162"/>
      <c r="NE56" s="162"/>
      <c r="NF56" s="162"/>
      <c r="NG56" s="162"/>
      <c r="NH56" s="162"/>
      <c r="NI56" s="162"/>
      <c r="NJ56" s="162"/>
      <c r="NK56" s="162"/>
      <c r="NL56" s="162"/>
      <c r="NM56" s="162"/>
      <c r="NN56" s="162"/>
      <c r="NO56" s="162"/>
      <c r="NP56" s="162"/>
      <c r="NQ56" s="162"/>
      <c r="NR56" s="162"/>
      <c r="NS56" s="162"/>
      <c r="NT56" s="162"/>
      <c r="NU56" s="162"/>
      <c r="NV56" s="162"/>
      <c r="NW56" s="162"/>
      <c r="NX56" s="162"/>
      <c r="NY56" s="162"/>
      <c r="NZ56" s="162"/>
      <c r="OA56" s="162"/>
      <c r="OB56" s="162"/>
      <c r="OC56" s="162"/>
      <c r="OD56" s="162"/>
      <c r="OE56" s="162"/>
      <c r="OF56" s="162"/>
      <c r="OG56" s="162"/>
      <c r="OH56" s="162"/>
      <c r="OI56" s="162"/>
      <c r="OJ56" s="162"/>
      <c r="OK56" s="162"/>
      <c r="OL56" s="162"/>
      <c r="OM56" s="162"/>
      <c r="ON56" s="162"/>
      <c r="OO56" s="162"/>
      <c r="OP56" s="162"/>
      <c r="OQ56" s="162"/>
      <c r="OR56" s="162"/>
      <c r="OS56" s="162"/>
      <c r="OT56" s="162"/>
      <c r="OU56" s="162"/>
      <c r="OV56" s="162"/>
      <c r="OW56" s="162"/>
      <c r="OX56" s="162"/>
      <c r="OY56" s="162"/>
      <c r="OZ56" s="162"/>
      <c r="PA56" s="162"/>
      <c r="PB56" s="162"/>
      <c r="PC56" s="162"/>
      <c r="PD56" s="162"/>
      <c r="PE56" s="162"/>
      <c r="PF56" s="162"/>
      <c r="PG56" s="162"/>
      <c r="PH56" s="162"/>
      <c r="PI56" s="162"/>
      <c r="PJ56" s="162"/>
      <c r="PK56" s="162"/>
      <c r="PL56" s="162"/>
      <c r="PM56" s="162"/>
      <c r="PN56" s="162"/>
      <c r="PO56" s="162"/>
      <c r="PP56" s="162"/>
      <c r="PQ56" s="162"/>
      <c r="PR56" s="162"/>
      <c r="PS56" s="162"/>
      <c r="PT56" s="162"/>
      <c r="PU56" s="162"/>
      <c r="PV56" s="162"/>
      <c r="PW56" s="162"/>
      <c r="PX56" s="162"/>
      <c r="PY56" s="162"/>
      <c r="PZ56" s="162"/>
      <c r="QA56" s="162"/>
      <c r="QB56" s="162"/>
      <c r="QC56" s="162"/>
      <c r="QD56" s="162"/>
      <c r="QE56" s="162"/>
      <c r="QF56" s="162"/>
      <c r="QG56" s="162"/>
      <c r="QH56" s="162"/>
      <c r="QI56" s="162"/>
      <c r="QJ56" s="162"/>
      <c r="QK56" s="162"/>
      <c r="QL56" s="162"/>
      <c r="QM56" s="162"/>
      <c r="QN56" s="162"/>
      <c r="QO56" s="162"/>
      <c r="QP56" s="162"/>
      <c r="QQ56" s="162"/>
      <c r="QR56" s="162"/>
      <c r="QS56" s="162"/>
      <c r="QT56" s="162"/>
      <c r="QU56" s="162"/>
      <c r="QV56" s="162"/>
      <c r="QW56" s="162"/>
      <c r="QX56" s="162"/>
      <c r="QY56" s="162"/>
      <c r="QZ56" s="162"/>
      <c r="RA56" s="162"/>
    </row>
    <row r="57" spans="1:469" x14ac:dyDescent="0.25">
      <c r="A57" s="161"/>
      <c r="B57" s="162"/>
      <c r="C57" s="163"/>
      <c r="D57" s="162"/>
      <c r="E57" s="162"/>
      <c r="F57" s="162"/>
      <c r="G57" s="161"/>
      <c r="H57" s="162"/>
      <c r="I57" s="162"/>
      <c r="J57" s="162"/>
      <c r="K57" s="162"/>
      <c r="L57" s="162"/>
      <c r="M57" s="162"/>
      <c r="N57" s="164"/>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62"/>
      <c r="EV57" s="162"/>
      <c r="EW57" s="162"/>
      <c r="EX57" s="162"/>
      <c r="EY57" s="162"/>
      <c r="EZ57" s="162"/>
      <c r="FA57" s="162"/>
      <c r="FB57" s="162"/>
      <c r="FC57" s="162"/>
      <c r="FD57" s="162"/>
      <c r="FE57" s="162"/>
      <c r="FF57" s="162"/>
      <c r="FG57" s="162"/>
      <c r="FH57" s="162"/>
      <c r="FI57" s="162"/>
      <c r="FJ57" s="162"/>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62"/>
      <c r="GH57" s="162"/>
      <c r="GI57" s="162"/>
      <c r="GJ57" s="162"/>
      <c r="GK57" s="162"/>
      <c r="GL57" s="162"/>
      <c r="GM57" s="162"/>
      <c r="GN57" s="162"/>
      <c r="GO57" s="162"/>
      <c r="GP57" s="162"/>
      <c r="GQ57" s="162"/>
      <c r="GR57" s="162"/>
      <c r="GS57" s="162"/>
      <c r="GT57" s="162"/>
      <c r="GU57" s="162"/>
      <c r="GV57" s="162"/>
      <c r="GW57" s="162"/>
      <c r="GX57" s="162"/>
      <c r="GY57" s="162"/>
      <c r="GZ57" s="162"/>
      <c r="HA57" s="162"/>
      <c r="HB57" s="162"/>
      <c r="HC57" s="162"/>
      <c r="HD57" s="162"/>
      <c r="HE57" s="162"/>
      <c r="HF57" s="162"/>
      <c r="HG57" s="162"/>
      <c r="HH57" s="162"/>
      <c r="HI57" s="162"/>
      <c r="HJ57" s="162"/>
      <c r="HK57" s="162"/>
      <c r="HL57" s="162"/>
      <c r="HM57" s="162"/>
      <c r="HN57" s="162"/>
      <c r="HO57" s="162"/>
      <c r="HP57" s="162"/>
      <c r="HQ57" s="162"/>
      <c r="HR57" s="162"/>
      <c r="HS57" s="162"/>
      <c r="HT57" s="162"/>
      <c r="HU57" s="162"/>
      <c r="HV57" s="162"/>
      <c r="HW57" s="162"/>
      <c r="HX57" s="162"/>
      <c r="HY57" s="162"/>
      <c r="HZ57" s="162"/>
      <c r="IA57" s="162"/>
      <c r="IB57" s="162"/>
      <c r="IC57" s="162"/>
      <c r="ID57" s="162"/>
      <c r="IE57" s="162"/>
      <c r="IF57" s="162"/>
      <c r="IG57" s="162"/>
      <c r="IH57" s="162"/>
      <c r="II57" s="162"/>
      <c r="IJ57" s="162"/>
      <c r="IK57" s="162"/>
      <c r="IL57" s="162"/>
      <c r="IM57" s="162"/>
      <c r="IN57" s="162"/>
      <c r="IO57" s="162"/>
      <c r="IP57" s="162"/>
      <c r="IQ57" s="162"/>
      <c r="IR57" s="162"/>
      <c r="IS57" s="162"/>
      <c r="IT57" s="162"/>
      <c r="IU57" s="162"/>
      <c r="IV57" s="162"/>
      <c r="IW57" s="162"/>
      <c r="IX57" s="162"/>
      <c r="IY57" s="162"/>
      <c r="IZ57" s="162"/>
      <c r="JA57" s="162"/>
      <c r="JB57" s="162"/>
      <c r="JC57" s="162"/>
      <c r="JD57" s="162"/>
      <c r="JE57" s="162"/>
      <c r="JF57" s="162"/>
      <c r="JG57" s="162"/>
      <c r="JH57" s="162"/>
      <c r="JI57" s="162"/>
      <c r="JJ57" s="162"/>
      <c r="JK57" s="162"/>
      <c r="JL57" s="162"/>
      <c r="JM57" s="162"/>
      <c r="JN57" s="162"/>
      <c r="JO57" s="162"/>
      <c r="JP57" s="162"/>
      <c r="JQ57" s="162"/>
      <c r="JR57" s="162"/>
      <c r="JS57" s="162"/>
      <c r="JT57" s="162"/>
      <c r="JU57" s="162"/>
      <c r="JV57" s="162"/>
      <c r="JW57" s="162"/>
      <c r="JX57" s="162"/>
      <c r="JY57" s="162"/>
      <c r="JZ57" s="162"/>
      <c r="KA57" s="162"/>
      <c r="KB57" s="162"/>
      <c r="KC57" s="162"/>
      <c r="KD57" s="162"/>
      <c r="KE57" s="162"/>
      <c r="KF57" s="162"/>
      <c r="KG57" s="162"/>
      <c r="KH57" s="162"/>
      <c r="KI57" s="162"/>
      <c r="KJ57" s="162"/>
      <c r="KK57" s="162"/>
      <c r="KL57" s="162"/>
      <c r="KM57" s="162"/>
      <c r="KN57" s="162"/>
      <c r="KO57" s="162"/>
      <c r="KP57" s="162"/>
      <c r="KQ57" s="162"/>
      <c r="KR57" s="162"/>
      <c r="KS57" s="162"/>
      <c r="KT57" s="162"/>
      <c r="KU57" s="162"/>
      <c r="KV57" s="162"/>
      <c r="KW57" s="162"/>
      <c r="KX57" s="162"/>
      <c r="KY57" s="162"/>
      <c r="KZ57" s="162"/>
      <c r="LA57" s="162"/>
      <c r="LB57" s="162"/>
      <c r="LC57" s="162"/>
      <c r="LD57" s="162"/>
      <c r="LE57" s="162"/>
      <c r="LF57" s="162"/>
      <c r="LG57" s="162"/>
      <c r="LH57" s="162"/>
      <c r="LI57" s="162"/>
      <c r="LJ57" s="162"/>
      <c r="LK57" s="162"/>
      <c r="LL57" s="162"/>
      <c r="LM57" s="162"/>
      <c r="LN57" s="162"/>
      <c r="LO57" s="162"/>
      <c r="LP57" s="162"/>
      <c r="LQ57" s="162"/>
      <c r="LR57" s="162"/>
      <c r="LS57" s="162"/>
      <c r="LT57" s="162"/>
      <c r="LU57" s="162"/>
      <c r="LV57" s="162"/>
      <c r="LW57" s="162"/>
      <c r="LX57" s="162"/>
      <c r="LY57" s="162"/>
      <c r="LZ57" s="162"/>
      <c r="MA57" s="162"/>
      <c r="MB57" s="162"/>
      <c r="MC57" s="162"/>
      <c r="MD57" s="162"/>
      <c r="ME57" s="162"/>
      <c r="MF57" s="162"/>
      <c r="MG57" s="162"/>
      <c r="MH57" s="162"/>
      <c r="MI57" s="162"/>
      <c r="MJ57" s="162"/>
      <c r="MK57" s="162"/>
      <c r="ML57" s="162"/>
      <c r="MM57" s="162"/>
      <c r="MN57" s="162"/>
      <c r="MO57" s="162"/>
      <c r="MP57" s="162"/>
      <c r="MQ57" s="162"/>
      <c r="MR57" s="162"/>
      <c r="MS57" s="162"/>
      <c r="MT57" s="162"/>
      <c r="MU57" s="162"/>
      <c r="MV57" s="162"/>
      <c r="MW57" s="162"/>
      <c r="MX57" s="162"/>
      <c r="MY57" s="162"/>
      <c r="MZ57" s="162"/>
      <c r="NA57" s="162"/>
      <c r="NB57" s="162"/>
      <c r="NC57" s="162"/>
      <c r="ND57" s="162"/>
      <c r="NE57" s="162"/>
      <c r="NF57" s="162"/>
      <c r="NG57" s="162"/>
      <c r="NH57" s="162"/>
      <c r="NI57" s="162"/>
      <c r="NJ57" s="162"/>
      <c r="NK57" s="162"/>
      <c r="NL57" s="162"/>
      <c r="NM57" s="162"/>
      <c r="NN57" s="162"/>
      <c r="NO57" s="162"/>
      <c r="NP57" s="162"/>
      <c r="NQ57" s="162"/>
      <c r="NR57" s="162"/>
      <c r="NS57" s="162"/>
      <c r="NT57" s="162"/>
      <c r="NU57" s="162"/>
      <c r="NV57" s="162"/>
      <c r="NW57" s="162"/>
      <c r="NX57" s="162"/>
      <c r="NY57" s="162"/>
      <c r="NZ57" s="162"/>
      <c r="OA57" s="162"/>
      <c r="OB57" s="162"/>
      <c r="OC57" s="162"/>
      <c r="OD57" s="162"/>
      <c r="OE57" s="162"/>
      <c r="OF57" s="162"/>
      <c r="OG57" s="162"/>
      <c r="OH57" s="162"/>
      <c r="OI57" s="162"/>
      <c r="OJ57" s="162"/>
      <c r="OK57" s="162"/>
      <c r="OL57" s="162"/>
      <c r="OM57" s="162"/>
      <c r="ON57" s="162"/>
      <c r="OO57" s="162"/>
      <c r="OP57" s="162"/>
      <c r="OQ57" s="162"/>
      <c r="OR57" s="162"/>
      <c r="OS57" s="162"/>
      <c r="OT57" s="162"/>
      <c r="OU57" s="162"/>
      <c r="OV57" s="162"/>
      <c r="OW57" s="162"/>
      <c r="OX57" s="162"/>
      <c r="OY57" s="162"/>
      <c r="OZ57" s="162"/>
      <c r="PA57" s="162"/>
      <c r="PB57" s="162"/>
      <c r="PC57" s="162"/>
      <c r="PD57" s="162"/>
      <c r="PE57" s="162"/>
      <c r="PF57" s="162"/>
      <c r="PG57" s="162"/>
      <c r="PH57" s="162"/>
      <c r="PI57" s="162"/>
      <c r="PJ57" s="162"/>
      <c r="PK57" s="162"/>
      <c r="PL57" s="162"/>
      <c r="PM57" s="162"/>
      <c r="PN57" s="162"/>
      <c r="PO57" s="162"/>
      <c r="PP57" s="162"/>
      <c r="PQ57" s="162"/>
      <c r="PR57" s="162"/>
      <c r="PS57" s="162"/>
      <c r="PT57" s="162"/>
      <c r="PU57" s="162"/>
      <c r="PV57" s="162"/>
      <c r="PW57" s="162"/>
      <c r="PX57" s="162"/>
      <c r="PY57" s="162"/>
      <c r="PZ57" s="162"/>
      <c r="QA57" s="162"/>
      <c r="QB57" s="162"/>
      <c r="QC57" s="162"/>
      <c r="QD57" s="162"/>
      <c r="QE57" s="162"/>
      <c r="QF57" s="162"/>
      <c r="QG57" s="162"/>
      <c r="QH57" s="162"/>
      <c r="QI57" s="162"/>
      <c r="QJ57" s="162"/>
      <c r="QK57" s="162"/>
      <c r="QL57" s="162"/>
      <c r="QM57" s="162"/>
      <c r="QN57" s="162"/>
      <c r="QO57" s="162"/>
      <c r="QP57" s="162"/>
      <c r="QQ57" s="162"/>
      <c r="QR57" s="162"/>
      <c r="QS57" s="162"/>
      <c r="QT57" s="162"/>
      <c r="QU57" s="162"/>
      <c r="QV57" s="162"/>
      <c r="QW57" s="162"/>
      <c r="QX57" s="162"/>
      <c r="QY57" s="162"/>
      <c r="QZ57" s="162"/>
      <c r="RA57" s="162"/>
    </row>
    <row r="58" spans="1:469" x14ac:dyDescent="0.25">
      <c r="A58" s="161"/>
      <c r="B58" s="162"/>
      <c r="C58" s="163"/>
      <c r="D58" s="162"/>
      <c r="E58" s="162"/>
      <c r="F58" s="162"/>
      <c r="G58" s="161"/>
      <c r="H58" s="162"/>
      <c r="I58" s="162"/>
      <c r="J58" s="162"/>
      <c r="K58" s="162"/>
      <c r="L58" s="162"/>
      <c r="M58" s="162"/>
      <c r="N58" s="164"/>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62"/>
      <c r="EV58" s="162"/>
      <c r="EW58" s="162"/>
      <c r="EX58" s="162"/>
      <c r="EY58" s="162"/>
      <c r="EZ58" s="162"/>
      <c r="FA58" s="162"/>
      <c r="FB58" s="162"/>
      <c r="FC58" s="162"/>
      <c r="FD58" s="162"/>
      <c r="FE58" s="162"/>
      <c r="FF58" s="162"/>
      <c r="FG58" s="162"/>
      <c r="FH58" s="162"/>
      <c r="FI58" s="162"/>
      <c r="FJ58" s="162"/>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62"/>
      <c r="GH58" s="162"/>
      <c r="GI58" s="162"/>
      <c r="GJ58" s="162"/>
      <c r="GK58" s="162"/>
      <c r="GL58" s="162"/>
      <c r="GM58" s="162"/>
      <c r="GN58" s="162"/>
      <c r="GO58" s="162"/>
      <c r="GP58" s="162"/>
      <c r="GQ58" s="162"/>
      <c r="GR58" s="162"/>
      <c r="GS58" s="162"/>
      <c r="GT58" s="162"/>
      <c r="GU58" s="162"/>
      <c r="GV58" s="162"/>
      <c r="GW58" s="162"/>
      <c r="GX58" s="162"/>
      <c r="GY58" s="162"/>
      <c r="GZ58" s="162"/>
      <c r="HA58" s="162"/>
      <c r="HB58" s="162"/>
      <c r="HC58" s="162"/>
      <c r="HD58" s="162"/>
      <c r="HE58" s="162"/>
      <c r="HF58" s="162"/>
      <c r="HG58" s="162"/>
      <c r="HH58" s="162"/>
      <c r="HI58" s="162"/>
      <c r="HJ58" s="162"/>
      <c r="HK58" s="162"/>
      <c r="HL58" s="162"/>
      <c r="HM58" s="162"/>
      <c r="HN58" s="162"/>
      <c r="HO58" s="162"/>
      <c r="HP58" s="162"/>
      <c r="HQ58" s="162"/>
      <c r="HR58" s="162"/>
      <c r="HS58" s="162"/>
      <c r="HT58" s="162"/>
      <c r="HU58" s="162"/>
      <c r="HV58" s="162"/>
      <c r="HW58" s="162"/>
      <c r="HX58" s="162"/>
      <c r="HY58" s="162"/>
      <c r="HZ58" s="162"/>
      <c r="IA58" s="162"/>
      <c r="IB58" s="162"/>
      <c r="IC58" s="162"/>
      <c r="ID58" s="162"/>
      <c r="IE58" s="162"/>
      <c r="IF58" s="162"/>
      <c r="IG58" s="162"/>
      <c r="IH58" s="162"/>
      <c r="II58" s="162"/>
      <c r="IJ58" s="162"/>
      <c r="IK58" s="162"/>
      <c r="IL58" s="162"/>
      <c r="IM58" s="162"/>
      <c r="IN58" s="162"/>
      <c r="IO58" s="162"/>
      <c r="IP58" s="162"/>
      <c r="IQ58" s="162"/>
      <c r="IR58" s="162"/>
      <c r="IS58" s="162"/>
      <c r="IT58" s="162"/>
      <c r="IU58" s="162"/>
      <c r="IV58" s="162"/>
      <c r="IW58" s="162"/>
      <c r="IX58" s="162"/>
      <c r="IY58" s="162"/>
      <c r="IZ58" s="162"/>
      <c r="JA58" s="162"/>
      <c r="JB58" s="162"/>
      <c r="JC58" s="162"/>
      <c r="JD58" s="162"/>
      <c r="JE58" s="162"/>
      <c r="JF58" s="162"/>
      <c r="JG58" s="162"/>
      <c r="JH58" s="162"/>
      <c r="JI58" s="162"/>
      <c r="JJ58" s="162"/>
      <c r="JK58" s="162"/>
      <c r="JL58" s="162"/>
      <c r="JM58" s="162"/>
      <c r="JN58" s="162"/>
      <c r="JO58" s="162"/>
      <c r="JP58" s="162"/>
      <c r="JQ58" s="162"/>
      <c r="JR58" s="162"/>
      <c r="JS58" s="162"/>
      <c r="JT58" s="162"/>
      <c r="JU58" s="162"/>
      <c r="JV58" s="162"/>
      <c r="JW58" s="162"/>
      <c r="JX58" s="162"/>
      <c r="JY58" s="162"/>
      <c r="JZ58" s="162"/>
      <c r="KA58" s="162"/>
      <c r="KB58" s="162"/>
      <c r="KC58" s="162"/>
      <c r="KD58" s="162"/>
      <c r="KE58" s="162"/>
      <c r="KF58" s="162"/>
      <c r="KG58" s="162"/>
      <c r="KH58" s="162"/>
      <c r="KI58" s="162"/>
      <c r="KJ58" s="162"/>
      <c r="KK58" s="162"/>
      <c r="KL58" s="162"/>
      <c r="KM58" s="162"/>
      <c r="KN58" s="162"/>
      <c r="KO58" s="162"/>
      <c r="KP58" s="162"/>
      <c r="KQ58" s="162"/>
      <c r="KR58" s="162"/>
      <c r="KS58" s="162"/>
      <c r="KT58" s="162"/>
      <c r="KU58" s="162"/>
      <c r="KV58" s="162"/>
      <c r="KW58" s="162"/>
      <c r="KX58" s="162"/>
      <c r="KY58" s="162"/>
      <c r="KZ58" s="162"/>
      <c r="LA58" s="162"/>
      <c r="LB58" s="162"/>
      <c r="LC58" s="162"/>
      <c r="LD58" s="162"/>
      <c r="LE58" s="162"/>
      <c r="LF58" s="162"/>
      <c r="LG58" s="162"/>
      <c r="LH58" s="162"/>
      <c r="LI58" s="162"/>
      <c r="LJ58" s="162"/>
      <c r="LK58" s="162"/>
      <c r="LL58" s="162"/>
      <c r="LM58" s="162"/>
      <c r="LN58" s="162"/>
      <c r="LO58" s="162"/>
      <c r="LP58" s="162"/>
      <c r="LQ58" s="162"/>
      <c r="LR58" s="162"/>
      <c r="LS58" s="162"/>
      <c r="LT58" s="162"/>
      <c r="LU58" s="162"/>
      <c r="LV58" s="162"/>
      <c r="LW58" s="162"/>
      <c r="LX58" s="162"/>
      <c r="LY58" s="162"/>
      <c r="LZ58" s="162"/>
      <c r="MA58" s="162"/>
      <c r="MB58" s="162"/>
      <c r="MC58" s="162"/>
      <c r="MD58" s="162"/>
      <c r="ME58" s="162"/>
      <c r="MF58" s="162"/>
      <c r="MG58" s="162"/>
      <c r="MH58" s="162"/>
      <c r="MI58" s="162"/>
      <c r="MJ58" s="162"/>
      <c r="MK58" s="162"/>
      <c r="ML58" s="162"/>
      <c r="MM58" s="162"/>
      <c r="MN58" s="162"/>
      <c r="MO58" s="162"/>
      <c r="MP58" s="162"/>
      <c r="MQ58" s="162"/>
      <c r="MR58" s="162"/>
      <c r="MS58" s="162"/>
      <c r="MT58" s="162"/>
      <c r="MU58" s="162"/>
      <c r="MV58" s="162"/>
      <c r="MW58" s="162"/>
      <c r="MX58" s="162"/>
      <c r="MY58" s="162"/>
      <c r="MZ58" s="162"/>
      <c r="NA58" s="162"/>
      <c r="NB58" s="162"/>
      <c r="NC58" s="162"/>
      <c r="ND58" s="162"/>
      <c r="NE58" s="162"/>
      <c r="NF58" s="162"/>
      <c r="NG58" s="162"/>
      <c r="NH58" s="162"/>
      <c r="NI58" s="162"/>
      <c r="NJ58" s="162"/>
      <c r="NK58" s="162"/>
      <c r="NL58" s="162"/>
      <c r="NM58" s="162"/>
      <c r="NN58" s="162"/>
      <c r="NO58" s="162"/>
      <c r="NP58" s="162"/>
      <c r="NQ58" s="162"/>
      <c r="NR58" s="162"/>
      <c r="NS58" s="162"/>
      <c r="NT58" s="162"/>
      <c r="NU58" s="162"/>
      <c r="NV58" s="162"/>
      <c r="NW58" s="162"/>
      <c r="NX58" s="162"/>
      <c r="NY58" s="162"/>
      <c r="NZ58" s="162"/>
      <c r="OA58" s="162"/>
      <c r="OB58" s="162"/>
      <c r="OC58" s="162"/>
      <c r="OD58" s="162"/>
      <c r="OE58" s="162"/>
      <c r="OF58" s="162"/>
      <c r="OG58" s="162"/>
      <c r="OH58" s="162"/>
      <c r="OI58" s="162"/>
      <c r="OJ58" s="162"/>
      <c r="OK58" s="162"/>
      <c r="OL58" s="162"/>
      <c r="OM58" s="162"/>
      <c r="ON58" s="162"/>
      <c r="OO58" s="162"/>
      <c r="OP58" s="162"/>
      <c r="OQ58" s="162"/>
      <c r="OR58" s="162"/>
      <c r="OS58" s="162"/>
      <c r="OT58" s="162"/>
      <c r="OU58" s="162"/>
      <c r="OV58" s="162"/>
      <c r="OW58" s="162"/>
      <c r="OX58" s="162"/>
      <c r="OY58" s="162"/>
      <c r="OZ58" s="162"/>
      <c r="PA58" s="162"/>
      <c r="PB58" s="162"/>
      <c r="PC58" s="162"/>
      <c r="PD58" s="162"/>
      <c r="PE58" s="162"/>
      <c r="PF58" s="162"/>
      <c r="PG58" s="162"/>
      <c r="PH58" s="162"/>
      <c r="PI58" s="162"/>
      <c r="PJ58" s="162"/>
      <c r="PK58" s="162"/>
      <c r="PL58" s="162"/>
      <c r="PM58" s="162"/>
      <c r="PN58" s="162"/>
      <c r="PO58" s="162"/>
      <c r="PP58" s="162"/>
      <c r="PQ58" s="162"/>
      <c r="PR58" s="162"/>
      <c r="PS58" s="162"/>
      <c r="PT58" s="162"/>
      <c r="PU58" s="162"/>
      <c r="PV58" s="162"/>
      <c r="PW58" s="162"/>
      <c r="PX58" s="162"/>
      <c r="PY58" s="162"/>
      <c r="PZ58" s="162"/>
      <c r="QA58" s="162"/>
      <c r="QB58" s="162"/>
      <c r="QC58" s="162"/>
      <c r="QD58" s="162"/>
      <c r="QE58" s="162"/>
      <c r="QF58" s="162"/>
      <c r="QG58" s="162"/>
      <c r="QH58" s="162"/>
      <c r="QI58" s="162"/>
      <c r="QJ58" s="162"/>
      <c r="QK58" s="162"/>
      <c r="QL58" s="162"/>
      <c r="QM58" s="162"/>
      <c r="QN58" s="162"/>
      <c r="QO58" s="162"/>
      <c r="QP58" s="162"/>
      <c r="QQ58" s="162"/>
      <c r="QR58" s="162"/>
      <c r="QS58" s="162"/>
      <c r="QT58" s="162"/>
      <c r="QU58" s="162"/>
      <c r="QV58" s="162"/>
      <c r="QW58" s="162"/>
      <c r="QX58" s="162"/>
      <c r="QY58" s="162"/>
      <c r="QZ58" s="162"/>
      <c r="RA58" s="162"/>
    </row>
    <row r="59" spans="1:469" x14ac:dyDescent="0.25">
      <c r="A59" s="161"/>
      <c r="B59" s="162"/>
      <c r="C59" s="163"/>
      <c r="D59" s="162"/>
      <c r="E59" s="162"/>
      <c r="F59" s="162"/>
      <c r="G59" s="161"/>
      <c r="H59" s="162"/>
      <c r="I59" s="162"/>
      <c r="J59" s="162"/>
      <c r="K59" s="162"/>
      <c r="L59" s="162"/>
      <c r="M59" s="162"/>
      <c r="N59" s="164"/>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62"/>
      <c r="EV59" s="162"/>
      <c r="EW59" s="162"/>
      <c r="EX59" s="162"/>
      <c r="EY59" s="162"/>
      <c r="EZ59" s="162"/>
      <c r="FA59" s="162"/>
      <c r="FB59" s="162"/>
      <c r="FC59" s="162"/>
      <c r="FD59" s="162"/>
      <c r="FE59" s="162"/>
      <c r="FF59" s="162"/>
      <c r="FG59" s="162"/>
      <c r="FH59" s="162"/>
      <c r="FI59" s="162"/>
      <c r="FJ59" s="162"/>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62"/>
      <c r="GH59" s="162"/>
      <c r="GI59" s="162"/>
      <c r="GJ59" s="162"/>
      <c r="GK59" s="162"/>
      <c r="GL59" s="162"/>
      <c r="GM59" s="162"/>
      <c r="GN59" s="162"/>
      <c r="GO59" s="162"/>
      <c r="GP59" s="162"/>
      <c r="GQ59" s="162"/>
      <c r="GR59" s="162"/>
      <c r="GS59" s="162"/>
      <c r="GT59" s="162"/>
      <c r="GU59" s="162"/>
      <c r="GV59" s="162"/>
      <c r="GW59" s="162"/>
      <c r="GX59" s="162"/>
      <c r="GY59" s="162"/>
      <c r="GZ59" s="162"/>
      <c r="HA59" s="162"/>
      <c r="HB59" s="162"/>
      <c r="HC59" s="162"/>
      <c r="HD59" s="162"/>
      <c r="HE59" s="162"/>
      <c r="HF59" s="162"/>
      <c r="HG59" s="162"/>
      <c r="HH59" s="162"/>
      <c r="HI59" s="162"/>
      <c r="HJ59" s="162"/>
      <c r="HK59" s="162"/>
      <c r="HL59" s="162"/>
      <c r="HM59" s="162"/>
      <c r="HN59" s="162"/>
      <c r="HO59" s="162"/>
      <c r="HP59" s="162"/>
      <c r="HQ59" s="162"/>
      <c r="HR59" s="162"/>
      <c r="HS59" s="162"/>
      <c r="HT59" s="162"/>
      <c r="HU59" s="162"/>
      <c r="HV59" s="162"/>
      <c r="HW59" s="162"/>
      <c r="HX59" s="162"/>
      <c r="HY59" s="162"/>
      <c r="HZ59" s="162"/>
      <c r="IA59" s="162"/>
      <c r="IB59" s="162"/>
      <c r="IC59" s="162"/>
      <c r="ID59" s="162"/>
      <c r="IE59" s="162"/>
      <c r="IF59" s="162"/>
      <c r="IG59" s="162"/>
      <c r="IH59" s="162"/>
      <c r="II59" s="162"/>
      <c r="IJ59" s="162"/>
      <c r="IK59" s="162"/>
      <c r="IL59" s="162"/>
      <c r="IM59" s="162"/>
      <c r="IN59" s="162"/>
      <c r="IO59" s="162"/>
      <c r="IP59" s="162"/>
      <c r="IQ59" s="162"/>
      <c r="IR59" s="162"/>
      <c r="IS59" s="162"/>
      <c r="IT59" s="162"/>
      <c r="IU59" s="162"/>
      <c r="IV59" s="162"/>
      <c r="IW59" s="162"/>
      <c r="IX59" s="162"/>
      <c r="IY59" s="162"/>
      <c r="IZ59" s="162"/>
      <c r="JA59" s="162"/>
      <c r="JB59" s="162"/>
      <c r="JC59" s="162"/>
      <c r="JD59" s="162"/>
      <c r="JE59" s="162"/>
      <c r="JF59" s="162"/>
      <c r="JG59" s="162"/>
      <c r="JH59" s="162"/>
      <c r="JI59" s="162"/>
      <c r="JJ59" s="162"/>
      <c r="JK59" s="162"/>
      <c r="JL59" s="162"/>
      <c r="JM59" s="162"/>
      <c r="JN59" s="162"/>
      <c r="JO59" s="162"/>
      <c r="JP59" s="162"/>
      <c r="JQ59" s="162"/>
      <c r="JR59" s="162"/>
      <c r="JS59" s="162"/>
      <c r="JT59" s="162"/>
      <c r="JU59" s="162"/>
      <c r="JV59" s="162"/>
      <c r="JW59" s="162"/>
      <c r="JX59" s="162"/>
      <c r="JY59" s="162"/>
      <c r="JZ59" s="162"/>
      <c r="KA59" s="162"/>
      <c r="KB59" s="162"/>
      <c r="KC59" s="162"/>
      <c r="KD59" s="162"/>
      <c r="KE59" s="162"/>
      <c r="KF59" s="162"/>
      <c r="KG59" s="162"/>
      <c r="KH59" s="162"/>
      <c r="KI59" s="162"/>
      <c r="KJ59" s="162"/>
      <c r="KK59" s="162"/>
      <c r="KL59" s="162"/>
      <c r="KM59" s="162"/>
      <c r="KN59" s="162"/>
      <c r="KO59" s="162"/>
      <c r="KP59" s="162"/>
      <c r="KQ59" s="162"/>
      <c r="KR59" s="162"/>
      <c r="KS59" s="162"/>
      <c r="KT59" s="162"/>
      <c r="KU59" s="162"/>
      <c r="KV59" s="162"/>
      <c r="KW59" s="162"/>
      <c r="KX59" s="162"/>
      <c r="KY59" s="162"/>
      <c r="KZ59" s="162"/>
      <c r="LA59" s="162"/>
      <c r="LB59" s="162"/>
      <c r="LC59" s="162"/>
      <c r="LD59" s="162"/>
      <c r="LE59" s="162"/>
      <c r="LF59" s="162"/>
      <c r="LG59" s="162"/>
      <c r="LH59" s="162"/>
      <c r="LI59" s="162"/>
      <c r="LJ59" s="162"/>
      <c r="LK59" s="162"/>
      <c r="LL59" s="162"/>
      <c r="LM59" s="162"/>
      <c r="LN59" s="162"/>
      <c r="LO59" s="162"/>
      <c r="LP59" s="162"/>
      <c r="LQ59" s="162"/>
      <c r="LR59" s="162"/>
      <c r="LS59" s="162"/>
      <c r="LT59" s="162"/>
      <c r="LU59" s="162"/>
      <c r="LV59" s="162"/>
      <c r="LW59" s="162"/>
      <c r="LX59" s="162"/>
      <c r="LY59" s="162"/>
      <c r="LZ59" s="162"/>
      <c r="MA59" s="162"/>
      <c r="MB59" s="162"/>
      <c r="MC59" s="162"/>
      <c r="MD59" s="162"/>
      <c r="ME59" s="162"/>
      <c r="MF59" s="162"/>
      <c r="MG59" s="162"/>
      <c r="MH59" s="162"/>
      <c r="MI59" s="162"/>
      <c r="MJ59" s="162"/>
      <c r="MK59" s="162"/>
      <c r="ML59" s="162"/>
      <c r="MM59" s="162"/>
      <c r="MN59" s="162"/>
      <c r="MO59" s="162"/>
      <c r="MP59" s="162"/>
      <c r="MQ59" s="162"/>
      <c r="MR59" s="162"/>
      <c r="MS59" s="162"/>
      <c r="MT59" s="162"/>
      <c r="MU59" s="162"/>
      <c r="MV59" s="162"/>
      <c r="MW59" s="162"/>
      <c r="MX59" s="162"/>
      <c r="MY59" s="162"/>
      <c r="MZ59" s="162"/>
      <c r="NA59" s="162"/>
      <c r="NB59" s="162"/>
      <c r="NC59" s="162"/>
      <c r="ND59" s="162"/>
      <c r="NE59" s="162"/>
      <c r="NF59" s="162"/>
      <c r="NG59" s="162"/>
      <c r="NH59" s="162"/>
      <c r="NI59" s="162"/>
      <c r="NJ59" s="162"/>
      <c r="NK59" s="162"/>
      <c r="NL59" s="162"/>
      <c r="NM59" s="162"/>
      <c r="NN59" s="162"/>
      <c r="NO59" s="162"/>
      <c r="NP59" s="162"/>
      <c r="NQ59" s="162"/>
      <c r="NR59" s="162"/>
      <c r="NS59" s="162"/>
      <c r="NT59" s="162"/>
      <c r="NU59" s="162"/>
      <c r="NV59" s="162"/>
      <c r="NW59" s="162"/>
      <c r="NX59" s="162"/>
      <c r="NY59" s="162"/>
      <c r="NZ59" s="162"/>
      <c r="OA59" s="162"/>
      <c r="OB59" s="162"/>
      <c r="OC59" s="162"/>
      <c r="OD59" s="162"/>
      <c r="OE59" s="162"/>
      <c r="OF59" s="162"/>
      <c r="OG59" s="162"/>
      <c r="OH59" s="162"/>
      <c r="OI59" s="162"/>
      <c r="OJ59" s="162"/>
      <c r="OK59" s="162"/>
      <c r="OL59" s="162"/>
      <c r="OM59" s="162"/>
      <c r="ON59" s="162"/>
      <c r="OO59" s="162"/>
      <c r="OP59" s="162"/>
      <c r="OQ59" s="162"/>
      <c r="OR59" s="162"/>
      <c r="OS59" s="162"/>
      <c r="OT59" s="162"/>
      <c r="OU59" s="162"/>
      <c r="OV59" s="162"/>
      <c r="OW59" s="162"/>
      <c r="OX59" s="162"/>
      <c r="OY59" s="162"/>
      <c r="OZ59" s="162"/>
      <c r="PA59" s="162"/>
      <c r="PB59" s="162"/>
      <c r="PC59" s="162"/>
      <c r="PD59" s="162"/>
      <c r="PE59" s="162"/>
      <c r="PF59" s="162"/>
      <c r="PG59" s="162"/>
      <c r="PH59" s="162"/>
      <c r="PI59" s="162"/>
      <c r="PJ59" s="162"/>
      <c r="PK59" s="162"/>
      <c r="PL59" s="162"/>
      <c r="PM59" s="162"/>
      <c r="PN59" s="162"/>
      <c r="PO59" s="162"/>
      <c r="PP59" s="162"/>
      <c r="PQ59" s="162"/>
      <c r="PR59" s="162"/>
      <c r="PS59" s="162"/>
      <c r="PT59" s="162"/>
      <c r="PU59" s="162"/>
      <c r="PV59" s="162"/>
      <c r="PW59" s="162"/>
      <c r="PX59" s="162"/>
      <c r="PY59" s="162"/>
      <c r="PZ59" s="162"/>
      <c r="QA59" s="162"/>
      <c r="QB59" s="162"/>
      <c r="QC59" s="162"/>
      <c r="QD59" s="162"/>
      <c r="QE59" s="162"/>
      <c r="QF59" s="162"/>
      <c r="QG59" s="162"/>
      <c r="QH59" s="162"/>
      <c r="QI59" s="162"/>
      <c r="QJ59" s="162"/>
      <c r="QK59" s="162"/>
      <c r="QL59" s="162"/>
      <c r="QM59" s="162"/>
      <c r="QN59" s="162"/>
      <c r="QO59" s="162"/>
      <c r="QP59" s="162"/>
      <c r="QQ59" s="162"/>
      <c r="QR59" s="162"/>
      <c r="QS59" s="162"/>
      <c r="QT59" s="162"/>
      <c r="QU59" s="162"/>
      <c r="QV59" s="162"/>
      <c r="QW59" s="162"/>
      <c r="QX59" s="162"/>
      <c r="QY59" s="162"/>
      <c r="QZ59" s="162"/>
      <c r="RA59" s="162"/>
    </row>
    <row r="60" spans="1:469" x14ac:dyDescent="0.25">
      <c r="A60" s="161"/>
      <c r="B60" s="162"/>
      <c r="C60" s="163"/>
      <c r="D60" s="162"/>
      <c r="E60" s="162"/>
      <c r="F60" s="162"/>
      <c r="G60" s="161"/>
      <c r="H60" s="162"/>
      <c r="I60" s="162"/>
      <c r="J60" s="162"/>
      <c r="K60" s="162"/>
      <c r="L60" s="162"/>
      <c r="M60" s="162"/>
      <c r="N60" s="164"/>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row>
    <row r="61" spans="1:469" x14ac:dyDescent="0.25">
      <c r="A61" s="161"/>
      <c r="B61" s="162"/>
      <c r="C61" s="163"/>
      <c r="D61" s="162"/>
      <c r="E61" s="162"/>
      <c r="F61" s="162"/>
      <c r="G61" s="161"/>
      <c r="H61" s="162"/>
      <c r="I61" s="162"/>
      <c r="J61" s="162"/>
      <c r="K61" s="162"/>
      <c r="L61" s="162"/>
      <c r="M61" s="162"/>
      <c r="N61" s="164"/>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row>
    <row r="62" spans="1:469" x14ac:dyDescent="0.25">
      <c r="A62" s="161"/>
      <c r="B62" s="162"/>
      <c r="C62" s="163"/>
      <c r="D62" s="162"/>
      <c r="E62" s="162"/>
      <c r="F62" s="162"/>
      <c r="G62" s="161"/>
      <c r="H62" s="162"/>
      <c r="I62" s="162"/>
      <c r="J62" s="162"/>
      <c r="K62" s="162"/>
      <c r="L62" s="162"/>
      <c r="M62" s="162"/>
      <c r="N62" s="164"/>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row>
    <row r="63" spans="1:469" x14ac:dyDescent="0.25">
      <c r="A63" s="161"/>
      <c r="B63" s="162"/>
      <c r="C63" s="163"/>
      <c r="D63" s="162"/>
      <c r="E63" s="162"/>
      <c r="F63" s="162"/>
      <c r="G63" s="161"/>
      <c r="H63" s="162"/>
      <c r="I63" s="162"/>
      <c r="J63" s="162"/>
      <c r="K63" s="162"/>
      <c r="L63" s="162"/>
      <c r="M63" s="162"/>
      <c r="N63" s="164"/>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row>
    <row r="64" spans="1:469" x14ac:dyDescent="0.25">
      <c r="A64" s="161"/>
      <c r="B64" s="162"/>
      <c r="C64" s="163"/>
      <c r="D64" s="162"/>
      <c r="E64" s="162"/>
      <c r="F64" s="162"/>
      <c r="G64" s="161"/>
      <c r="H64" s="162"/>
      <c r="I64" s="162"/>
      <c r="J64" s="162"/>
      <c r="K64" s="162"/>
      <c r="L64" s="162"/>
      <c r="M64" s="162"/>
      <c r="N64" s="164"/>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62"/>
      <c r="EV64" s="162"/>
      <c r="EW64" s="162"/>
      <c r="EX64" s="162"/>
      <c r="EY64" s="162"/>
      <c r="EZ64" s="162"/>
      <c r="FA64" s="162"/>
      <c r="FB64" s="162"/>
      <c r="FC64" s="162"/>
      <c r="FD64" s="162"/>
      <c r="FE64" s="162"/>
      <c r="FF64" s="162"/>
      <c r="FG64" s="162"/>
      <c r="FH64" s="162"/>
      <c r="FI64" s="162"/>
      <c r="FJ64" s="162"/>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62"/>
      <c r="GH64" s="162"/>
      <c r="GI64" s="162"/>
      <c r="GJ64" s="162"/>
      <c r="GK64" s="162"/>
      <c r="GL64" s="162"/>
      <c r="GM64" s="162"/>
      <c r="GN64" s="162"/>
      <c r="GO64" s="162"/>
      <c r="GP64" s="162"/>
      <c r="GQ64" s="162"/>
      <c r="GR64" s="162"/>
      <c r="GS64" s="162"/>
      <c r="GT64" s="162"/>
      <c r="GU64" s="162"/>
      <c r="GV64" s="162"/>
      <c r="GW64" s="162"/>
      <c r="GX64" s="162"/>
      <c r="GY64" s="162"/>
      <c r="GZ64" s="162"/>
      <c r="HA64" s="162"/>
      <c r="HB64" s="162"/>
      <c r="HC64" s="162"/>
      <c r="HD64" s="162"/>
      <c r="HE64" s="162"/>
      <c r="HF64" s="162"/>
      <c r="HG64" s="162"/>
      <c r="HH64" s="162"/>
      <c r="HI64" s="162"/>
      <c r="HJ64" s="162"/>
      <c r="HK64" s="162"/>
      <c r="HL64" s="162"/>
      <c r="HM64" s="162"/>
      <c r="HN64" s="162"/>
      <c r="HO64" s="162"/>
      <c r="HP64" s="162"/>
      <c r="HQ64" s="162"/>
      <c r="HR64" s="162"/>
      <c r="HS64" s="162"/>
      <c r="HT64" s="162"/>
      <c r="HU64" s="162"/>
      <c r="HV64" s="162"/>
      <c r="HW64" s="162"/>
      <c r="HX64" s="162"/>
      <c r="HY64" s="162"/>
      <c r="HZ64" s="162"/>
      <c r="IA64" s="162"/>
      <c r="IB64" s="162"/>
      <c r="IC64" s="162"/>
      <c r="ID64" s="162"/>
      <c r="IE64" s="162"/>
      <c r="IF64" s="162"/>
      <c r="IG64" s="162"/>
      <c r="IH64" s="162"/>
      <c r="II64" s="162"/>
      <c r="IJ64" s="162"/>
      <c r="IK64" s="162"/>
      <c r="IL64" s="162"/>
      <c r="IM64" s="162"/>
      <c r="IN64" s="162"/>
      <c r="IO64" s="162"/>
      <c r="IP64" s="162"/>
      <c r="IQ64" s="162"/>
      <c r="IR64" s="162"/>
      <c r="IS64" s="162"/>
      <c r="IT64" s="162"/>
      <c r="IU64" s="162"/>
      <c r="IV64" s="162"/>
      <c r="IW64" s="162"/>
      <c r="IX64" s="162"/>
      <c r="IY64" s="162"/>
      <c r="IZ64" s="162"/>
      <c r="JA64" s="162"/>
      <c r="JB64" s="162"/>
      <c r="JC64" s="162"/>
      <c r="JD64" s="162"/>
      <c r="JE64" s="162"/>
      <c r="JF64" s="162"/>
      <c r="JG64" s="162"/>
      <c r="JH64" s="162"/>
      <c r="JI64" s="162"/>
      <c r="JJ64" s="162"/>
      <c r="JK64" s="162"/>
      <c r="JL64" s="162"/>
      <c r="JM64" s="162"/>
      <c r="JN64" s="162"/>
      <c r="JO64" s="162"/>
      <c r="JP64" s="162"/>
      <c r="JQ64" s="162"/>
      <c r="JR64" s="162"/>
      <c r="JS64" s="162"/>
      <c r="JT64" s="162"/>
      <c r="JU64" s="162"/>
      <c r="JV64" s="162"/>
      <c r="JW64" s="162"/>
      <c r="JX64" s="162"/>
      <c r="JY64" s="162"/>
      <c r="JZ64" s="162"/>
      <c r="KA64" s="162"/>
      <c r="KB64" s="162"/>
      <c r="KC64" s="162"/>
      <c r="KD64" s="162"/>
      <c r="KE64" s="162"/>
      <c r="KF64" s="162"/>
      <c r="KG64" s="162"/>
      <c r="KH64" s="162"/>
      <c r="KI64" s="162"/>
      <c r="KJ64" s="162"/>
      <c r="KK64" s="162"/>
      <c r="KL64" s="162"/>
      <c r="KM64" s="162"/>
      <c r="KN64" s="162"/>
      <c r="KO64" s="162"/>
      <c r="KP64" s="162"/>
      <c r="KQ64" s="162"/>
      <c r="KR64" s="162"/>
      <c r="KS64" s="162"/>
      <c r="KT64" s="162"/>
      <c r="KU64" s="162"/>
      <c r="KV64" s="162"/>
      <c r="KW64" s="162"/>
      <c r="KX64" s="162"/>
      <c r="KY64" s="162"/>
      <c r="KZ64" s="162"/>
      <c r="LA64" s="162"/>
      <c r="LB64" s="162"/>
      <c r="LC64" s="162"/>
      <c r="LD64" s="162"/>
      <c r="LE64" s="162"/>
      <c r="LF64" s="162"/>
      <c r="LG64" s="162"/>
      <c r="LH64" s="162"/>
      <c r="LI64" s="162"/>
      <c r="LJ64" s="162"/>
      <c r="LK64" s="162"/>
      <c r="LL64" s="162"/>
      <c r="LM64" s="162"/>
      <c r="LN64" s="162"/>
      <c r="LO64" s="162"/>
      <c r="LP64" s="162"/>
      <c r="LQ64" s="162"/>
      <c r="LR64" s="162"/>
      <c r="LS64" s="162"/>
      <c r="LT64" s="162"/>
      <c r="LU64" s="162"/>
      <c r="LV64" s="162"/>
      <c r="LW64" s="162"/>
      <c r="LX64" s="162"/>
      <c r="LY64" s="162"/>
      <c r="LZ64" s="162"/>
      <c r="MA64" s="162"/>
      <c r="MB64" s="162"/>
      <c r="MC64" s="162"/>
      <c r="MD64" s="162"/>
      <c r="ME64" s="162"/>
      <c r="MF64" s="162"/>
      <c r="MG64" s="162"/>
      <c r="MH64" s="162"/>
      <c r="MI64" s="162"/>
      <c r="MJ64" s="162"/>
      <c r="MK64" s="162"/>
      <c r="ML64" s="162"/>
      <c r="MM64" s="162"/>
      <c r="MN64" s="162"/>
      <c r="MO64" s="162"/>
      <c r="MP64" s="162"/>
      <c r="MQ64" s="162"/>
      <c r="MR64" s="162"/>
      <c r="MS64" s="162"/>
      <c r="MT64" s="162"/>
      <c r="MU64" s="162"/>
      <c r="MV64" s="162"/>
      <c r="MW64" s="162"/>
      <c r="MX64" s="162"/>
      <c r="MY64" s="162"/>
      <c r="MZ64" s="162"/>
      <c r="NA64" s="162"/>
      <c r="NB64" s="162"/>
      <c r="NC64" s="162"/>
      <c r="ND64" s="162"/>
      <c r="NE64" s="162"/>
      <c r="NF64" s="162"/>
      <c r="NG64" s="162"/>
      <c r="NH64" s="162"/>
      <c r="NI64" s="162"/>
      <c r="NJ64" s="162"/>
      <c r="NK64" s="162"/>
      <c r="NL64" s="162"/>
      <c r="NM64" s="162"/>
      <c r="NN64" s="162"/>
      <c r="NO64" s="162"/>
      <c r="NP64" s="162"/>
      <c r="NQ64" s="162"/>
      <c r="NR64" s="162"/>
      <c r="NS64" s="162"/>
      <c r="NT64" s="162"/>
      <c r="NU64" s="162"/>
      <c r="NV64" s="162"/>
      <c r="NW64" s="162"/>
      <c r="NX64" s="162"/>
      <c r="NY64" s="162"/>
      <c r="NZ64" s="162"/>
      <c r="OA64" s="162"/>
      <c r="OB64" s="162"/>
      <c r="OC64" s="162"/>
      <c r="OD64" s="162"/>
      <c r="OE64" s="162"/>
      <c r="OF64" s="162"/>
      <c r="OG64" s="162"/>
      <c r="OH64" s="162"/>
      <c r="OI64" s="162"/>
      <c r="OJ64" s="162"/>
      <c r="OK64" s="162"/>
      <c r="OL64" s="162"/>
      <c r="OM64" s="162"/>
      <c r="ON64" s="162"/>
      <c r="OO64" s="162"/>
      <c r="OP64" s="162"/>
      <c r="OQ64" s="162"/>
      <c r="OR64" s="162"/>
      <c r="OS64" s="162"/>
      <c r="OT64" s="162"/>
      <c r="OU64" s="162"/>
      <c r="OV64" s="162"/>
      <c r="OW64" s="162"/>
      <c r="OX64" s="162"/>
      <c r="OY64" s="162"/>
      <c r="OZ64" s="162"/>
      <c r="PA64" s="162"/>
      <c r="PB64" s="162"/>
      <c r="PC64" s="162"/>
      <c r="PD64" s="162"/>
      <c r="PE64" s="162"/>
      <c r="PF64" s="162"/>
      <c r="PG64" s="162"/>
      <c r="PH64" s="162"/>
      <c r="PI64" s="162"/>
      <c r="PJ64" s="162"/>
      <c r="PK64" s="162"/>
      <c r="PL64" s="162"/>
      <c r="PM64" s="162"/>
      <c r="PN64" s="162"/>
      <c r="PO64" s="162"/>
      <c r="PP64" s="162"/>
      <c r="PQ64" s="162"/>
      <c r="PR64" s="162"/>
      <c r="PS64" s="162"/>
      <c r="PT64" s="162"/>
      <c r="PU64" s="162"/>
      <c r="PV64" s="162"/>
      <c r="PW64" s="162"/>
      <c r="PX64" s="162"/>
      <c r="PY64" s="162"/>
      <c r="PZ64" s="162"/>
      <c r="QA64" s="162"/>
      <c r="QB64" s="162"/>
      <c r="QC64" s="162"/>
      <c r="QD64" s="162"/>
      <c r="QE64" s="162"/>
      <c r="QF64" s="162"/>
      <c r="QG64" s="162"/>
      <c r="QH64" s="162"/>
      <c r="QI64" s="162"/>
      <c r="QJ64" s="162"/>
      <c r="QK64" s="162"/>
      <c r="QL64" s="162"/>
      <c r="QM64" s="162"/>
      <c r="QN64" s="162"/>
      <c r="QO64" s="162"/>
      <c r="QP64" s="162"/>
      <c r="QQ64" s="162"/>
      <c r="QR64" s="162"/>
      <c r="QS64" s="162"/>
      <c r="QT64" s="162"/>
      <c r="QU64" s="162"/>
      <c r="QV64" s="162"/>
      <c r="QW64" s="162"/>
      <c r="QX64" s="162"/>
      <c r="QY64" s="162"/>
      <c r="QZ64" s="162"/>
      <c r="RA64" s="162"/>
    </row>
    <row r="65" spans="1:469" x14ac:dyDescent="0.25">
      <c r="A65" s="161"/>
      <c r="B65" s="162"/>
      <c r="C65" s="163"/>
      <c r="D65" s="162"/>
      <c r="E65" s="162"/>
      <c r="F65" s="162"/>
      <c r="G65" s="161"/>
      <c r="H65" s="162"/>
      <c r="I65" s="162"/>
      <c r="J65" s="162"/>
      <c r="K65" s="162"/>
      <c r="L65" s="162"/>
      <c r="M65" s="162"/>
      <c r="N65" s="164"/>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62"/>
      <c r="EV65" s="162"/>
      <c r="EW65" s="162"/>
      <c r="EX65" s="162"/>
      <c r="EY65" s="162"/>
      <c r="EZ65" s="162"/>
      <c r="FA65" s="162"/>
      <c r="FB65" s="162"/>
      <c r="FC65" s="162"/>
      <c r="FD65" s="162"/>
      <c r="FE65" s="162"/>
      <c r="FF65" s="162"/>
      <c r="FG65" s="162"/>
      <c r="FH65" s="162"/>
      <c r="FI65" s="162"/>
      <c r="FJ65" s="162"/>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62"/>
      <c r="GH65" s="162"/>
      <c r="GI65" s="162"/>
      <c r="GJ65" s="162"/>
      <c r="GK65" s="162"/>
      <c r="GL65" s="162"/>
      <c r="GM65" s="162"/>
      <c r="GN65" s="162"/>
      <c r="GO65" s="162"/>
      <c r="GP65" s="162"/>
      <c r="GQ65" s="162"/>
      <c r="GR65" s="162"/>
      <c r="GS65" s="162"/>
      <c r="GT65" s="162"/>
      <c r="GU65" s="162"/>
      <c r="GV65" s="162"/>
      <c r="GW65" s="162"/>
      <c r="GX65" s="162"/>
      <c r="GY65" s="162"/>
      <c r="GZ65" s="162"/>
      <c r="HA65" s="162"/>
      <c r="HB65" s="162"/>
      <c r="HC65" s="162"/>
      <c r="HD65" s="162"/>
      <c r="HE65" s="162"/>
      <c r="HF65" s="162"/>
      <c r="HG65" s="162"/>
      <c r="HH65" s="162"/>
      <c r="HI65" s="162"/>
      <c r="HJ65" s="162"/>
      <c r="HK65" s="162"/>
      <c r="HL65" s="162"/>
      <c r="HM65" s="162"/>
      <c r="HN65" s="162"/>
      <c r="HO65" s="162"/>
      <c r="HP65" s="162"/>
      <c r="HQ65" s="162"/>
      <c r="HR65" s="162"/>
      <c r="HS65" s="162"/>
      <c r="HT65" s="162"/>
      <c r="HU65" s="162"/>
      <c r="HV65" s="162"/>
      <c r="HW65" s="162"/>
      <c r="HX65" s="162"/>
      <c r="HY65" s="162"/>
      <c r="HZ65" s="162"/>
      <c r="IA65" s="162"/>
      <c r="IB65" s="162"/>
      <c r="IC65" s="162"/>
      <c r="ID65" s="162"/>
      <c r="IE65" s="162"/>
      <c r="IF65" s="162"/>
      <c r="IG65" s="162"/>
      <c r="IH65" s="162"/>
      <c r="II65" s="162"/>
      <c r="IJ65" s="162"/>
      <c r="IK65" s="162"/>
      <c r="IL65" s="162"/>
      <c r="IM65" s="162"/>
      <c r="IN65" s="162"/>
      <c r="IO65" s="162"/>
      <c r="IP65" s="162"/>
      <c r="IQ65" s="162"/>
      <c r="IR65" s="162"/>
      <c r="IS65" s="162"/>
      <c r="IT65" s="162"/>
      <c r="IU65" s="162"/>
      <c r="IV65" s="162"/>
      <c r="IW65" s="162"/>
      <c r="IX65" s="162"/>
      <c r="IY65" s="162"/>
      <c r="IZ65" s="162"/>
      <c r="JA65" s="162"/>
      <c r="JB65" s="162"/>
      <c r="JC65" s="162"/>
      <c r="JD65" s="162"/>
      <c r="JE65" s="162"/>
      <c r="JF65" s="162"/>
      <c r="JG65" s="162"/>
      <c r="JH65" s="162"/>
      <c r="JI65" s="162"/>
      <c r="JJ65" s="162"/>
      <c r="JK65" s="162"/>
      <c r="JL65" s="162"/>
      <c r="JM65" s="162"/>
      <c r="JN65" s="162"/>
      <c r="JO65" s="162"/>
      <c r="JP65" s="162"/>
      <c r="JQ65" s="162"/>
      <c r="JR65" s="162"/>
      <c r="JS65" s="162"/>
      <c r="JT65" s="162"/>
      <c r="JU65" s="162"/>
      <c r="JV65" s="162"/>
      <c r="JW65" s="162"/>
      <c r="JX65" s="162"/>
      <c r="JY65" s="162"/>
      <c r="JZ65" s="162"/>
      <c r="KA65" s="162"/>
      <c r="KB65" s="162"/>
      <c r="KC65" s="162"/>
      <c r="KD65" s="162"/>
      <c r="KE65" s="162"/>
      <c r="KF65" s="162"/>
      <c r="KG65" s="162"/>
      <c r="KH65" s="162"/>
      <c r="KI65" s="162"/>
      <c r="KJ65" s="162"/>
      <c r="KK65" s="162"/>
      <c r="KL65" s="162"/>
      <c r="KM65" s="162"/>
      <c r="KN65" s="162"/>
      <c r="KO65" s="162"/>
      <c r="KP65" s="162"/>
      <c r="KQ65" s="162"/>
      <c r="KR65" s="162"/>
      <c r="KS65" s="162"/>
      <c r="KT65" s="162"/>
      <c r="KU65" s="162"/>
      <c r="KV65" s="162"/>
      <c r="KW65" s="162"/>
      <c r="KX65" s="162"/>
      <c r="KY65" s="162"/>
      <c r="KZ65" s="162"/>
      <c r="LA65" s="162"/>
      <c r="LB65" s="162"/>
      <c r="LC65" s="162"/>
      <c r="LD65" s="162"/>
      <c r="LE65" s="162"/>
      <c r="LF65" s="162"/>
      <c r="LG65" s="162"/>
      <c r="LH65" s="162"/>
      <c r="LI65" s="162"/>
      <c r="LJ65" s="162"/>
      <c r="LK65" s="162"/>
      <c r="LL65" s="162"/>
      <c r="LM65" s="162"/>
      <c r="LN65" s="162"/>
      <c r="LO65" s="162"/>
      <c r="LP65" s="162"/>
      <c r="LQ65" s="162"/>
      <c r="LR65" s="162"/>
      <c r="LS65" s="162"/>
      <c r="LT65" s="162"/>
      <c r="LU65" s="162"/>
      <c r="LV65" s="162"/>
      <c r="LW65" s="162"/>
      <c r="LX65" s="162"/>
      <c r="LY65" s="162"/>
      <c r="LZ65" s="162"/>
      <c r="MA65" s="162"/>
      <c r="MB65" s="162"/>
      <c r="MC65" s="162"/>
      <c r="MD65" s="162"/>
      <c r="ME65" s="162"/>
      <c r="MF65" s="162"/>
      <c r="MG65" s="162"/>
      <c r="MH65" s="162"/>
      <c r="MI65" s="162"/>
      <c r="MJ65" s="162"/>
      <c r="MK65" s="162"/>
      <c r="ML65" s="162"/>
      <c r="MM65" s="162"/>
      <c r="MN65" s="162"/>
      <c r="MO65" s="162"/>
      <c r="MP65" s="162"/>
      <c r="MQ65" s="162"/>
      <c r="MR65" s="162"/>
      <c r="MS65" s="162"/>
      <c r="MT65" s="162"/>
      <c r="MU65" s="162"/>
      <c r="MV65" s="162"/>
      <c r="MW65" s="162"/>
      <c r="MX65" s="162"/>
      <c r="MY65" s="162"/>
      <c r="MZ65" s="162"/>
      <c r="NA65" s="162"/>
      <c r="NB65" s="162"/>
      <c r="NC65" s="162"/>
      <c r="ND65" s="162"/>
      <c r="NE65" s="162"/>
      <c r="NF65" s="162"/>
      <c r="NG65" s="162"/>
      <c r="NH65" s="162"/>
      <c r="NI65" s="162"/>
      <c r="NJ65" s="162"/>
      <c r="NK65" s="162"/>
      <c r="NL65" s="162"/>
      <c r="NM65" s="162"/>
      <c r="NN65" s="162"/>
      <c r="NO65" s="162"/>
      <c r="NP65" s="162"/>
      <c r="NQ65" s="162"/>
      <c r="NR65" s="162"/>
      <c r="NS65" s="162"/>
      <c r="NT65" s="162"/>
      <c r="NU65" s="162"/>
      <c r="NV65" s="162"/>
      <c r="NW65" s="162"/>
      <c r="NX65" s="162"/>
      <c r="NY65" s="162"/>
      <c r="NZ65" s="162"/>
      <c r="OA65" s="162"/>
      <c r="OB65" s="162"/>
      <c r="OC65" s="162"/>
      <c r="OD65" s="162"/>
      <c r="OE65" s="162"/>
      <c r="OF65" s="162"/>
      <c r="OG65" s="162"/>
      <c r="OH65" s="162"/>
      <c r="OI65" s="162"/>
      <c r="OJ65" s="162"/>
      <c r="OK65" s="162"/>
      <c r="OL65" s="162"/>
      <c r="OM65" s="162"/>
      <c r="ON65" s="162"/>
      <c r="OO65" s="162"/>
      <c r="OP65" s="162"/>
      <c r="OQ65" s="162"/>
      <c r="OR65" s="162"/>
      <c r="OS65" s="162"/>
      <c r="OT65" s="162"/>
      <c r="OU65" s="162"/>
      <c r="OV65" s="162"/>
      <c r="OW65" s="162"/>
      <c r="OX65" s="162"/>
      <c r="OY65" s="162"/>
      <c r="OZ65" s="162"/>
      <c r="PA65" s="162"/>
      <c r="PB65" s="162"/>
      <c r="PC65" s="162"/>
      <c r="PD65" s="162"/>
      <c r="PE65" s="162"/>
      <c r="PF65" s="162"/>
      <c r="PG65" s="162"/>
      <c r="PH65" s="162"/>
      <c r="PI65" s="162"/>
      <c r="PJ65" s="162"/>
      <c r="PK65" s="162"/>
      <c r="PL65" s="162"/>
      <c r="PM65" s="162"/>
      <c r="PN65" s="162"/>
      <c r="PO65" s="162"/>
      <c r="PP65" s="162"/>
      <c r="PQ65" s="162"/>
      <c r="PR65" s="162"/>
      <c r="PS65" s="162"/>
      <c r="PT65" s="162"/>
      <c r="PU65" s="162"/>
      <c r="PV65" s="162"/>
      <c r="PW65" s="162"/>
      <c r="PX65" s="162"/>
      <c r="PY65" s="162"/>
      <c r="PZ65" s="162"/>
      <c r="QA65" s="162"/>
      <c r="QB65" s="162"/>
      <c r="QC65" s="162"/>
      <c r="QD65" s="162"/>
      <c r="QE65" s="162"/>
      <c r="QF65" s="162"/>
      <c r="QG65" s="162"/>
      <c r="QH65" s="162"/>
      <c r="QI65" s="162"/>
      <c r="QJ65" s="162"/>
      <c r="QK65" s="162"/>
      <c r="QL65" s="162"/>
      <c r="QM65" s="162"/>
      <c r="QN65" s="162"/>
      <c r="QO65" s="162"/>
      <c r="QP65" s="162"/>
      <c r="QQ65" s="162"/>
      <c r="QR65" s="162"/>
      <c r="QS65" s="162"/>
      <c r="QT65" s="162"/>
      <c r="QU65" s="162"/>
      <c r="QV65" s="162"/>
      <c r="QW65" s="162"/>
      <c r="QX65" s="162"/>
      <c r="QY65" s="162"/>
      <c r="QZ65" s="162"/>
      <c r="RA65" s="162"/>
    </row>
    <row r="66" spans="1:469" x14ac:dyDescent="0.25">
      <c r="A66" s="161"/>
      <c r="B66" s="162"/>
      <c r="C66" s="163"/>
      <c r="D66" s="162"/>
      <c r="E66" s="162"/>
      <c r="F66" s="162"/>
      <c r="G66" s="161"/>
      <c r="H66" s="162"/>
      <c r="I66" s="162"/>
      <c r="J66" s="162"/>
      <c r="K66" s="162"/>
      <c r="L66" s="162"/>
      <c r="M66" s="162"/>
      <c r="N66" s="164"/>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62"/>
      <c r="EV66" s="162"/>
      <c r="EW66" s="162"/>
      <c r="EX66" s="162"/>
      <c r="EY66" s="162"/>
      <c r="EZ66" s="162"/>
      <c r="FA66" s="162"/>
      <c r="FB66" s="162"/>
      <c r="FC66" s="162"/>
      <c r="FD66" s="162"/>
      <c r="FE66" s="162"/>
      <c r="FF66" s="162"/>
      <c r="FG66" s="162"/>
      <c r="FH66" s="162"/>
      <c r="FI66" s="162"/>
      <c r="FJ66" s="162"/>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62"/>
      <c r="GH66" s="162"/>
      <c r="GI66" s="162"/>
      <c r="GJ66" s="162"/>
      <c r="GK66" s="162"/>
      <c r="GL66" s="162"/>
      <c r="GM66" s="162"/>
      <c r="GN66" s="162"/>
      <c r="GO66" s="162"/>
      <c r="GP66" s="162"/>
      <c r="GQ66" s="162"/>
      <c r="GR66" s="162"/>
      <c r="GS66" s="162"/>
      <c r="GT66" s="162"/>
      <c r="GU66" s="162"/>
      <c r="GV66" s="162"/>
      <c r="GW66" s="162"/>
      <c r="GX66" s="162"/>
      <c r="GY66" s="162"/>
      <c r="GZ66" s="162"/>
      <c r="HA66" s="162"/>
      <c r="HB66" s="162"/>
      <c r="HC66" s="162"/>
      <c r="HD66" s="162"/>
      <c r="HE66" s="162"/>
      <c r="HF66" s="162"/>
      <c r="HG66" s="162"/>
      <c r="HH66" s="162"/>
      <c r="HI66" s="162"/>
      <c r="HJ66" s="162"/>
      <c r="HK66" s="162"/>
      <c r="HL66" s="162"/>
      <c r="HM66" s="162"/>
      <c r="HN66" s="162"/>
      <c r="HO66" s="162"/>
      <c r="HP66" s="162"/>
      <c r="HQ66" s="162"/>
      <c r="HR66" s="162"/>
      <c r="HS66" s="162"/>
      <c r="HT66" s="162"/>
      <c r="HU66" s="162"/>
      <c r="HV66" s="162"/>
      <c r="HW66" s="162"/>
      <c r="HX66" s="162"/>
      <c r="HY66" s="162"/>
      <c r="HZ66" s="162"/>
      <c r="IA66" s="162"/>
      <c r="IB66" s="162"/>
      <c r="IC66" s="162"/>
      <c r="ID66" s="162"/>
      <c r="IE66" s="162"/>
      <c r="IF66" s="162"/>
      <c r="IG66" s="162"/>
      <c r="IH66" s="162"/>
      <c r="II66" s="162"/>
      <c r="IJ66" s="162"/>
      <c r="IK66" s="162"/>
      <c r="IL66" s="162"/>
      <c r="IM66" s="162"/>
      <c r="IN66" s="162"/>
      <c r="IO66" s="162"/>
      <c r="IP66" s="162"/>
      <c r="IQ66" s="162"/>
      <c r="IR66" s="162"/>
      <c r="IS66" s="162"/>
      <c r="IT66" s="162"/>
      <c r="IU66" s="162"/>
      <c r="IV66" s="162"/>
      <c r="IW66" s="162"/>
      <c r="IX66" s="162"/>
      <c r="IY66" s="162"/>
      <c r="IZ66" s="162"/>
      <c r="JA66" s="162"/>
      <c r="JB66" s="162"/>
      <c r="JC66" s="162"/>
      <c r="JD66" s="162"/>
      <c r="JE66" s="162"/>
      <c r="JF66" s="162"/>
      <c r="JG66" s="162"/>
      <c r="JH66" s="162"/>
      <c r="JI66" s="162"/>
      <c r="JJ66" s="162"/>
      <c r="JK66" s="162"/>
      <c r="JL66" s="162"/>
      <c r="JM66" s="162"/>
      <c r="JN66" s="162"/>
      <c r="JO66" s="162"/>
      <c r="JP66" s="162"/>
      <c r="JQ66" s="162"/>
      <c r="JR66" s="162"/>
      <c r="JS66" s="162"/>
      <c r="JT66" s="162"/>
      <c r="JU66" s="162"/>
      <c r="JV66" s="162"/>
      <c r="JW66" s="162"/>
      <c r="JX66" s="162"/>
      <c r="JY66" s="162"/>
      <c r="JZ66" s="162"/>
      <c r="KA66" s="162"/>
      <c r="KB66" s="162"/>
      <c r="KC66" s="162"/>
      <c r="KD66" s="162"/>
      <c r="KE66" s="162"/>
      <c r="KF66" s="162"/>
      <c r="KG66" s="162"/>
      <c r="KH66" s="162"/>
      <c r="KI66" s="162"/>
      <c r="KJ66" s="162"/>
      <c r="KK66" s="162"/>
      <c r="KL66" s="162"/>
      <c r="KM66" s="162"/>
      <c r="KN66" s="162"/>
      <c r="KO66" s="162"/>
      <c r="KP66" s="162"/>
      <c r="KQ66" s="162"/>
      <c r="KR66" s="162"/>
      <c r="KS66" s="162"/>
      <c r="KT66" s="162"/>
      <c r="KU66" s="162"/>
      <c r="KV66" s="162"/>
      <c r="KW66" s="162"/>
      <c r="KX66" s="162"/>
      <c r="KY66" s="162"/>
      <c r="KZ66" s="162"/>
      <c r="LA66" s="162"/>
      <c r="LB66" s="162"/>
      <c r="LC66" s="162"/>
      <c r="LD66" s="162"/>
      <c r="LE66" s="162"/>
      <c r="LF66" s="162"/>
      <c r="LG66" s="162"/>
      <c r="LH66" s="162"/>
      <c r="LI66" s="162"/>
      <c r="LJ66" s="162"/>
      <c r="LK66" s="162"/>
      <c r="LL66" s="162"/>
      <c r="LM66" s="162"/>
      <c r="LN66" s="162"/>
      <c r="LO66" s="162"/>
      <c r="LP66" s="162"/>
      <c r="LQ66" s="162"/>
      <c r="LR66" s="162"/>
      <c r="LS66" s="162"/>
      <c r="LT66" s="162"/>
      <c r="LU66" s="162"/>
      <c r="LV66" s="162"/>
      <c r="LW66" s="162"/>
      <c r="LX66" s="162"/>
      <c r="LY66" s="162"/>
      <c r="LZ66" s="162"/>
      <c r="MA66" s="162"/>
      <c r="MB66" s="162"/>
      <c r="MC66" s="162"/>
      <c r="MD66" s="162"/>
      <c r="ME66" s="162"/>
      <c r="MF66" s="162"/>
      <c r="MG66" s="162"/>
      <c r="MH66" s="162"/>
      <c r="MI66" s="162"/>
      <c r="MJ66" s="162"/>
      <c r="MK66" s="162"/>
      <c r="ML66" s="162"/>
      <c r="MM66" s="162"/>
      <c r="MN66" s="162"/>
      <c r="MO66" s="162"/>
      <c r="MP66" s="162"/>
      <c r="MQ66" s="162"/>
      <c r="MR66" s="162"/>
      <c r="MS66" s="162"/>
      <c r="MT66" s="162"/>
      <c r="MU66" s="162"/>
      <c r="MV66" s="162"/>
      <c r="MW66" s="162"/>
      <c r="MX66" s="162"/>
      <c r="MY66" s="162"/>
      <c r="MZ66" s="162"/>
      <c r="NA66" s="162"/>
      <c r="NB66" s="162"/>
      <c r="NC66" s="162"/>
      <c r="ND66" s="162"/>
      <c r="NE66" s="162"/>
      <c r="NF66" s="162"/>
      <c r="NG66" s="162"/>
      <c r="NH66" s="162"/>
      <c r="NI66" s="162"/>
      <c r="NJ66" s="162"/>
      <c r="NK66" s="162"/>
      <c r="NL66" s="162"/>
      <c r="NM66" s="162"/>
      <c r="NN66" s="162"/>
      <c r="NO66" s="162"/>
      <c r="NP66" s="162"/>
      <c r="NQ66" s="162"/>
      <c r="NR66" s="162"/>
      <c r="NS66" s="162"/>
      <c r="NT66" s="162"/>
      <c r="NU66" s="162"/>
      <c r="NV66" s="162"/>
      <c r="NW66" s="162"/>
      <c r="NX66" s="162"/>
      <c r="NY66" s="162"/>
      <c r="NZ66" s="162"/>
      <c r="OA66" s="162"/>
      <c r="OB66" s="162"/>
      <c r="OC66" s="162"/>
      <c r="OD66" s="162"/>
      <c r="OE66" s="162"/>
      <c r="OF66" s="162"/>
      <c r="OG66" s="162"/>
      <c r="OH66" s="162"/>
      <c r="OI66" s="162"/>
      <c r="OJ66" s="162"/>
      <c r="OK66" s="162"/>
      <c r="OL66" s="162"/>
      <c r="OM66" s="162"/>
      <c r="ON66" s="162"/>
      <c r="OO66" s="162"/>
      <c r="OP66" s="162"/>
      <c r="OQ66" s="162"/>
      <c r="OR66" s="162"/>
      <c r="OS66" s="162"/>
      <c r="OT66" s="162"/>
      <c r="OU66" s="162"/>
      <c r="OV66" s="162"/>
      <c r="OW66" s="162"/>
      <c r="OX66" s="162"/>
      <c r="OY66" s="162"/>
      <c r="OZ66" s="162"/>
      <c r="PA66" s="162"/>
      <c r="PB66" s="162"/>
      <c r="PC66" s="162"/>
      <c r="PD66" s="162"/>
      <c r="PE66" s="162"/>
      <c r="PF66" s="162"/>
      <c r="PG66" s="162"/>
      <c r="PH66" s="162"/>
      <c r="PI66" s="162"/>
      <c r="PJ66" s="162"/>
      <c r="PK66" s="162"/>
      <c r="PL66" s="162"/>
      <c r="PM66" s="162"/>
      <c r="PN66" s="162"/>
      <c r="PO66" s="162"/>
      <c r="PP66" s="162"/>
      <c r="PQ66" s="162"/>
      <c r="PR66" s="162"/>
      <c r="PS66" s="162"/>
      <c r="PT66" s="162"/>
      <c r="PU66" s="162"/>
      <c r="PV66" s="162"/>
      <c r="PW66" s="162"/>
      <c r="PX66" s="162"/>
      <c r="PY66" s="162"/>
      <c r="PZ66" s="162"/>
      <c r="QA66" s="162"/>
      <c r="QB66" s="162"/>
      <c r="QC66" s="162"/>
      <c r="QD66" s="162"/>
      <c r="QE66" s="162"/>
      <c r="QF66" s="162"/>
      <c r="QG66" s="162"/>
      <c r="QH66" s="162"/>
      <c r="QI66" s="162"/>
      <c r="QJ66" s="162"/>
      <c r="QK66" s="162"/>
      <c r="QL66" s="162"/>
      <c r="QM66" s="162"/>
      <c r="QN66" s="162"/>
      <c r="QO66" s="162"/>
      <c r="QP66" s="162"/>
      <c r="QQ66" s="162"/>
      <c r="QR66" s="162"/>
      <c r="QS66" s="162"/>
      <c r="QT66" s="162"/>
      <c r="QU66" s="162"/>
      <c r="QV66" s="162"/>
      <c r="QW66" s="162"/>
      <c r="QX66" s="162"/>
      <c r="QY66" s="162"/>
      <c r="QZ66" s="162"/>
      <c r="RA66" s="162"/>
    </row>
    <row r="67" spans="1:469" x14ac:dyDescent="0.25">
      <c r="A67" s="161"/>
      <c r="B67" s="162"/>
      <c r="C67" s="163"/>
      <c r="D67" s="162"/>
      <c r="E67" s="162"/>
      <c r="F67" s="162"/>
      <c r="G67" s="161"/>
      <c r="H67" s="162"/>
      <c r="I67" s="162"/>
      <c r="J67" s="162"/>
      <c r="K67" s="162"/>
      <c r="L67" s="162"/>
      <c r="M67" s="162"/>
      <c r="N67" s="164"/>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62"/>
      <c r="EV67" s="162"/>
      <c r="EW67" s="162"/>
      <c r="EX67" s="162"/>
      <c r="EY67" s="162"/>
      <c r="EZ67" s="162"/>
      <c r="FA67" s="162"/>
      <c r="FB67" s="162"/>
      <c r="FC67" s="162"/>
      <c r="FD67" s="162"/>
      <c r="FE67" s="162"/>
      <c r="FF67" s="162"/>
      <c r="FG67" s="162"/>
      <c r="FH67" s="162"/>
      <c r="FI67" s="162"/>
      <c r="FJ67" s="162"/>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62"/>
      <c r="GH67" s="162"/>
      <c r="GI67" s="162"/>
      <c r="GJ67" s="162"/>
      <c r="GK67" s="162"/>
      <c r="GL67" s="162"/>
      <c r="GM67" s="162"/>
      <c r="GN67" s="162"/>
      <c r="GO67" s="162"/>
      <c r="GP67" s="162"/>
      <c r="GQ67" s="162"/>
      <c r="GR67" s="162"/>
      <c r="GS67" s="162"/>
      <c r="GT67" s="162"/>
      <c r="GU67" s="162"/>
      <c r="GV67" s="162"/>
      <c r="GW67" s="162"/>
      <c r="GX67" s="162"/>
      <c r="GY67" s="162"/>
      <c r="GZ67" s="162"/>
      <c r="HA67" s="162"/>
      <c r="HB67" s="162"/>
      <c r="HC67" s="162"/>
      <c r="HD67" s="162"/>
      <c r="HE67" s="162"/>
      <c r="HF67" s="162"/>
      <c r="HG67" s="162"/>
      <c r="HH67" s="162"/>
      <c r="HI67" s="162"/>
      <c r="HJ67" s="162"/>
      <c r="HK67" s="162"/>
      <c r="HL67" s="162"/>
      <c r="HM67" s="162"/>
      <c r="HN67" s="162"/>
      <c r="HO67" s="162"/>
      <c r="HP67" s="162"/>
      <c r="HQ67" s="162"/>
      <c r="HR67" s="162"/>
      <c r="HS67" s="162"/>
      <c r="HT67" s="162"/>
      <c r="HU67" s="162"/>
      <c r="HV67" s="162"/>
      <c r="HW67" s="162"/>
      <c r="HX67" s="162"/>
      <c r="HY67" s="162"/>
      <c r="HZ67" s="162"/>
      <c r="IA67" s="162"/>
      <c r="IB67" s="162"/>
      <c r="IC67" s="162"/>
      <c r="ID67" s="162"/>
      <c r="IE67" s="162"/>
      <c r="IF67" s="162"/>
      <c r="IG67" s="162"/>
      <c r="IH67" s="162"/>
      <c r="II67" s="162"/>
      <c r="IJ67" s="162"/>
      <c r="IK67" s="162"/>
      <c r="IL67" s="162"/>
      <c r="IM67" s="162"/>
      <c r="IN67" s="162"/>
      <c r="IO67" s="162"/>
      <c r="IP67" s="162"/>
      <c r="IQ67" s="162"/>
      <c r="IR67" s="162"/>
      <c r="IS67" s="162"/>
      <c r="IT67" s="162"/>
      <c r="IU67" s="162"/>
      <c r="IV67" s="162"/>
      <c r="IW67" s="162"/>
      <c r="IX67" s="162"/>
      <c r="IY67" s="162"/>
      <c r="IZ67" s="162"/>
      <c r="JA67" s="162"/>
      <c r="JB67" s="162"/>
      <c r="JC67" s="162"/>
      <c r="JD67" s="162"/>
      <c r="JE67" s="162"/>
      <c r="JF67" s="162"/>
      <c r="JG67" s="162"/>
      <c r="JH67" s="162"/>
      <c r="JI67" s="162"/>
      <c r="JJ67" s="162"/>
      <c r="JK67" s="162"/>
      <c r="JL67" s="162"/>
      <c r="JM67" s="162"/>
      <c r="JN67" s="162"/>
      <c r="JO67" s="162"/>
      <c r="JP67" s="162"/>
      <c r="JQ67" s="162"/>
      <c r="JR67" s="162"/>
      <c r="JS67" s="162"/>
      <c r="JT67" s="162"/>
      <c r="JU67" s="162"/>
      <c r="JV67" s="162"/>
      <c r="JW67" s="162"/>
      <c r="JX67" s="162"/>
      <c r="JY67" s="162"/>
      <c r="JZ67" s="162"/>
      <c r="KA67" s="162"/>
      <c r="KB67" s="162"/>
      <c r="KC67" s="162"/>
      <c r="KD67" s="162"/>
      <c r="KE67" s="162"/>
      <c r="KF67" s="162"/>
      <c r="KG67" s="162"/>
      <c r="KH67" s="162"/>
      <c r="KI67" s="162"/>
      <c r="KJ67" s="162"/>
      <c r="KK67" s="162"/>
      <c r="KL67" s="162"/>
      <c r="KM67" s="162"/>
      <c r="KN67" s="162"/>
      <c r="KO67" s="162"/>
      <c r="KP67" s="162"/>
      <c r="KQ67" s="162"/>
      <c r="KR67" s="162"/>
      <c r="KS67" s="162"/>
      <c r="KT67" s="162"/>
      <c r="KU67" s="162"/>
      <c r="KV67" s="162"/>
      <c r="KW67" s="162"/>
      <c r="KX67" s="162"/>
      <c r="KY67" s="162"/>
      <c r="KZ67" s="162"/>
      <c r="LA67" s="162"/>
      <c r="LB67" s="162"/>
      <c r="LC67" s="162"/>
      <c r="LD67" s="162"/>
      <c r="LE67" s="162"/>
      <c r="LF67" s="162"/>
      <c r="LG67" s="162"/>
      <c r="LH67" s="162"/>
      <c r="LI67" s="162"/>
      <c r="LJ67" s="162"/>
      <c r="LK67" s="162"/>
      <c r="LL67" s="162"/>
      <c r="LM67" s="162"/>
      <c r="LN67" s="162"/>
      <c r="LO67" s="162"/>
      <c r="LP67" s="162"/>
      <c r="LQ67" s="162"/>
      <c r="LR67" s="162"/>
      <c r="LS67" s="162"/>
      <c r="LT67" s="162"/>
      <c r="LU67" s="162"/>
      <c r="LV67" s="162"/>
      <c r="LW67" s="162"/>
      <c r="LX67" s="162"/>
      <c r="LY67" s="162"/>
      <c r="LZ67" s="162"/>
      <c r="MA67" s="162"/>
      <c r="MB67" s="162"/>
      <c r="MC67" s="162"/>
      <c r="MD67" s="162"/>
      <c r="ME67" s="162"/>
      <c r="MF67" s="162"/>
      <c r="MG67" s="162"/>
      <c r="MH67" s="162"/>
      <c r="MI67" s="162"/>
      <c r="MJ67" s="162"/>
      <c r="MK67" s="162"/>
      <c r="ML67" s="162"/>
      <c r="MM67" s="162"/>
      <c r="MN67" s="162"/>
      <c r="MO67" s="162"/>
      <c r="MP67" s="162"/>
      <c r="MQ67" s="162"/>
      <c r="MR67" s="162"/>
      <c r="MS67" s="162"/>
      <c r="MT67" s="162"/>
      <c r="MU67" s="162"/>
      <c r="MV67" s="162"/>
      <c r="MW67" s="162"/>
      <c r="MX67" s="162"/>
      <c r="MY67" s="162"/>
      <c r="MZ67" s="162"/>
      <c r="NA67" s="162"/>
      <c r="NB67" s="162"/>
      <c r="NC67" s="162"/>
      <c r="ND67" s="162"/>
      <c r="NE67" s="162"/>
      <c r="NF67" s="162"/>
      <c r="NG67" s="162"/>
      <c r="NH67" s="162"/>
      <c r="NI67" s="162"/>
      <c r="NJ67" s="162"/>
      <c r="NK67" s="162"/>
      <c r="NL67" s="162"/>
      <c r="NM67" s="162"/>
      <c r="NN67" s="162"/>
      <c r="NO67" s="162"/>
      <c r="NP67" s="162"/>
      <c r="NQ67" s="162"/>
      <c r="NR67" s="162"/>
      <c r="NS67" s="162"/>
      <c r="NT67" s="162"/>
      <c r="NU67" s="162"/>
      <c r="NV67" s="162"/>
      <c r="NW67" s="162"/>
      <c r="NX67" s="162"/>
      <c r="NY67" s="162"/>
      <c r="NZ67" s="162"/>
      <c r="OA67" s="162"/>
      <c r="OB67" s="162"/>
      <c r="OC67" s="162"/>
      <c r="OD67" s="162"/>
      <c r="OE67" s="162"/>
      <c r="OF67" s="162"/>
      <c r="OG67" s="162"/>
      <c r="OH67" s="162"/>
      <c r="OI67" s="162"/>
      <c r="OJ67" s="162"/>
      <c r="OK67" s="162"/>
      <c r="OL67" s="162"/>
      <c r="OM67" s="162"/>
      <c r="ON67" s="162"/>
      <c r="OO67" s="162"/>
      <c r="OP67" s="162"/>
      <c r="OQ67" s="162"/>
      <c r="OR67" s="162"/>
      <c r="OS67" s="162"/>
      <c r="OT67" s="162"/>
      <c r="OU67" s="162"/>
      <c r="OV67" s="162"/>
      <c r="OW67" s="162"/>
      <c r="OX67" s="162"/>
      <c r="OY67" s="162"/>
      <c r="OZ67" s="162"/>
      <c r="PA67" s="162"/>
      <c r="PB67" s="162"/>
      <c r="PC67" s="162"/>
      <c r="PD67" s="162"/>
      <c r="PE67" s="162"/>
      <c r="PF67" s="162"/>
      <c r="PG67" s="162"/>
      <c r="PH67" s="162"/>
      <c r="PI67" s="162"/>
      <c r="PJ67" s="162"/>
      <c r="PK67" s="162"/>
      <c r="PL67" s="162"/>
      <c r="PM67" s="162"/>
      <c r="PN67" s="162"/>
      <c r="PO67" s="162"/>
      <c r="PP67" s="162"/>
      <c r="PQ67" s="162"/>
      <c r="PR67" s="162"/>
      <c r="PS67" s="162"/>
      <c r="PT67" s="162"/>
      <c r="PU67" s="162"/>
      <c r="PV67" s="162"/>
      <c r="PW67" s="162"/>
      <c r="PX67" s="162"/>
      <c r="PY67" s="162"/>
      <c r="PZ67" s="162"/>
      <c r="QA67" s="162"/>
      <c r="QB67" s="162"/>
      <c r="QC67" s="162"/>
      <c r="QD67" s="162"/>
      <c r="QE67" s="162"/>
      <c r="QF67" s="162"/>
      <c r="QG67" s="162"/>
      <c r="QH67" s="162"/>
      <c r="QI67" s="162"/>
      <c r="QJ67" s="162"/>
      <c r="QK67" s="162"/>
      <c r="QL67" s="162"/>
      <c r="QM67" s="162"/>
      <c r="QN67" s="162"/>
      <c r="QO67" s="162"/>
      <c r="QP67" s="162"/>
      <c r="QQ67" s="162"/>
      <c r="QR67" s="162"/>
      <c r="QS67" s="162"/>
      <c r="QT67" s="162"/>
      <c r="QU67" s="162"/>
      <c r="QV67" s="162"/>
      <c r="QW67" s="162"/>
      <c r="QX67" s="162"/>
      <c r="QY67" s="162"/>
      <c r="QZ67" s="162"/>
      <c r="RA67" s="162"/>
    </row>
    <row r="68" spans="1:469" x14ac:dyDescent="0.25">
      <c r="A68" s="161"/>
      <c r="B68" s="162"/>
      <c r="C68" s="163"/>
      <c r="D68" s="162"/>
      <c r="E68" s="162"/>
      <c r="F68" s="162"/>
      <c r="G68" s="161"/>
      <c r="H68" s="162"/>
      <c r="I68" s="162"/>
      <c r="J68" s="162"/>
      <c r="K68" s="162"/>
      <c r="L68" s="162"/>
      <c r="M68" s="162"/>
      <c r="N68" s="164"/>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row>
    <row r="69" spans="1:469" x14ac:dyDescent="0.25">
      <c r="A69" s="161"/>
      <c r="B69" s="162"/>
      <c r="C69" s="163"/>
      <c r="D69" s="162"/>
      <c r="E69" s="162"/>
      <c r="F69" s="162"/>
      <c r="G69" s="161"/>
      <c r="H69" s="162"/>
      <c r="I69" s="162"/>
      <c r="J69" s="162"/>
      <c r="K69" s="162"/>
      <c r="L69" s="162"/>
      <c r="M69" s="162"/>
      <c r="N69" s="164"/>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row>
    <row r="70" spans="1:469" x14ac:dyDescent="0.25">
      <c r="K70" s="162"/>
      <c r="L70" s="162"/>
      <c r="M70" s="162"/>
      <c r="N70" s="164"/>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62"/>
      <c r="EV70" s="162"/>
      <c r="EW70" s="162"/>
      <c r="EX70" s="162"/>
      <c r="EY70" s="162"/>
      <c r="EZ70" s="162"/>
      <c r="FA70" s="162"/>
      <c r="FB70" s="162"/>
      <c r="FC70" s="162"/>
      <c r="FD70" s="162"/>
      <c r="FE70" s="162"/>
      <c r="FF70" s="162"/>
      <c r="FG70" s="162"/>
      <c r="FH70" s="162"/>
      <c r="FI70" s="162"/>
      <c r="FJ70" s="162"/>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62"/>
      <c r="GH70" s="162"/>
      <c r="GI70" s="162"/>
      <c r="GJ70" s="162"/>
      <c r="GK70" s="162"/>
      <c r="GL70" s="162"/>
      <c r="GM70" s="162"/>
      <c r="GN70" s="162"/>
      <c r="GO70" s="162"/>
      <c r="GP70" s="162"/>
      <c r="GQ70" s="162"/>
      <c r="GR70" s="162"/>
      <c r="GS70" s="162"/>
      <c r="GT70" s="162"/>
      <c r="GU70" s="162"/>
      <c r="GV70" s="162"/>
      <c r="GW70" s="162"/>
      <c r="GX70" s="162"/>
      <c r="GY70" s="162"/>
      <c r="GZ70" s="162"/>
      <c r="HA70" s="162"/>
      <c r="HB70" s="162"/>
      <c r="HC70" s="162"/>
      <c r="HD70" s="162"/>
      <c r="HE70" s="162"/>
      <c r="HF70" s="162"/>
      <c r="HG70" s="162"/>
      <c r="HH70" s="162"/>
      <c r="HI70" s="162"/>
      <c r="HJ70" s="162"/>
      <c r="HK70" s="162"/>
      <c r="HL70" s="162"/>
      <c r="HM70" s="162"/>
      <c r="HN70" s="162"/>
      <c r="HO70" s="162"/>
      <c r="HP70" s="162"/>
      <c r="HQ70" s="162"/>
      <c r="HR70" s="162"/>
      <c r="HS70" s="162"/>
      <c r="HT70" s="162"/>
      <c r="HU70" s="162"/>
      <c r="HV70" s="162"/>
      <c r="HW70" s="162"/>
      <c r="HX70" s="162"/>
      <c r="HY70" s="162"/>
      <c r="HZ70" s="162"/>
      <c r="IA70" s="162"/>
      <c r="IB70" s="162"/>
      <c r="IC70" s="162"/>
      <c r="ID70" s="162"/>
      <c r="IE70" s="162"/>
      <c r="IF70" s="162"/>
      <c r="IG70" s="162"/>
      <c r="IH70" s="162"/>
      <c r="II70" s="162"/>
      <c r="IJ70" s="162"/>
      <c r="IK70" s="162"/>
      <c r="IL70" s="162"/>
      <c r="IM70" s="162"/>
      <c r="IN70" s="162"/>
      <c r="IO70" s="162"/>
      <c r="IP70" s="162"/>
      <c r="IQ70" s="162"/>
      <c r="IR70" s="162"/>
      <c r="IS70" s="162"/>
      <c r="IT70" s="162"/>
      <c r="IU70" s="162"/>
      <c r="IV70" s="162"/>
      <c r="IW70" s="162"/>
      <c r="IX70" s="162"/>
      <c r="IY70" s="162"/>
      <c r="IZ70" s="162"/>
      <c r="JA70" s="162"/>
      <c r="JB70" s="162"/>
      <c r="JC70" s="162"/>
      <c r="JD70" s="162"/>
      <c r="JE70" s="162"/>
      <c r="JF70" s="162"/>
      <c r="JG70" s="162"/>
      <c r="JH70" s="162"/>
      <c r="JI70" s="162"/>
      <c r="JJ70" s="162"/>
      <c r="JK70" s="162"/>
      <c r="JL70" s="162"/>
      <c r="JM70" s="162"/>
      <c r="JN70" s="162"/>
      <c r="JO70" s="162"/>
      <c r="JP70" s="162"/>
      <c r="JQ70" s="162"/>
      <c r="JR70" s="162"/>
      <c r="JS70" s="162"/>
      <c r="JT70" s="162"/>
      <c r="JU70" s="162"/>
      <c r="JV70" s="162"/>
      <c r="JW70" s="162"/>
      <c r="JX70" s="162"/>
      <c r="JY70" s="162"/>
      <c r="JZ70" s="162"/>
      <c r="KA70" s="162"/>
      <c r="KB70" s="162"/>
      <c r="KC70" s="162"/>
      <c r="KD70" s="162"/>
      <c r="KE70" s="162"/>
      <c r="KF70" s="162"/>
      <c r="KG70" s="162"/>
      <c r="KH70" s="162"/>
      <c r="KI70" s="162"/>
      <c r="KJ70" s="162"/>
      <c r="KK70" s="162"/>
      <c r="KL70" s="162"/>
      <c r="KM70" s="162"/>
      <c r="KN70" s="162"/>
      <c r="KO70" s="162"/>
      <c r="KP70" s="162"/>
      <c r="KQ70" s="162"/>
      <c r="KR70" s="162"/>
      <c r="KS70" s="162"/>
      <c r="KT70" s="162"/>
      <c r="KU70" s="162"/>
      <c r="KV70" s="162"/>
      <c r="KW70" s="162"/>
      <c r="KX70" s="162"/>
      <c r="KY70" s="162"/>
      <c r="KZ70" s="162"/>
      <c r="LA70" s="162"/>
      <c r="LB70" s="162"/>
      <c r="LC70" s="162"/>
      <c r="LD70" s="162"/>
      <c r="LE70" s="162"/>
      <c r="LF70" s="162"/>
      <c r="LG70" s="162"/>
      <c r="LH70" s="162"/>
      <c r="LI70" s="162"/>
      <c r="LJ70" s="162"/>
      <c r="LK70" s="162"/>
      <c r="LL70" s="162"/>
      <c r="LM70" s="162"/>
      <c r="LN70" s="162"/>
      <c r="LO70" s="162"/>
      <c r="LP70" s="162"/>
      <c r="LQ70" s="162"/>
      <c r="LR70" s="162"/>
      <c r="LS70" s="162"/>
      <c r="LT70" s="162"/>
      <c r="LU70" s="162"/>
      <c r="LV70" s="162"/>
      <c r="LW70" s="162"/>
      <c r="LX70" s="162"/>
      <c r="LY70" s="162"/>
      <c r="LZ70" s="162"/>
      <c r="MA70" s="162"/>
      <c r="MB70" s="162"/>
      <c r="MC70" s="162"/>
      <c r="MD70" s="162"/>
      <c r="ME70" s="162"/>
      <c r="MF70" s="162"/>
      <c r="MG70" s="162"/>
      <c r="MH70" s="162"/>
      <c r="MI70" s="162"/>
      <c r="MJ70" s="162"/>
      <c r="MK70" s="162"/>
      <c r="ML70" s="162"/>
      <c r="MM70" s="162"/>
      <c r="MN70" s="162"/>
      <c r="MO70" s="162"/>
      <c r="MP70" s="162"/>
      <c r="MQ70" s="162"/>
      <c r="MR70" s="162"/>
      <c r="MS70" s="162"/>
      <c r="MT70" s="162"/>
      <c r="MU70" s="162"/>
      <c r="MV70" s="162"/>
      <c r="MW70" s="162"/>
      <c r="MX70" s="162"/>
      <c r="MY70" s="162"/>
      <c r="MZ70" s="162"/>
      <c r="NA70" s="162"/>
      <c r="NB70" s="162"/>
      <c r="NC70" s="162"/>
      <c r="ND70" s="162"/>
      <c r="NE70" s="162"/>
      <c r="NF70" s="162"/>
      <c r="NG70" s="162"/>
      <c r="NH70" s="162"/>
      <c r="NI70" s="162"/>
      <c r="NJ70" s="162"/>
      <c r="NK70" s="162"/>
      <c r="NL70" s="162"/>
      <c r="NM70" s="162"/>
      <c r="NN70" s="162"/>
      <c r="NO70" s="162"/>
      <c r="NP70" s="162"/>
      <c r="NQ70" s="162"/>
      <c r="NR70" s="162"/>
      <c r="NS70" s="162"/>
      <c r="NT70" s="162"/>
      <c r="NU70" s="162"/>
      <c r="NV70" s="162"/>
      <c r="NW70" s="162"/>
      <c r="NX70" s="162"/>
      <c r="NY70" s="162"/>
      <c r="NZ70" s="162"/>
      <c r="OA70" s="162"/>
      <c r="OB70" s="162"/>
      <c r="OC70" s="162"/>
      <c r="OD70" s="162"/>
      <c r="OE70" s="162"/>
      <c r="OF70" s="162"/>
      <c r="OG70" s="162"/>
      <c r="OH70" s="162"/>
      <c r="OI70" s="162"/>
      <c r="OJ70" s="162"/>
      <c r="OK70" s="162"/>
      <c r="OL70" s="162"/>
      <c r="OM70" s="162"/>
      <c r="ON70" s="162"/>
      <c r="OO70" s="162"/>
      <c r="OP70" s="162"/>
      <c r="OQ70" s="162"/>
      <c r="OR70" s="162"/>
      <c r="OS70" s="162"/>
      <c r="OT70" s="162"/>
      <c r="OU70" s="162"/>
      <c r="OV70" s="162"/>
      <c r="OW70" s="162"/>
      <c r="OX70" s="162"/>
      <c r="OY70" s="162"/>
      <c r="OZ70" s="162"/>
      <c r="PA70" s="162"/>
      <c r="PB70" s="162"/>
      <c r="PC70" s="162"/>
      <c r="PD70" s="162"/>
      <c r="PE70" s="162"/>
      <c r="PF70" s="162"/>
      <c r="PG70" s="162"/>
      <c r="PH70" s="162"/>
      <c r="PI70" s="162"/>
      <c r="PJ70" s="162"/>
      <c r="PK70" s="162"/>
      <c r="PL70" s="162"/>
      <c r="PM70" s="162"/>
      <c r="PN70" s="162"/>
      <c r="PO70" s="162"/>
      <c r="PP70" s="162"/>
      <c r="PQ70" s="162"/>
      <c r="PR70" s="162"/>
      <c r="PS70" s="162"/>
      <c r="PT70" s="162"/>
      <c r="PU70" s="162"/>
      <c r="PV70" s="162"/>
      <c r="PW70" s="162"/>
      <c r="PX70" s="162"/>
      <c r="PY70" s="162"/>
      <c r="PZ70" s="162"/>
      <c r="QA70" s="162"/>
      <c r="QB70" s="162"/>
      <c r="QC70" s="162"/>
      <c r="QD70" s="162"/>
      <c r="QE70" s="162"/>
      <c r="QF70" s="162"/>
      <c r="QG70" s="162"/>
      <c r="QH70" s="162"/>
      <c r="QI70" s="162"/>
      <c r="QJ70" s="162"/>
      <c r="QK70" s="162"/>
      <c r="QL70" s="162"/>
      <c r="QM70" s="162"/>
      <c r="QN70" s="162"/>
      <c r="QO70" s="162"/>
      <c r="QP70" s="162"/>
      <c r="QQ70" s="162"/>
      <c r="QR70" s="162"/>
      <c r="QS70" s="162"/>
      <c r="QT70" s="162"/>
      <c r="QU70" s="162"/>
      <c r="QV70" s="162"/>
      <c r="QW70" s="162"/>
      <c r="QX70" s="162"/>
      <c r="QY70" s="162"/>
      <c r="QZ70" s="162"/>
      <c r="RA70" s="162"/>
    </row>
  </sheetData>
  <mergeCells count="5">
    <mergeCell ref="C6:C9"/>
    <mergeCell ref="E6:E9"/>
    <mergeCell ref="D6:D9"/>
    <mergeCell ref="B6:B9"/>
    <mergeCell ref="F6:F9"/>
  </mergeCells>
  <phoneticPr fontId="12" type="noConversion"/>
  <conditionalFormatting sqref="K10:K14">
    <cfRule type="cellIs" dxfId="358" priority="14" operator="equal">
      <formula>#REF!</formula>
    </cfRule>
    <cfRule type="cellIs" dxfId="357" priority="15" operator="equal">
      <formula>#REF!</formula>
    </cfRule>
    <cfRule type="cellIs" dxfId="356" priority="16" operator="equal">
      <formula>#REF!</formula>
    </cfRule>
  </conditionalFormatting>
  <conditionalFormatting sqref="K6:K9">
    <cfRule type="cellIs" dxfId="355" priority="1" operator="equal">
      <formula>#REF!</formula>
    </cfRule>
    <cfRule type="cellIs" dxfId="354" priority="2" operator="equal">
      <formula>#REF!</formula>
    </cfRule>
    <cfRule type="cellIs" dxfId="353" priority="3" operator="equal">
      <formula>#REF!</formula>
    </cfRule>
  </conditionalFormatting>
  <dataValidations count="1">
    <dataValidation type="list" allowBlank="1" showInputMessage="1" showErrorMessage="1" sqref="K6:K14" xr:uid="{5079B02E-9801-4D76-A398-A5515737FAEE}">
      <formula1>$K$19:$K$22</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1A78-1CC3-47D8-9A2E-9AC1B42303E8}">
  <sheetPr>
    <pageSetUpPr fitToPage="1"/>
  </sheetPr>
  <dimension ref="A1:EA270"/>
  <sheetViews>
    <sheetView zoomScale="80" zoomScaleNormal="80" workbookViewId="0">
      <selection activeCell="G5" sqref="G5"/>
    </sheetView>
  </sheetViews>
  <sheetFormatPr defaultColWidth="9.140625" defaultRowHeight="15" outlineLevelRow="1" x14ac:dyDescent="0.25"/>
  <cols>
    <col min="1" max="1" width="21.42578125" style="226" customWidth="1"/>
    <col min="2" max="2" width="13.140625" style="197" customWidth="1"/>
    <col min="3" max="3" width="63.28515625" style="214" customWidth="1"/>
    <col min="4" max="4" width="15" style="197" customWidth="1"/>
    <col min="5" max="6" width="9.85546875" style="197" customWidth="1"/>
    <col min="7" max="7" width="59" style="226" customWidth="1"/>
    <col min="8" max="8" width="21.140625" style="197" customWidth="1"/>
    <col min="9" max="9" width="25.5703125" style="197" customWidth="1"/>
    <col min="10" max="10" width="60" style="197" customWidth="1"/>
    <col min="11" max="11" width="91.7109375" style="197" customWidth="1"/>
    <col min="12" max="12" width="17.140625" style="197" customWidth="1"/>
    <col min="13" max="14" width="70.7109375" style="197" customWidth="1"/>
    <col min="15" max="15" width="5.7109375" style="213" customWidth="1"/>
    <col min="16" max="16" width="18.42578125" style="197" customWidth="1"/>
    <col min="17" max="19" width="9.140625" style="197" customWidth="1"/>
    <col min="20" max="16384" width="9.140625" style="197"/>
  </cols>
  <sheetData>
    <row r="1" spans="1:131" x14ac:dyDescent="0.25">
      <c r="A1" s="215"/>
      <c r="B1" s="216"/>
      <c r="C1" s="194" t="s">
        <v>15</v>
      </c>
      <c r="D1" s="215"/>
      <c r="E1" s="215"/>
      <c r="F1" s="215"/>
      <c r="G1" s="217"/>
      <c r="H1" s="1"/>
      <c r="I1" s="1"/>
      <c r="J1" s="1"/>
      <c r="K1" s="1"/>
      <c r="L1" s="218"/>
      <c r="M1" s="195"/>
      <c r="N1" s="195"/>
      <c r="O1" s="196"/>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row>
    <row r="2" spans="1:131" ht="13.35" hidden="1" customHeight="1" outlineLevel="1" x14ac:dyDescent="0.25">
      <c r="A2" s="1"/>
      <c r="B2" s="1"/>
      <c r="C2" s="1"/>
      <c r="D2" s="1"/>
      <c r="E2" s="1"/>
      <c r="F2" s="1"/>
      <c r="G2" s="1"/>
      <c r="H2" s="1"/>
      <c r="I2" s="1"/>
      <c r="J2" s="1"/>
      <c r="K2" s="1"/>
      <c r="L2" s="1"/>
      <c r="M2" s="1"/>
      <c r="N2" s="1"/>
      <c r="O2" s="196"/>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row>
    <row r="3" spans="1:131" ht="14.25" hidden="1" customHeight="1" outlineLevel="1" x14ac:dyDescent="0.25">
      <c r="A3" s="8"/>
      <c r="B3" s="219"/>
      <c r="C3" s="7"/>
      <c r="D3" s="8"/>
      <c r="E3" s="8"/>
      <c r="F3" s="8"/>
      <c r="G3" s="8"/>
      <c r="H3" s="8"/>
      <c r="I3" s="8"/>
      <c r="J3" s="8"/>
      <c r="K3" s="8"/>
      <c r="L3" s="220"/>
      <c r="M3" s="10"/>
      <c r="N3" s="10"/>
      <c r="O3" s="196"/>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row>
    <row r="4" spans="1:131" ht="68.25" customHeight="1" collapsed="1" x14ac:dyDescent="0.25">
      <c r="A4" s="176" t="s">
        <v>360</v>
      </c>
      <c r="B4" s="40" t="s">
        <v>191</v>
      </c>
      <c r="C4" s="33" t="s">
        <v>0</v>
      </c>
      <c r="D4" s="34" t="s">
        <v>1403</v>
      </c>
      <c r="E4" s="34" t="s">
        <v>736</v>
      </c>
      <c r="F4" s="34" t="s">
        <v>737</v>
      </c>
      <c r="G4" s="35" t="s">
        <v>21</v>
      </c>
      <c r="H4" s="857" t="s">
        <v>361</v>
      </c>
      <c r="I4" s="858"/>
      <c r="J4" s="36" t="s">
        <v>1</v>
      </c>
      <c r="K4" s="36" t="s">
        <v>20</v>
      </c>
      <c r="L4" s="32" t="s">
        <v>2</v>
      </c>
      <c r="M4" s="32" t="s">
        <v>533</v>
      </c>
      <c r="N4" s="32" t="s">
        <v>3</v>
      </c>
      <c r="O4" s="221" t="s">
        <v>4</v>
      </c>
      <c r="P4" s="99" t="s">
        <v>553</v>
      </c>
      <c r="Q4" s="264" t="s">
        <v>18</v>
      </c>
      <c r="R4" s="264" t="s">
        <v>19</v>
      </c>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row>
    <row r="5" spans="1:131" ht="12.75" x14ac:dyDescent="0.25">
      <c r="A5" s="227" t="s">
        <v>1162</v>
      </c>
      <c r="B5" s="222"/>
      <c r="C5" s="13"/>
      <c r="D5" s="14"/>
      <c r="E5" s="14"/>
      <c r="F5" s="14"/>
      <c r="G5" s="14"/>
      <c r="H5" s="14"/>
      <c r="I5" s="309"/>
      <c r="J5" s="14"/>
      <c r="K5" s="14"/>
      <c r="L5" s="14"/>
      <c r="M5" s="14"/>
      <c r="N5" s="14"/>
      <c r="O5" s="15"/>
      <c r="P5" s="223"/>
      <c r="Q5" s="265"/>
      <c r="R5" s="265"/>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row>
    <row r="6" spans="1:131" ht="33" customHeight="1" x14ac:dyDescent="0.25">
      <c r="A6" s="869" t="s">
        <v>1214</v>
      </c>
      <c r="B6" s="757" t="s">
        <v>1170</v>
      </c>
      <c r="C6" s="759" t="s">
        <v>1525</v>
      </c>
      <c r="D6" s="821" t="s">
        <v>5</v>
      </c>
      <c r="E6" s="738" t="s">
        <v>17</v>
      </c>
      <c r="F6" s="738" t="s">
        <v>17</v>
      </c>
      <c r="G6" s="825" t="s">
        <v>1526</v>
      </c>
      <c r="H6" s="871" t="s">
        <v>1110</v>
      </c>
      <c r="I6" s="871"/>
      <c r="J6" s="825" t="s">
        <v>1103</v>
      </c>
      <c r="K6" s="839" t="s">
        <v>1117</v>
      </c>
      <c r="L6" s="833" t="s">
        <v>6</v>
      </c>
      <c r="M6" s="835"/>
      <c r="N6" s="835"/>
      <c r="O6" s="829">
        <f>IF(L6="","0",IF(L6="Pass",1,IF(L6="Fail",0,IF(L6="TBD",0,IF(L6="N/A (Please provide reason)",1)))))</f>
        <v>0</v>
      </c>
      <c r="P6" s="831">
        <f>IF(AND(D6="M",L6="N/A (Please provide reason)"),1,0)</f>
        <v>0</v>
      </c>
      <c r="Q6" s="777">
        <f>IF(E6 = "YES",1,0)</f>
        <v>1</v>
      </c>
      <c r="R6" s="777">
        <f>IF(F6 = "YES",1,0)</f>
        <v>1</v>
      </c>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row>
    <row r="7" spans="1:131" ht="240.75" customHeight="1" x14ac:dyDescent="0.25">
      <c r="A7" s="870"/>
      <c r="B7" s="746"/>
      <c r="C7" s="760"/>
      <c r="D7" s="821"/>
      <c r="E7" s="765"/>
      <c r="F7" s="765"/>
      <c r="G7" s="852"/>
      <c r="H7" s="523" t="s">
        <v>1093</v>
      </c>
      <c r="I7" s="523" t="s">
        <v>1102</v>
      </c>
      <c r="J7" s="826"/>
      <c r="K7" s="840"/>
      <c r="L7" s="834"/>
      <c r="M7" s="836"/>
      <c r="N7" s="836"/>
      <c r="O7" s="830"/>
      <c r="P7" s="832"/>
      <c r="Q7" s="779"/>
      <c r="R7" s="779"/>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row>
    <row r="8" spans="1:131" ht="35.1" customHeight="1" x14ac:dyDescent="0.25">
      <c r="A8" s="869" t="s">
        <v>1205</v>
      </c>
      <c r="B8" s="746"/>
      <c r="C8" s="760"/>
      <c r="D8" s="771" t="s">
        <v>609</v>
      </c>
      <c r="E8" s="765"/>
      <c r="F8" s="765"/>
      <c r="G8" s="852"/>
      <c r="H8" s="808" t="s">
        <v>1111</v>
      </c>
      <c r="I8" s="808"/>
      <c r="J8" s="825" t="s">
        <v>1112</v>
      </c>
      <c r="K8" s="839" t="s">
        <v>1117</v>
      </c>
      <c r="L8" s="833" t="s">
        <v>6</v>
      </c>
      <c r="M8" s="835"/>
      <c r="N8" s="835"/>
      <c r="O8" s="829">
        <f>IF(L8="","0",IF(L8="Pass",1,IF(L8="Fail",0,IF(L8="TBD",0,IF(L8="N/A (Please provide reason)",1)))))</f>
        <v>0</v>
      </c>
      <c r="P8" s="831">
        <f>IF(AND(D8="M",L8="N/A (Please provide reason)"),1,0)</f>
        <v>0</v>
      </c>
      <c r="Q8" s="777">
        <f>IF(E6 = "YES",1,0)</f>
        <v>1</v>
      </c>
      <c r="R8" s="777">
        <f>IF(F6 = "YES",1,0)</f>
        <v>1</v>
      </c>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row>
    <row r="9" spans="1:131" ht="201.75" customHeight="1" x14ac:dyDescent="0.25">
      <c r="A9" s="870"/>
      <c r="B9" s="746"/>
      <c r="C9" s="760"/>
      <c r="D9" s="773"/>
      <c r="E9" s="765"/>
      <c r="F9" s="765"/>
      <c r="G9" s="852"/>
      <c r="H9" s="523" t="s">
        <v>1092</v>
      </c>
      <c r="I9" s="523" t="s">
        <v>1091</v>
      </c>
      <c r="J9" s="826"/>
      <c r="K9" s="840"/>
      <c r="L9" s="834"/>
      <c r="M9" s="836"/>
      <c r="N9" s="836"/>
      <c r="O9" s="830"/>
      <c r="P9" s="832"/>
      <c r="Q9" s="779"/>
      <c r="R9" s="779"/>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row>
    <row r="10" spans="1:131" ht="29.1" customHeight="1" x14ac:dyDescent="0.25">
      <c r="A10" s="869" t="s">
        <v>1206</v>
      </c>
      <c r="B10" s="746"/>
      <c r="C10" s="760"/>
      <c r="D10" s="821" t="s">
        <v>5</v>
      </c>
      <c r="E10" s="765"/>
      <c r="F10" s="765"/>
      <c r="G10" s="852"/>
      <c r="H10" s="808" t="s">
        <v>1113</v>
      </c>
      <c r="I10" s="808"/>
      <c r="J10" s="825" t="s">
        <v>1105</v>
      </c>
      <c r="K10" s="841" t="s">
        <v>1117</v>
      </c>
      <c r="L10" s="833" t="s">
        <v>6</v>
      </c>
      <c r="M10" s="837"/>
      <c r="N10" s="837"/>
      <c r="O10" s="829">
        <f>IF(L10="","0",IF(L10="Pass",1,IF(L10="Fail",0,IF(L10="TBD",0,IF(L10="N/A (Please provide reason)",1)))))</f>
        <v>0</v>
      </c>
      <c r="P10" s="831">
        <f>IF(AND(F10="M",L10="N/A (Please provide reason)"),1,0)</f>
        <v>0</v>
      </c>
      <c r="Q10" s="777">
        <f>IF(E6 = "YES",1,0)</f>
        <v>1</v>
      </c>
      <c r="R10" s="777">
        <f>IF(F6 = "YES",1,0)</f>
        <v>1</v>
      </c>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row>
    <row r="11" spans="1:131" ht="59.85" customHeight="1" x14ac:dyDescent="0.25">
      <c r="A11" s="870"/>
      <c r="B11" s="746"/>
      <c r="C11" s="760"/>
      <c r="D11" s="821"/>
      <c r="E11" s="765"/>
      <c r="F11" s="765"/>
      <c r="G11" s="852"/>
      <c r="H11" s="524" t="s">
        <v>1090</v>
      </c>
      <c r="I11" s="524" t="s">
        <v>1089</v>
      </c>
      <c r="J11" s="826"/>
      <c r="K11" s="841"/>
      <c r="L11" s="834"/>
      <c r="M11" s="838"/>
      <c r="N11" s="838"/>
      <c r="O11" s="830"/>
      <c r="P11" s="832"/>
      <c r="Q11" s="779"/>
      <c r="R11" s="779"/>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row>
    <row r="12" spans="1:131" ht="90" x14ac:dyDescent="0.25">
      <c r="A12" s="492" t="s">
        <v>1270</v>
      </c>
      <c r="B12" s="758"/>
      <c r="C12" s="761"/>
      <c r="D12" s="482" t="s">
        <v>5</v>
      </c>
      <c r="E12" s="739"/>
      <c r="F12" s="739"/>
      <c r="G12" s="826"/>
      <c r="H12" s="808" t="s">
        <v>1271</v>
      </c>
      <c r="I12" s="808"/>
      <c r="J12" s="627" t="s">
        <v>1527</v>
      </c>
      <c r="K12" s="485"/>
      <c r="L12" s="464" t="s">
        <v>6</v>
      </c>
      <c r="M12" s="484"/>
      <c r="N12" s="484"/>
      <c r="O12" s="483">
        <f t="shared" ref="O12" si="0">IF(L12="","0",IF(L12="Pass",1,IF(L12="Fail",0,IF(L12="TBD",0,IF(L12="N/A (Please provide reason)",1)))))</f>
        <v>0</v>
      </c>
      <c r="P12" s="481">
        <f>IF(AND(D12="M",L12="N/A (Please provide reason)"),1,0)</f>
        <v>0</v>
      </c>
      <c r="Q12" s="480">
        <f>IF(E6 = "YES",1,0)</f>
        <v>1</v>
      </c>
      <c r="R12" s="589">
        <f>IF(F6 = "YES",1,0)</f>
        <v>1</v>
      </c>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row>
    <row r="13" spans="1:131" ht="13.35" customHeight="1" x14ac:dyDescent="0.25">
      <c r="A13" s="227" t="s">
        <v>1231</v>
      </c>
      <c r="B13" s="222"/>
      <c r="C13" s="13"/>
      <c r="D13" s="14"/>
      <c r="E13" s="14"/>
      <c r="F13" s="14"/>
      <c r="G13" s="14"/>
      <c r="H13" s="14"/>
      <c r="I13" s="309"/>
      <c r="J13" s="14"/>
      <c r="K13" s="14"/>
      <c r="L13" s="14"/>
      <c r="M13" s="14"/>
      <c r="N13" s="14"/>
      <c r="O13" s="15"/>
      <c r="P13" s="223"/>
      <c r="Q13" s="265"/>
      <c r="R13" s="265"/>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row>
    <row r="14" spans="1:131" ht="12.75" x14ac:dyDescent="0.25">
      <c r="A14" s="227" t="s">
        <v>71</v>
      </c>
      <c r="B14" s="222"/>
      <c r="C14" s="13"/>
      <c r="D14" s="14"/>
      <c r="E14" s="14"/>
      <c r="F14" s="14"/>
      <c r="G14" s="14"/>
      <c r="H14" s="14"/>
      <c r="I14" s="309"/>
      <c r="J14" s="14"/>
      <c r="K14" s="14"/>
      <c r="L14" s="14"/>
      <c r="M14" s="14"/>
      <c r="N14" s="14"/>
      <c r="O14" s="15"/>
      <c r="P14" s="223"/>
      <c r="Q14" s="265"/>
      <c r="R14" s="265"/>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row>
    <row r="15" spans="1:131" s="162" customFormat="1" ht="61.35" customHeight="1" x14ac:dyDescent="0.25">
      <c r="A15" s="461" t="s">
        <v>1228</v>
      </c>
      <c r="B15" s="769" t="s">
        <v>73</v>
      </c>
      <c r="C15" s="736" t="s">
        <v>1528</v>
      </c>
      <c r="D15" s="762" t="s">
        <v>5</v>
      </c>
      <c r="E15" s="727" t="s">
        <v>17</v>
      </c>
      <c r="F15" s="755" t="s">
        <v>22</v>
      </c>
      <c r="G15" s="462" t="s">
        <v>1869</v>
      </c>
      <c r="H15" s="859" t="s">
        <v>518</v>
      </c>
      <c r="I15" s="860"/>
      <c r="J15" s="463" t="s">
        <v>601</v>
      </c>
      <c r="K15" s="463" t="s">
        <v>205</v>
      </c>
      <c r="L15" s="464" t="s">
        <v>6</v>
      </c>
      <c r="M15" s="465"/>
      <c r="N15" s="465"/>
      <c r="O15" s="452">
        <f t="shared" ref="O15" si="1">IF(L15="","0",IF(L15="Pass",1,IF(L15="Fail",0,IF(L15="TBD",0,IF(L15="N/A (Please provide reason)",1)))))</f>
        <v>0</v>
      </c>
      <c r="P15" s="451">
        <f>IF(AND(D15="M",L15="N/A (Please provide reason)"),1,0)</f>
        <v>0</v>
      </c>
      <c r="Q15" s="450">
        <f t="shared" ref="Q15:R19" si="2">IF(E15 = "YES",1,0)</f>
        <v>1</v>
      </c>
      <c r="R15" s="589">
        <f t="shared" si="2"/>
        <v>0</v>
      </c>
    </row>
    <row r="16" spans="1:131" s="162" customFormat="1" ht="61.35" customHeight="1" x14ac:dyDescent="0.25">
      <c r="A16" s="558" t="s">
        <v>1425</v>
      </c>
      <c r="B16" s="770"/>
      <c r="C16" s="737"/>
      <c r="D16" s="764"/>
      <c r="E16" s="729"/>
      <c r="F16" s="756"/>
      <c r="G16" s="600" t="s">
        <v>1870</v>
      </c>
      <c r="H16" s="867" t="s">
        <v>1872</v>
      </c>
      <c r="I16" s="868"/>
      <c r="J16" s="554" t="s">
        <v>1871</v>
      </c>
      <c r="K16" s="544" t="s">
        <v>1873</v>
      </c>
      <c r="L16" s="371" t="s">
        <v>6</v>
      </c>
      <c r="M16" s="339"/>
      <c r="N16" s="339"/>
      <c r="O16" s="562">
        <f t="shared" ref="O16" si="3">IF(L16="","0",IF(L16="Pass",1,IF(L16="Fail",0,IF(L16="TBD",0,IF(L16="N/A (Please provide reason)",1)))))</f>
        <v>0</v>
      </c>
      <c r="P16" s="560">
        <f>IF(AND(D15="M",L16="N/A (Please provide reason)"),1,0)</f>
        <v>0</v>
      </c>
      <c r="Q16" s="559">
        <f>IF(E15 = "YES",1,0)</f>
        <v>1</v>
      </c>
      <c r="R16" s="589">
        <f>IF(F15 = "YES",1,0)</f>
        <v>0</v>
      </c>
    </row>
    <row r="17" spans="1:131" ht="104.1" customHeight="1" x14ac:dyDescent="0.25">
      <c r="A17" s="198" t="s">
        <v>74</v>
      </c>
      <c r="B17" s="815" t="s">
        <v>76</v>
      </c>
      <c r="C17" s="817" t="s">
        <v>1529</v>
      </c>
      <c r="D17" s="762" t="s">
        <v>5</v>
      </c>
      <c r="E17" s="738" t="s">
        <v>17</v>
      </c>
      <c r="F17" s="755" t="s">
        <v>22</v>
      </c>
      <c r="G17" s="206" t="s">
        <v>1811</v>
      </c>
      <c r="H17" s="801" t="s">
        <v>161</v>
      </c>
      <c r="I17" s="802"/>
      <c r="J17" s="199" t="s">
        <v>601</v>
      </c>
      <c r="K17" s="199" t="s">
        <v>205</v>
      </c>
      <c r="L17" s="200" t="s">
        <v>6</v>
      </c>
      <c r="M17" s="201"/>
      <c r="N17" s="201"/>
      <c r="O17" s="202">
        <f>IF(L17="","0",IF(L17="Pass",1,IF(L17="Fail",0,IF(L17="TBD",0,IF(L17="N/A (Please provide reason)",1)))))</f>
        <v>0</v>
      </c>
      <c r="P17" s="101">
        <f>IF(AND(D17="M",L17="N/A (Please provide reason)"),1,0)</f>
        <v>0</v>
      </c>
      <c r="Q17" s="268">
        <f t="shared" si="2"/>
        <v>1</v>
      </c>
      <c r="R17" s="268">
        <f t="shared" si="2"/>
        <v>0</v>
      </c>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row>
    <row r="18" spans="1:131" ht="155.25" customHeight="1" x14ac:dyDescent="0.25">
      <c r="A18" s="558" t="s">
        <v>1461</v>
      </c>
      <c r="B18" s="816"/>
      <c r="C18" s="818"/>
      <c r="D18" s="764"/>
      <c r="E18" s="739"/>
      <c r="F18" s="756"/>
      <c r="G18" s="628" t="s">
        <v>1718</v>
      </c>
      <c r="H18" s="805" t="s">
        <v>161</v>
      </c>
      <c r="I18" s="806"/>
      <c r="J18" s="554" t="s">
        <v>1874</v>
      </c>
      <c r="K18" s="544" t="s">
        <v>1873</v>
      </c>
      <c r="L18" s="200" t="s">
        <v>6</v>
      </c>
      <c r="M18" s="201"/>
      <c r="N18" s="201"/>
      <c r="O18" s="202">
        <f t="shared" ref="O18" si="4">IF(L18="","0",IF(L18="Pass",1,IF(L18="Fail",0,IF(L18="TBD",0,IF(L18="N/A (Please provide reason)",1)))))</f>
        <v>0</v>
      </c>
      <c r="P18" s="101">
        <f>IF(AND(D17="M",L18="N/A (Please provide reason)"),1,0)</f>
        <v>0</v>
      </c>
      <c r="Q18" s="268">
        <f>IF(E17 = "YES",1,0)</f>
        <v>1</v>
      </c>
      <c r="R18" s="268">
        <f>IF(F17 = "YES",1,0)</f>
        <v>0</v>
      </c>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row>
    <row r="19" spans="1:131" ht="155.25" customHeight="1" x14ac:dyDescent="0.25">
      <c r="A19" s="872" t="s">
        <v>135</v>
      </c>
      <c r="B19" s="815" t="s">
        <v>77</v>
      </c>
      <c r="C19" s="730" t="s">
        <v>1530</v>
      </c>
      <c r="D19" s="771" t="s">
        <v>362</v>
      </c>
      <c r="E19" s="738" t="s">
        <v>17</v>
      </c>
      <c r="F19" s="755" t="s">
        <v>22</v>
      </c>
      <c r="G19" s="795" t="s">
        <v>602</v>
      </c>
      <c r="H19" s="861" t="s">
        <v>1720</v>
      </c>
      <c r="I19" s="862"/>
      <c r="J19" s="795" t="s">
        <v>1531</v>
      </c>
      <c r="K19" s="795" t="s">
        <v>205</v>
      </c>
      <c r="L19" s="822" t="s">
        <v>6</v>
      </c>
      <c r="M19" s="822"/>
      <c r="N19" s="822"/>
      <c r="O19" s="845">
        <f>IF(L19="","0",IF(L19="Pass",1,IF(L19="Fail",0,IF(L19="TBD",0,IF(L19="N/A (Please provide reason)",1)))))</f>
        <v>0</v>
      </c>
      <c r="P19" s="842">
        <f>IF(AND(D19="M",L19="N/A (Please provide reason)"),1,0)</f>
        <v>0</v>
      </c>
      <c r="Q19" s="777">
        <f t="shared" si="2"/>
        <v>1</v>
      </c>
      <c r="R19" s="777">
        <f t="shared" si="2"/>
        <v>0</v>
      </c>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row>
    <row r="20" spans="1:131" ht="33" customHeight="1" x14ac:dyDescent="0.25">
      <c r="A20" s="873"/>
      <c r="B20" s="819"/>
      <c r="C20" s="790"/>
      <c r="D20" s="772"/>
      <c r="E20" s="765"/>
      <c r="F20" s="794"/>
      <c r="G20" s="796"/>
      <c r="H20" s="863"/>
      <c r="I20" s="864"/>
      <c r="J20" s="796"/>
      <c r="K20" s="796"/>
      <c r="L20" s="823"/>
      <c r="M20" s="823"/>
      <c r="N20" s="823"/>
      <c r="O20" s="846"/>
      <c r="P20" s="843"/>
      <c r="Q20" s="778"/>
      <c r="R20" s="778"/>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row>
    <row r="21" spans="1:131" ht="66.75" customHeight="1" x14ac:dyDescent="0.25">
      <c r="A21" s="874"/>
      <c r="B21" s="819"/>
      <c r="C21" s="790"/>
      <c r="D21" s="772"/>
      <c r="E21" s="765"/>
      <c r="F21" s="794"/>
      <c r="G21" s="797"/>
      <c r="H21" s="865"/>
      <c r="I21" s="866"/>
      <c r="J21" s="797"/>
      <c r="K21" s="797"/>
      <c r="L21" s="824"/>
      <c r="M21" s="824"/>
      <c r="N21" s="824"/>
      <c r="O21" s="847"/>
      <c r="P21" s="844"/>
      <c r="Q21" s="779"/>
      <c r="R21" s="779"/>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row>
    <row r="22" spans="1:131" ht="113.45" customHeight="1" x14ac:dyDescent="0.25">
      <c r="A22" s="558" t="s">
        <v>1426</v>
      </c>
      <c r="B22" s="816"/>
      <c r="C22" s="731"/>
      <c r="D22" s="773"/>
      <c r="E22" s="739"/>
      <c r="F22" s="756"/>
      <c r="G22" s="624" t="s">
        <v>1875</v>
      </c>
      <c r="H22" s="805" t="s">
        <v>1721</v>
      </c>
      <c r="I22" s="806"/>
      <c r="J22" s="594" t="s">
        <v>1719</v>
      </c>
      <c r="K22" s="594" t="s">
        <v>1532</v>
      </c>
      <c r="L22" s="200" t="s">
        <v>6</v>
      </c>
      <c r="M22" s="590"/>
      <c r="N22" s="590"/>
      <c r="O22" s="619">
        <f>IF(L22="","0",IF(L22="Pass",1,IF(L22="Fail",0,IF(L22="TBD",0,IF(L22="N/A (Please provide reason)",1)))))</f>
        <v>0</v>
      </c>
      <c r="P22" s="617">
        <f>IF(AND(D19="M",L22="N/A (Please provide reason)"),1,0)</f>
        <v>0</v>
      </c>
      <c r="Q22" s="613">
        <f>IF(E19 = "YES",1,0)</f>
        <v>1</v>
      </c>
      <c r="R22" s="613">
        <f>IF(F19 = "YES",1,0)</f>
        <v>0</v>
      </c>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row>
    <row r="23" spans="1:131" ht="69" customHeight="1" x14ac:dyDescent="0.25">
      <c r="A23" s="198" t="s">
        <v>136</v>
      </c>
      <c r="B23" s="207" t="s">
        <v>78</v>
      </c>
      <c r="C23" s="206" t="s">
        <v>675</v>
      </c>
      <c r="D23" s="193" t="s">
        <v>5</v>
      </c>
      <c r="E23" s="205" t="s">
        <v>17</v>
      </c>
      <c r="F23" s="503" t="s">
        <v>22</v>
      </c>
      <c r="G23" s="206" t="s">
        <v>535</v>
      </c>
      <c r="H23" s="801" t="s">
        <v>518</v>
      </c>
      <c r="I23" s="802"/>
      <c r="J23" s="199" t="s">
        <v>519</v>
      </c>
      <c r="K23" s="199" t="s">
        <v>742</v>
      </c>
      <c r="L23" s="200" t="s">
        <v>6</v>
      </c>
      <c r="M23" s="201"/>
      <c r="N23" s="201"/>
      <c r="O23" s="202">
        <f t="shared" ref="O23:O33" si="5">IF(L23="","0",IF(L23="Pass",1,IF(L23="Fail",0,IF(L23="TBD",0,IF(L23="N/A (Please provide reason)",1)))))</f>
        <v>0</v>
      </c>
      <c r="P23" s="101">
        <f>IF(AND(D23="M",L23="N/A (Please provide reason)"),1,0)</f>
        <v>0</v>
      </c>
      <c r="Q23" s="268">
        <f>IF(E23 = "YES",1,0)</f>
        <v>1</v>
      </c>
      <c r="R23" s="268">
        <f>IF(F23 = "YES",1,0)</f>
        <v>0</v>
      </c>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row>
    <row r="24" spans="1:131" ht="88.5" customHeight="1" x14ac:dyDescent="0.25">
      <c r="A24" s="75" t="s">
        <v>137</v>
      </c>
      <c r="B24" s="875" t="s">
        <v>79</v>
      </c>
      <c r="C24" s="736" t="s">
        <v>1533</v>
      </c>
      <c r="D24" s="753" t="s">
        <v>5</v>
      </c>
      <c r="E24" s="738" t="s">
        <v>17</v>
      </c>
      <c r="F24" s="807" t="s">
        <v>22</v>
      </c>
      <c r="G24" s="201" t="s">
        <v>1534</v>
      </c>
      <c r="H24" s="801" t="s">
        <v>1535</v>
      </c>
      <c r="I24" s="802"/>
      <c r="J24" s="199" t="s">
        <v>520</v>
      </c>
      <c r="K24" s="199" t="s">
        <v>384</v>
      </c>
      <c r="L24" s="200" t="s">
        <v>6</v>
      </c>
      <c r="M24" s="201"/>
      <c r="N24" s="201"/>
      <c r="O24" s="202">
        <f t="shared" si="5"/>
        <v>0</v>
      </c>
      <c r="P24" s="101">
        <f>IF(AND(D24="M",L24="N/A (Please provide reason)"),1,0)</f>
        <v>0</v>
      </c>
      <c r="Q24" s="268">
        <f>IF(E24 = "YES",1,0)</f>
        <v>1</v>
      </c>
      <c r="R24" s="268">
        <f>IF(F24 = "YES",1,0)</f>
        <v>0</v>
      </c>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row>
    <row r="25" spans="1:131" ht="94.5" customHeight="1" x14ac:dyDescent="0.25">
      <c r="A25" s="198" t="s">
        <v>138</v>
      </c>
      <c r="B25" s="876"/>
      <c r="C25" s="733"/>
      <c r="D25" s="763"/>
      <c r="E25" s="765"/>
      <c r="F25" s="794"/>
      <c r="G25" s="201" t="s">
        <v>1536</v>
      </c>
      <c r="H25" s="801" t="s">
        <v>1537</v>
      </c>
      <c r="I25" s="802"/>
      <c r="J25" s="199" t="s">
        <v>521</v>
      </c>
      <c r="K25" s="199" t="s">
        <v>383</v>
      </c>
      <c r="L25" s="200" t="s">
        <v>6</v>
      </c>
      <c r="M25" s="201"/>
      <c r="N25" s="201"/>
      <c r="O25" s="202">
        <f t="shared" si="5"/>
        <v>0</v>
      </c>
      <c r="P25" s="101">
        <f>IF(AND(D24="M",L25="N/A (Please provide reason)"),1,0)</f>
        <v>0</v>
      </c>
      <c r="Q25" s="268">
        <f>IF(E24 = "YES",1,0)</f>
        <v>1</v>
      </c>
      <c r="R25" s="268">
        <f>IF(F24 = "YES",1,0)</f>
        <v>0</v>
      </c>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row>
    <row r="26" spans="1:131" ht="94.5" customHeight="1" x14ac:dyDescent="0.25">
      <c r="A26" s="198" t="s">
        <v>139</v>
      </c>
      <c r="B26" s="876"/>
      <c r="C26" s="733"/>
      <c r="D26" s="763"/>
      <c r="E26" s="765"/>
      <c r="F26" s="794"/>
      <c r="G26" s="201" t="s">
        <v>1538</v>
      </c>
      <c r="H26" s="801" t="s">
        <v>1539</v>
      </c>
      <c r="I26" s="802"/>
      <c r="J26" s="199" t="s">
        <v>522</v>
      </c>
      <c r="K26" s="199" t="s">
        <v>389</v>
      </c>
      <c r="L26" s="313" t="s">
        <v>6</v>
      </c>
      <c r="M26" s="330"/>
      <c r="N26" s="330"/>
      <c r="O26" s="202">
        <f t="shared" ref="O26:O28" si="6">IF(L26="","0",IF(L26="Pass",1,IF(L26="Fail",0,IF(L26="TBD",0,IF(L26="N/A (Please provide reason)",1)))))</f>
        <v>0</v>
      </c>
      <c r="P26" s="101">
        <f>IF(AND(D24="M",L26="N/A (Please provide reason)"),1,0)</f>
        <v>0</v>
      </c>
      <c r="Q26" s="268">
        <f>IF(E24 = "YES",1,0)</f>
        <v>1</v>
      </c>
      <c r="R26" s="268">
        <f>IF(F24 = "YES",1,0)</f>
        <v>0</v>
      </c>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row>
    <row r="27" spans="1:131" ht="108" customHeight="1" x14ac:dyDescent="0.25">
      <c r="A27" s="558" t="s">
        <v>1427</v>
      </c>
      <c r="B27" s="876"/>
      <c r="C27" s="733"/>
      <c r="D27" s="592"/>
      <c r="E27" s="765"/>
      <c r="F27" s="593"/>
      <c r="G27" s="602" t="s">
        <v>1864</v>
      </c>
      <c r="H27" s="805" t="s">
        <v>1540</v>
      </c>
      <c r="I27" s="806"/>
      <c r="J27" s="544" t="s">
        <v>1950</v>
      </c>
      <c r="K27" s="544" t="s">
        <v>1541</v>
      </c>
      <c r="L27" s="313" t="s">
        <v>6</v>
      </c>
      <c r="M27" s="330"/>
      <c r="N27" s="330"/>
      <c r="O27" s="202">
        <f t="shared" si="6"/>
        <v>0</v>
      </c>
      <c r="P27" s="101">
        <f>IF(AND(D24="M",L27="N/A (Please provide reason)"),1,0)</f>
        <v>0</v>
      </c>
      <c r="Q27" s="268">
        <f>IF(E24 = "YES",1,0)</f>
        <v>1</v>
      </c>
      <c r="R27" s="268">
        <f>IF(F24 = "YES",1,0)</f>
        <v>0</v>
      </c>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row>
    <row r="28" spans="1:131" ht="90" x14ac:dyDescent="0.25">
      <c r="A28" s="558" t="s">
        <v>1428</v>
      </c>
      <c r="B28" s="876"/>
      <c r="C28" s="733"/>
      <c r="D28" s="592"/>
      <c r="E28" s="765"/>
      <c r="F28" s="593"/>
      <c r="G28" s="602" t="s">
        <v>1865</v>
      </c>
      <c r="H28" s="805" t="s">
        <v>1542</v>
      </c>
      <c r="I28" s="806"/>
      <c r="J28" s="544" t="s">
        <v>1951</v>
      </c>
      <c r="K28" s="544" t="s">
        <v>1543</v>
      </c>
      <c r="L28" s="313" t="s">
        <v>6</v>
      </c>
      <c r="M28" s="330"/>
      <c r="N28" s="330"/>
      <c r="O28" s="202">
        <f t="shared" si="6"/>
        <v>0</v>
      </c>
      <c r="P28" s="101">
        <f>IF(AND(D24="M",L28="N/A (Please provide reason)"),1,0)</f>
        <v>0</v>
      </c>
      <c r="Q28" s="268">
        <f>IF(E24 = "YES",1,0)</f>
        <v>1</v>
      </c>
      <c r="R28" s="268">
        <f>IF(F24 = "YES",1,0)</f>
        <v>0</v>
      </c>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row>
    <row r="29" spans="1:131" ht="75" x14ac:dyDescent="0.25">
      <c r="A29" s="558" t="s">
        <v>1462</v>
      </c>
      <c r="B29" s="877"/>
      <c r="C29" s="737"/>
      <c r="D29" s="592"/>
      <c r="E29" s="739"/>
      <c r="F29" s="593"/>
      <c r="G29" s="602" t="s">
        <v>1866</v>
      </c>
      <c r="H29" s="805" t="s">
        <v>1544</v>
      </c>
      <c r="I29" s="806"/>
      <c r="J29" s="544" t="s">
        <v>1952</v>
      </c>
      <c r="K29" s="544" t="s">
        <v>1545</v>
      </c>
      <c r="L29" s="313" t="s">
        <v>6</v>
      </c>
      <c r="M29" s="330"/>
      <c r="N29" s="330"/>
      <c r="O29" s="202">
        <f t="shared" ref="O29" si="7">IF(L29="","0",IF(L29="Pass",1,IF(L29="Fail",0,IF(L29="TBD",0,IF(L29="N/A (Please provide reason)",1)))))</f>
        <v>0</v>
      </c>
      <c r="P29" s="101">
        <f>IF(AND(D24="M",L29="N/A (Please provide reason)"),1,0)</f>
        <v>0</v>
      </c>
      <c r="Q29" s="268">
        <f>IF(E24 = "YES",1,0)</f>
        <v>1</v>
      </c>
      <c r="R29" s="268">
        <f>IF(F24 = "YES",1,0)</f>
        <v>0</v>
      </c>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row>
    <row r="30" spans="1:131" ht="162" customHeight="1" x14ac:dyDescent="0.25">
      <c r="A30" s="198" t="s">
        <v>140</v>
      </c>
      <c r="B30" s="820" t="s">
        <v>80</v>
      </c>
      <c r="C30" s="734" t="s">
        <v>1546</v>
      </c>
      <c r="D30" s="753" t="s">
        <v>5</v>
      </c>
      <c r="E30" s="809" t="s">
        <v>17</v>
      </c>
      <c r="F30" s="743" t="s">
        <v>17</v>
      </c>
      <c r="G30" s="206" t="s">
        <v>1547</v>
      </c>
      <c r="H30" s="801" t="s">
        <v>1548</v>
      </c>
      <c r="I30" s="802"/>
      <c r="J30" s="199" t="s">
        <v>1549</v>
      </c>
      <c r="K30" s="199" t="s">
        <v>1877</v>
      </c>
      <c r="L30" s="200" t="s">
        <v>6</v>
      </c>
      <c r="M30" s="201"/>
      <c r="N30" s="201"/>
      <c r="O30" s="202">
        <f t="shared" si="5"/>
        <v>0</v>
      </c>
      <c r="P30" s="101">
        <f>IF(AND(D30="M",L30="N/A (Please provide reason)"),1,0)</f>
        <v>0</v>
      </c>
      <c r="Q30" s="268">
        <f>IF(E30 = "YES",1,0)</f>
        <v>1</v>
      </c>
      <c r="R30" s="268">
        <f>IF(F30 = "YES",1,0)</f>
        <v>1</v>
      </c>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row>
    <row r="31" spans="1:131" ht="186.75" customHeight="1" x14ac:dyDescent="0.25">
      <c r="A31" s="198" t="s">
        <v>141</v>
      </c>
      <c r="B31" s="819"/>
      <c r="C31" s="790"/>
      <c r="D31" s="763"/>
      <c r="E31" s="765"/>
      <c r="F31" s="766"/>
      <c r="G31" s="540" t="s">
        <v>1550</v>
      </c>
      <c r="H31" s="801" t="s">
        <v>1551</v>
      </c>
      <c r="I31" s="802"/>
      <c r="J31" s="199" t="s">
        <v>636</v>
      </c>
      <c r="K31" s="199" t="s">
        <v>1878</v>
      </c>
      <c r="L31" s="200" t="s">
        <v>6</v>
      </c>
      <c r="M31" s="330"/>
      <c r="N31" s="330"/>
      <c r="O31" s="202">
        <f t="shared" ref="O31" si="8">IF(L31="","0",IF(L31="Pass",1,IF(L31="Fail",0,IF(L31="TBD",0,IF(L31="N/A (Please provide reason)",1)))))</f>
        <v>0</v>
      </c>
      <c r="P31" s="101">
        <f>IF(AND(D30="M",L31="N/A (Please provide reason)"),1,0)</f>
        <v>0</v>
      </c>
      <c r="Q31" s="268">
        <f>IF(E30 = "YES",1,0)</f>
        <v>1</v>
      </c>
      <c r="R31" s="268">
        <f>IF(F30 = "YES",1,0)</f>
        <v>1</v>
      </c>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row>
    <row r="32" spans="1:131" ht="174" customHeight="1" x14ac:dyDescent="0.25">
      <c r="A32" s="558" t="s">
        <v>1463</v>
      </c>
      <c r="B32" s="819"/>
      <c r="C32" s="790"/>
      <c r="D32" s="763"/>
      <c r="E32" s="765"/>
      <c r="F32" s="766"/>
      <c r="G32" s="597" t="s">
        <v>1880</v>
      </c>
      <c r="H32" s="805" t="s">
        <v>1885</v>
      </c>
      <c r="I32" s="806"/>
      <c r="J32" s="552" t="s">
        <v>1881</v>
      </c>
      <c r="K32" s="544" t="s">
        <v>1879</v>
      </c>
      <c r="L32" s="313" t="s">
        <v>6</v>
      </c>
      <c r="M32" s="330"/>
      <c r="N32" s="330"/>
      <c r="O32" s="202">
        <f t="shared" ref="O32" si="9">IF(L32="","0",IF(L32="Pass",1,IF(L32="Fail",0,IF(L32="TBD",0,IF(L32="N/A (Please provide reason)",1)))))</f>
        <v>0</v>
      </c>
      <c r="P32" s="101">
        <f>IF(AND(D30="M",L32="N/A (Please provide reason)"),1,0)</f>
        <v>0</v>
      </c>
      <c r="Q32" s="268">
        <f>IF(E30 = "YES",1,0)</f>
        <v>1</v>
      </c>
      <c r="R32" s="268">
        <f>IF(F30 = "YES",1,0)</f>
        <v>1</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row>
    <row r="33" spans="1:131" ht="120.75" customHeight="1" x14ac:dyDescent="0.25">
      <c r="A33" s="558" t="s">
        <v>1464</v>
      </c>
      <c r="B33" s="819"/>
      <c r="C33" s="790"/>
      <c r="D33" s="763"/>
      <c r="E33" s="765"/>
      <c r="F33" s="766"/>
      <c r="G33" s="543" t="s">
        <v>1882</v>
      </c>
      <c r="H33" s="805" t="s">
        <v>1883</v>
      </c>
      <c r="I33" s="806"/>
      <c r="J33" s="546" t="s">
        <v>1884</v>
      </c>
      <c r="K33" s="544" t="s">
        <v>1876</v>
      </c>
      <c r="L33" s="200" t="s">
        <v>6</v>
      </c>
      <c r="M33" s="201"/>
      <c r="N33" s="201"/>
      <c r="O33" s="202">
        <f t="shared" si="5"/>
        <v>0</v>
      </c>
      <c r="P33" s="101">
        <f>IF(AND(D30="M",L33="N/A (Please provide reason)"),1,0)</f>
        <v>0</v>
      </c>
      <c r="Q33" s="268">
        <f>IF(E30 = "YES",1,0)</f>
        <v>1</v>
      </c>
      <c r="R33" s="268">
        <f>IF(F30 = "YES",1,0)</f>
        <v>1</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row>
    <row r="34" spans="1:131" ht="50.25" customHeight="1" x14ac:dyDescent="0.25">
      <c r="A34" s="848" t="s">
        <v>392</v>
      </c>
      <c r="B34" s="757" t="s">
        <v>1114</v>
      </c>
      <c r="C34" s="759" t="s">
        <v>1552</v>
      </c>
      <c r="D34" s="762" t="s">
        <v>5</v>
      </c>
      <c r="E34" s="738" t="s">
        <v>17</v>
      </c>
      <c r="F34" s="738" t="s">
        <v>22</v>
      </c>
      <c r="G34" s="825" t="s">
        <v>1553</v>
      </c>
      <c r="H34" s="850" t="s">
        <v>1119</v>
      </c>
      <c r="I34" s="851"/>
      <c r="J34" s="825" t="s">
        <v>1106</v>
      </c>
      <c r="K34" s="841" t="s">
        <v>1117</v>
      </c>
      <c r="L34" s="833" t="s">
        <v>6</v>
      </c>
      <c r="M34" s="833"/>
      <c r="N34" s="833"/>
      <c r="O34" s="829">
        <f t="shared" ref="O34" si="10">IF(L34="","0",IF(L34="Pass",1,IF(L34="Fail",0,IF(L34="TBD",0,IF(L34="N/A (Please provide reason)",1)))))</f>
        <v>0</v>
      </c>
      <c r="P34" s="831">
        <f>IF(AND(D34="M",L34="N/A (Please provide reason)"),1,0)</f>
        <v>0</v>
      </c>
      <c r="Q34" s="777">
        <f>IF(E34 = "YES",1,0)</f>
        <v>1</v>
      </c>
      <c r="R34" s="777">
        <f>IF(F34 = "YES",1,0)</f>
        <v>0</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row>
    <row r="35" spans="1:131" ht="56.25" customHeight="1" x14ac:dyDescent="0.25">
      <c r="A35" s="849"/>
      <c r="B35" s="746"/>
      <c r="C35" s="760"/>
      <c r="D35" s="763"/>
      <c r="E35" s="765"/>
      <c r="F35" s="765"/>
      <c r="G35" s="852"/>
      <c r="H35" s="856" t="s">
        <v>1088</v>
      </c>
      <c r="I35" s="856"/>
      <c r="J35" s="826"/>
      <c r="K35" s="841"/>
      <c r="L35" s="834"/>
      <c r="M35" s="834"/>
      <c r="N35" s="834"/>
      <c r="O35" s="830"/>
      <c r="P35" s="832"/>
      <c r="Q35" s="779"/>
      <c r="R35" s="779"/>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row>
    <row r="36" spans="1:131" ht="60" x14ac:dyDescent="0.25">
      <c r="A36" s="505" t="s">
        <v>393</v>
      </c>
      <c r="B36" s="746"/>
      <c r="C36" s="760"/>
      <c r="D36" s="763"/>
      <c r="E36" s="765"/>
      <c r="F36" s="765"/>
      <c r="G36" s="852"/>
      <c r="H36" s="808" t="s">
        <v>1257</v>
      </c>
      <c r="I36" s="808"/>
      <c r="J36" s="525" t="s">
        <v>1259</v>
      </c>
      <c r="K36" s="670" t="s">
        <v>1272</v>
      </c>
      <c r="L36" s="478" t="s">
        <v>6</v>
      </c>
      <c r="M36" s="479"/>
      <c r="N36" s="479"/>
      <c r="O36" s="202">
        <f t="shared" ref="O36:O37" si="11">IF(L36="","0",IF(L36="Pass",1,IF(L36="Fail",0,IF(L36="TBD",0,IF(L36="N/A (Please provide reason)",1)))))</f>
        <v>0</v>
      </c>
      <c r="P36" s="101">
        <f>IF(AND(D34="M",L36="N/A (Please provide reason)"),1,0)</f>
        <v>0</v>
      </c>
      <c r="Q36" s="268">
        <f>IF(E34 = "YES",1,0)</f>
        <v>1</v>
      </c>
      <c r="R36" s="268">
        <f>IF(F34 = "YES",1,0)</f>
        <v>0</v>
      </c>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row>
    <row r="37" spans="1:131" ht="60" x14ac:dyDescent="0.25">
      <c r="A37" s="505" t="s">
        <v>394</v>
      </c>
      <c r="B37" s="746"/>
      <c r="C37" s="760"/>
      <c r="D37" s="763"/>
      <c r="E37" s="765"/>
      <c r="F37" s="765"/>
      <c r="G37" s="852"/>
      <c r="H37" s="808" t="s">
        <v>1258</v>
      </c>
      <c r="I37" s="808"/>
      <c r="J37" s="525" t="s">
        <v>1260</v>
      </c>
      <c r="K37" s="485" t="s">
        <v>1273</v>
      </c>
      <c r="L37" s="478" t="s">
        <v>6</v>
      </c>
      <c r="M37" s="479"/>
      <c r="N37" s="479"/>
      <c r="O37" s="202">
        <f t="shared" si="11"/>
        <v>0</v>
      </c>
      <c r="P37" s="101">
        <f>IF(AND(D34="M",L37="N/A (Please provide reason)"),1,0)</f>
        <v>0</v>
      </c>
      <c r="Q37" s="268">
        <f>IF(E34 = "YES",1,0)</f>
        <v>1</v>
      </c>
      <c r="R37" s="268">
        <f>IF(F34 = "YES",1,0)</f>
        <v>0</v>
      </c>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row>
    <row r="38" spans="1:131" ht="105.75" customHeight="1" x14ac:dyDescent="0.25">
      <c r="A38" s="505" t="s">
        <v>398</v>
      </c>
      <c r="B38" s="758"/>
      <c r="C38" s="761"/>
      <c r="D38" s="764"/>
      <c r="E38" s="739"/>
      <c r="F38" s="739"/>
      <c r="G38" s="826"/>
      <c r="H38" s="808" t="s">
        <v>1261</v>
      </c>
      <c r="I38" s="808"/>
      <c r="J38" s="525" t="s">
        <v>1373</v>
      </c>
      <c r="K38" s="382" t="s">
        <v>1322</v>
      </c>
      <c r="L38" s="478" t="s">
        <v>6</v>
      </c>
      <c r="M38" s="330" t="s">
        <v>7</v>
      </c>
      <c r="N38" s="330"/>
      <c r="O38" s="202">
        <f t="shared" ref="O38" si="12">IF(L38="","0",IF(L38="Pass",1,IF(L38="Fail",0,IF(L38="TBD",0,IF(L38="N/A (Please provide reason)",1)))))</f>
        <v>0</v>
      </c>
      <c r="P38" s="101">
        <f>IF(AND(D34="M",L38="N/A (Please provide reason)"),1,0)</f>
        <v>0</v>
      </c>
      <c r="Q38" s="268">
        <f>IF(E34 = "YES",1,0)</f>
        <v>1</v>
      </c>
      <c r="R38" s="268">
        <f>IF(F34 = "YES",1,0)</f>
        <v>0</v>
      </c>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row>
    <row r="39" spans="1:131" ht="51" customHeight="1" x14ac:dyDescent="0.25">
      <c r="A39" s="848" t="s">
        <v>1108</v>
      </c>
      <c r="B39" s="757" t="s">
        <v>1115</v>
      </c>
      <c r="C39" s="759" t="s">
        <v>1554</v>
      </c>
      <c r="D39" s="771" t="s">
        <v>362</v>
      </c>
      <c r="E39" s="738" t="s">
        <v>22</v>
      </c>
      <c r="F39" s="738" t="s">
        <v>17</v>
      </c>
      <c r="G39" s="825" t="s">
        <v>1553</v>
      </c>
      <c r="H39" s="850" t="s">
        <v>1119</v>
      </c>
      <c r="I39" s="851"/>
      <c r="J39" s="825" t="s">
        <v>1106</v>
      </c>
      <c r="K39" s="841" t="s">
        <v>1117</v>
      </c>
      <c r="L39" s="833" t="s">
        <v>6</v>
      </c>
      <c r="M39" s="837"/>
      <c r="N39" s="837"/>
      <c r="O39" s="829">
        <f>IF(L39="","0",IF(L39="Pass",1,IF(L39="Fail",0,IF(L39="TBD",0,IF(L39="N/A (Please provide reason)",1)))))</f>
        <v>0</v>
      </c>
      <c r="P39" s="831">
        <f>IF(AND(D39="M",L39="N/A (Please provide reason)"),1,0)</f>
        <v>0</v>
      </c>
      <c r="Q39" s="777">
        <f>IF(E39 = "YES",1,0)</f>
        <v>0</v>
      </c>
      <c r="R39" s="777">
        <f>IF(F39 = "YES",1,0)</f>
        <v>1</v>
      </c>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row>
    <row r="40" spans="1:131" ht="48" customHeight="1" x14ac:dyDescent="0.25">
      <c r="A40" s="849"/>
      <c r="B40" s="746"/>
      <c r="C40" s="760"/>
      <c r="D40" s="772"/>
      <c r="E40" s="765"/>
      <c r="F40" s="765"/>
      <c r="G40" s="852"/>
      <c r="H40" s="856" t="s">
        <v>1088</v>
      </c>
      <c r="I40" s="856"/>
      <c r="J40" s="826"/>
      <c r="K40" s="841"/>
      <c r="L40" s="834"/>
      <c r="M40" s="838"/>
      <c r="N40" s="838"/>
      <c r="O40" s="830"/>
      <c r="P40" s="832"/>
      <c r="Q40" s="779"/>
      <c r="R40" s="779"/>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row>
    <row r="41" spans="1:131" ht="81" customHeight="1" x14ac:dyDescent="0.25">
      <c r="A41" s="506" t="s">
        <v>1207</v>
      </c>
      <c r="B41" s="746"/>
      <c r="C41" s="760"/>
      <c r="D41" s="772"/>
      <c r="E41" s="765"/>
      <c r="F41" s="765"/>
      <c r="G41" s="852"/>
      <c r="H41" s="808" t="s">
        <v>1257</v>
      </c>
      <c r="I41" s="808"/>
      <c r="J41" s="525" t="s">
        <v>1259</v>
      </c>
      <c r="K41" s="485" t="s">
        <v>1272</v>
      </c>
      <c r="L41" s="478" t="s">
        <v>6</v>
      </c>
      <c r="M41" s="479"/>
      <c r="N41" s="479"/>
      <c r="O41" s="202">
        <f t="shared" ref="O41:O43" si="13">IF(L41="","0",IF(L41="Pass",1,IF(L41="Fail",0,IF(L41="TBD",0,IF(L41="N/A (Please provide reason)",1)))))</f>
        <v>0</v>
      </c>
      <c r="P41" s="101">
        <f>IF(AND(D39="M",L41="N/A (Please provide reason)"),1,0)</f>
        <v>0</v>
      </c>
      <c r="Q41" s="268">
        <f>IF(E39 = "YES",1,0)</f>
        <v>0</v>
      </c>
      <c r="R41" s="268">
        <f>IF(F39 = "YES",1,0)</f>
        <v>1</v>
      </c>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row>
    <row r="42" spans="1:131" ht="60" customHeight="1" x14ac:dyDescent="0.25">
      <c r="A42" s="506" t="s">
        <v>1208</v>
      </c>
      <c r="B42" s="746"/>
      <c r="C42" s="760"/>
      <c r="D42" s="772"/>
      <c r="E42" s="765"/>
      <c r="F42" s="765"/>
      <c r="G42" s="852"/>
      <c r="H42" s="808" t="s">
        <v>1258</v>
      </c>
      <c r="I42" s="808"/>
      <c r="J42" s="525" t="s">
        <v>1260</v>
      </c>
      <c r="K42" s="485" t="s">
        <v>1273</v>
      </c>
      <c r="L42" s="478" t="s">
        <v>6</v>
      </c>
      <c r="M42" s="479"/>
      <c r="N42" s="479"/>
      <c r="O42" s="202">
        <f t="shared" si="13"/>
        <v>0</v>
      </c>
      <c r="P42" s="101">
        <f>IF(AND(D39="M",L42="N/A (Please provide reason)"),1,0)</f>
        <v>0</v>
      </c>
      <c r="Q42" s="268">
        <f>IF(E39 = "YES",1,0)</f>
        <v>0</v>
      </c>
      <c r="R42" s="268">
        <f>IF(F39 = "YES",1,0)</f>
        <v>1</v>
      </c>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row>
    <row r="43" spans="1:131" ht="63.75" customHeight="1" x14ac:dyDescent="0.25">
      <c r="A43" s="506" t="s">
        <v>1209</v>
      </c>
      <c r="B43" s="758"/>
      <c r="C43" s="761"/>
      <c r="D43" s="773"/>
      <c r="E43" s="739"/>
      <c r="F43" s="739"/>
      <c r="G43" s="826"/>
      <c r="H43" s="808" t="s">
        <v>1261</v>
      </c>
      <c r="I43" s="808"/>
      <c r="J43" s="525" t="s">
        <v>1321</v>
      </c>
      <c r="K43" s="382" t="s">
        <v>1322</v>
      </c>
      <c r="L43" s="478" t="s">
        <v>6</v>
      </c>
      <c r="M43" s="330" t="s">
        <v>7</v>
      </c>
      <c r="N43" s="330"/>
      <c r="O43" s="202">
        <f t="shared" si="13"/>
        <v>0</v>
      </c>
      <c r="P43" s="101">
        <f>IF(AND(D39="M",L43="N/A (Please provide reason)"),1,0)</f>
        <v>0</v>
      </c>
      <c r="Q43" s="268">
        <f>IF(E39 = "YES",1,0)</f>
        <v>0</v>
      </c>
      <c r="R43" s="268">
        <f>IF(F39 = "YES",1,0)</f>
        <v>1</v>
      </c>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row>
    <row r="44" spans="1:131" ht="75" x14ac:dyDescent="0.25">
      <c r="A44" s="506" t="s">
        <v>1171</v>
      </c>
      <c r="B44" s="757" t="s">
        <v>1107</v>
      </c>
      <c r="C44" s="730" t="s">
        <v>1072</v>
      </c>
      <c r="D44" s="771" t="s">
        <v>362</v>
      </c>
      <c r="E44" s="738" t="s">
        <v>17</v>
      </c>
      <c r="F44" s="755" t="s">
        <v>22</v>
      </c>
      <c r="G44" s="518" t="s">
        <v>1555</v>
      </c>
      <c r="H44" s="803" t="s">
        <v>1558</v>
      </c>
      <c r="I44" s="804"/>
      <c r="J44" s="522" t="s">
        <v>1556</v>
      </c>
      <c r="K44" s="475" t="s">
        <v>1557</v>
      </c>
      <c r="L44" s="313" t="s">
        <v>6</v>
      </c>
      <c r="M44" s="330"/>
      <c r="N44" s="330"/>
      <c r="O44" s="202">
        <f>IF(L44="","0",IF(L44="Pass",1,IF(L44="Fail",0,IF(L44="TBD",0,IF(L44="N/A (Please provide reason)",1)))))</f>
        <v>0</v>
      </c>
      <c r="P44" s="101">
        <f>IF(AND(D44="M",L44="N/A (Please provide reason)"),1,0)</f>
        <v>0</v>
      </c>
      <c r="Q44" s="268">
        <f>IF(E44 = "YES",1,0)</f>
        <v>1</v>
      </c>
      <c r="R44" s="268">
        <f>IF(F44 = "YES",1,0)</f>
        <v>0</v>
      </c>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row>
    <row r="45" spans="1:131" ht="165" x14ac:dyDescent="0.25">
      <c r="A45" s="558" t="s">
        <v>1465</v>
      </c>
      <c r="B45" s="746"/>
      <c r="C45" s="790"/>
      <c r="D45" s="772"/>
      <c r="E45" s="765"/>
      <c r="F45" s="794"/>
      <c r="G45" s="551" t="s">
        <v>1944</v>
      </c>
      <c r="H45" s="810" t="s">
        <v>1558</v>
      </c>
      <c r="I45" s="813"/>
      <c r="J45" s="556" t="s">
        <v>1945</v>
      </c>
      <c r="K45" s="557" t="s">
        <v>1886</v>
      </c>
      <c r="L45" s="549" t="s">
        <v>6</v>
      </c>
      <c r="M45" s="330"/>
      <c r="N45" s="330"/>
      <c r="O45" s="202">
        <f t="shared" ref="O45" si="14">IF(L45="","0",IF(L45="Pass",1,IF(L45="Fail",0,IF(L45="TBD",0,IF(L45="N/A (Please provide reason)",1)))))</f>
        <v>0</v>
      </c>
      <c r="P45" s="101">
        <f>IF(AND(D44="M",L45="N/A (Please provide reason)"),1,0)</f>
        <v>0</v>
      </c>
      <c r="Q45" s="268">
        <f>IF(E44 = "YES",1,0)</f>
        <v>1</v>
      </c>
      <c r="R45" s="268">
        <f>IF(F44 = "YES",1,0)</f>
        <v>0</v>
      </c>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row>
    <row r="46" spans="1:131" x14ac:dyDescent="0.25">
      <c r="A46" s="227" t="s">
        <v>75</v>
      </c>
      <c r="B46" s="222"/>
      <c r="C46" s="410"/>
      <c r="D46" s="52"/>
      <c r="E46" s="52"/>
      <c r="F46" s="52"/>
      <c r="G46" s="52"/>
      <c r="H46" s="52"/>
      <c r="I46" s="438"/>
      <c r="J46" s="52"/>
      <c r="K46" s="52"/>
      <c r="L46" s="53" t="s">
        <v>541</v>
      </c>
      <c r="M46" s="54"/>
      <c r="N46" s="54"/>
      <c r="O46" s="53"/>
      <c r="P46" s="53"/>
      <c r="Q46" s="53"/>
      <c r="R46" s="53"/>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row>
    <row r="47" spans="1:131" x14ac:dyDescent="0.25">
      <c r="A47" s="227" t="s">
        <v>81</v>
      </c>
      <c r="B47" s="222"/>
      <c r="C47" s="13"/>
      <c r="D47" s="52"/>
      <c r="E47" s="52"/>
      <c r="F47" s="52"/>
      <c r="G47" s="52"/>
      <c r="H47" s="52"/>
      <c r="I47" s="438"/>
      <c r="J47" s="52"/>
      <c r="K47" s="52"/>
      <c r="L47" s="52"/>
      <c r="M47" s="52"/>
      <c r="N47" s="52"/>
      <c r="O47" s="53"/>
      <c r="P47" s="53"/>
      <c r="Q47" s="53"/>
      <c r="R47" s="53"/>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row>
    <row r="48" spans="1:131" ht="336" customHeight="1" x14ac:dyDescent="0.25">
      <c r="A48" s="75" t="s">
        <v>142</v>
      </c>
      <c r="B48" s="815" t="s">
        <v>82</v>
      </c>
      <c r="C48" s="730" t="s">
        <v>1559</v>
      </c>
      <c r="D48" s="762" t="s">
        <v>5</v>
      </c>
      <c r="E48" s="738" t="s">
        <v>17</v>
      </c>
      <c r="F48" s="741" t="s">
        <v>17</v>
      </c>
      <c r="G48" s="51" t="s">
        <v>1814</v>
      </c>
      <c r="H48" s="803" t="s">
        <v>1560</v>
      </c>
      <c r="I48" s="804"/>
      <c r="J48" s="44" t="s">
        <v>1891</v>
      </c>
      <c r="K48" s="199" t="s">
        <v>1887</v>
      </c>
      <c r="L48" s="200" t="s">
        <v>6</v>
      </c>
      <c r="M48" s="199"/>
      <c r="N48" s="199"/>
      <c r="O48" s="202">
        <f t="shared" ref="O48:O91" si="15">IF(L48="","0",IF(L48="Pass",1,IF(L48="Fail",0,IF(L48="TBD",0,IF(L48="N/A (Please provide reason)",1)))))</f>
        <v>0</v>
      </c>
      <c r="P48" s="101">
        <f>IF(AND(D48="M",L48="N/A (Please provide reason)"),1,0)</f>
        <v>0</v>
      </c>
      <c r="Q48" s="268">
        <f>IF(E48 = "YES",1,0)</f>
        <v>1</v>
      </c>
      <c r="R48" s="268">
        <f>IF(F48 = "YES",1,0)</f>
        <v>1</v>
      </c>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row>
    <row r="49" spans="1:131" ht="327" customHeight="1" x14ac:dyDescent="0.25">
      <c r="A49" s="558" t="s">
        <v>1466</v>
      </c>
      <c r="B49" s="819"/>
      <c r="C49" s="790"/>
      <c r="D49" s="763"/>
      <c r="E49" s="765"/>
      <c r="F49" s="766"/>
      <c r="G49" s="545" t="s">
        <v>1890</v>
      </c>
      <c r="H49" s="810" t="s">
        <v>1700</v>
      </c>
      <c r="I49" s="813"/>
      <c r="J49" s="546" t="s">
        <v>1889</v>
      </c>
      <c r="K49" s="544" t="s">
        <v>1888</v>
      </c>
      <c r="L49" s="200" t="s">
        <v>6</v>
      </c>
      <c r="M49" s="199"/>
      <c r="N49" s="199"/>
      <c r="O49" s="202">
        <f t="shared" ref="O49" si="16">IF(L49="","0",IF(L49="Pass",1,IF(L49="Fail",0,IF(L49="TBD",0,IF(L49="N/A (Please provide reason)",1)))))</f>
        <v>0</v>
      </c>
      <c r="P49" s="101">
        <f>IF(AND(D48="M",L49="N/A (Please provide reason)"),1,0)</f>
        <v>0</v>
      </c>
      <c r="Q49" s="268">
        <f>IF(E48 = "YES",1,0)</f>
        <v>1</v>
      </c>
      <c r="R49" s="268">
        <f>IF(F48 = "YES",1,0)</f>
        <v>1</v>
      </c>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row>
    <row r="50" spans="1:131" ht="92.25" customHeight="1" x14ac:dyDescent="0.25">
      <c r="A50" s="75" t="s">
        <v>145</v>
      </c>
      <c r="B50" s="819"/>
      <c r="C50" s="790"/>
      <c r="D50" s="763"/>
      <c r="E50" s="765"/>
      <c r="F50" s="766"/>
      <c r="G50" s="518" t="s">
        <v>1812</v>
      </c>
      <c r="H50" s="803" t="s">
        <v>1898</v>
      </c>
      <c r="I50" s="804"/>
      <c r="J50" s="608" t="s">
        <v>1852</v>
      </c>
      <c r="K50" s="335" t="s">
        <v>1309</v>
      </c>
      <c r="L50" s="200" t="s">
        <v>6</v>
      </c>
      <c r="M50" s="335"/>
      <c r="N50" s="335"/>
      <c r="O50" s="202">
        <f>IF(L50="","0",IF(L50="Pass",1,IF(L50="Fail",0,IF(L50="TBD",0,IF(L50="N/A (Please provide reason)",1)))))</f>
        <v>0</v>
      </c>
      <c r="P50" s="101">
        <f>IF(AND(D48="M",L50="N/A (Please provide reason)"),1,0)</f>
        <v>0</v>
      </c>
      <c r="Q50" s="268">
        <f>IF(E48 = "YES",1,0)</f>
        <v>1</v>
      </c>
      <c r="R50" s="268">
        <f>IF(F48 = "YES",1,0)</f>
        <v>1</v>
      </c>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row>
    <row r="51" spans="1:131" ht="90" x14ac:dyDescent="0.25">
      <c r="A51" s="547" t="s">
        <v>1422</v>
      </c>
      <c r="B51" s="819"/>
      <c r="C51" s="790"/>
      <c r="D51" s="763"/>
      <c r="E51" s="765"/>
      <c r="F51" s="766"/>
      <c r="G51" s="635" t="s">
        <v>1813</v>
      </c>
      <c r="H51" s="810" t="s">
        <v>1894</v>
      </c>
      <c r="I51" s="813"/>
      <c r="J51" s="552" t="s">
        <v>1853</v>
      </c>
      <c r="K51" s="553" t="s">
        <v>1903</v>
      </c>
      <c r="L51" s="313" t="s">
        <v>6</v>
      </c>
      <c r="M51" s="335"/>
      <c r="N51" s="335"/>
      <c r="O51" s="254"/>
      <c r="P51" s="252"/>
      <c r="Q51" s="268"/>
      <c r="R51" s="268"/>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row>
    <row r="52" spans="1:131" ht="103.5" customHeight="1" x14ac:dyDescent="0.25">
      <c r="A52" s="75" t="s">
        <v>143</v>
      </c>
      <c r="B52" s="819"/>
      <c r="C52" s="790"/>
      <c r="D52" s="763"/>
      <c r="E52" s="765"/>
      <c r="F52" s="766"/>
      <c r="G52" s="518" t="s">
        <v>1897</v>
      </c>
      <c r="H52" s="803" t="s">
        <v>1898</v>
      </c>
      <c r="I52" s="804"/>
      <c r="J52" s="552" t="s">
        <v>1896</v>
      </c>
      <c r="K52" s="335" t="s">
        <v>1309</v>
      </c>
      <c r="L52" s="200" t="s">
        <v>6</v>
      </c>
      <c r="M52" s="335"/>
      <c r="N52" s="335"/>
      <c r="O52" s="202">
        <f t="shared" ref="O52:O58" si="17">IF(L52="","0",IF(L52="Pass",1,IF(L52="Fail",0,IF(L52="TBD",0,IF(L52="N/A (Please provide reason)",1)))))</f>
        <v>0</v>
      </c>
      <c r="P52" s="101">
        <f>IF(AND(D48="M",L52="N/A (Please provide reason)"),1,0)</f>
        <v>0</v>
      </c>
      <c r="Q52" s="268">
        <f>IF(E48 = "YES",1,0)</f>
        <v>1</v>
      </c>
      <c r="R52" s="268">
        <f>IF(F48 = "YES",1,0)</f>
        <v>1</v>
      </c>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row>
    <row r="53" spans="1:131" ht="107.85" customHeight="1" x14ac:dyDescent="0.25">
      <c r="A53" s="558" t="s">
        <v>1423</v>
      </c>
      <c r="B53" s="819"/>
      <c r="C53" s="790"/>
      <c r="D53" s="763"/>
      <c r="E53" s="765"/>
      <c r="F53" s="766"/>
      <c r="G53" s="551" t="s">
        <v>1892</v>
      </c>
      <c r="H53" s="810" t="s">
        <v>1895</v>
      </c>
      <c r="I53" s="813"/>
      <c r="J53" s="552" t="s">
        <v>1817</v>
      </c>
      <c r="K53" s="553" t="s">
        <v>1902</v>
      </c>
      <c r="L53" s="313" t="s">
        <v>6</v>
      </c>
      <c r="M53" s="335"/>
      <c r="N53" s="335"/>
      <c r="O53" s="202">
        <f t="shared" ref="O53" si="18">IF(L53="","0",IF(L53="Pass",1,IF(L53="Fail",0,IF(L53="TBD",0,IF(L53="N/A (Please provide reason)",1)))))</f>
        <v>0</v>
      </c>
      <c r="P53" s="101">
        <f>IF(AND(D48="M",L53="N/A (Please provide reason)"),1,0)</f>
        <v>0</v>
      </c>
      <c r="Q53" s="268">
        <f>IF(E48 = "YES",1,0)</f>
        <v>1</v>
      </c>
      <c r="R53" s="268">
        <f>IF(F48 = "YES",1,0)</f>
        <v>1</v>
      </c>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row>
    <row r="54" spans="1:131" ht="150" x14ac:dyDescent="0.25">
      <c r="A54" s="75" t="s">
        <v>144</v>
      </c>
      <c r="B54" s="819"/>
      <c r="C54" s="790"/>
      <c r="D54" s="763"/>
      <c r="E54" s="765"/>
      <c r="F54" s="766"/>
      <c r="G54" s="518" t="s">
        <v>1893</v>
      </c>
      <c r="H54" s="803" t="s">
        <v>1898</v>
      </c>
      <c r="I54" s="804"/>
      <c r="J54" s="522" t="s">
        <v>1854</v>
      </c>
      <c r="K54" s="333" t="s">
        <v>1309</v>
      </c>
      <c r="L54" s="200" t="s">
        <v>6</v>
      </c>
      <c r="M54" s="335"/>
      <c r="N54" s="335"/>
      <c r="O54" s="202">
        <f t="shared" si="17"/>
        <v>0</v>
      </c>
      <c r="P54" s="101">
        <f>IF(AND(D48="M",L54="N/A (Please provide reason)"),1,0)</f>
        <v>0</v>
      </c>
      <c r="Q54" s="268">
        <f>IF(E48 = "YES",1,0)</f>
        <v>1</v>
      </c>
      <c r="R54" s="268">
        <f>IF(F48 = "YES",1,0)</f>
        <v>1</v>
      </c>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row>
    <row r="55" spans="1:131" ht="75" x14ac:dyDescent="0.25">
      <c r="A55" s="667" t="s">
        <v>1424</v>
      </c>
      <c r="B55" s="819"/>
      <c r="C55" s="790"/>
      <c r="D55" s="763"/>
      <c r="E55" s="765"/>
      <c r="F55" s="766"/>
      <c r="G55" s="551" t="s">
        <v>1702</v>
      </c>
      <c r="H55" s="810" t="s">
        <v>1894</v>
      </c>
      <c r="I55" s="813"/>
      <c r="J55" s="552" t="s">
        <v>1943</v>
      </c>
      <c r="K55" s="553" t="s">
        <v>1901</v>
      </c>
      <c r="L55" s="313" t="s">
        <v>6</v>
      </c>
      <c r="M55" s="335"/>
      <c r="N55" s="335"/>
      <c r="O55" s="202">
        <f t="shared" ref="O55" si="19">IF(L55="","0",IF(L55="Pass",1,IF(L55="Fail",0,IF(L55="TBD",0,IF(L55="N/A (Please provide reason)",1)))))</f>
        <v>0</v>
      </c>
      <c r="P55" s="101">
        <f>IF(AND(D48="M",L55="N/A (Please provide reason)"),1,0)</f>
        <v>0</v>
      </c>
      <c r="Q55" s="268">
        <f>IF(E48 = "YES",1,0)</f>
        <v>1</v>
      </c>
      <c r="R55" s="268">
        <f>IF(F48 = "YES",1,0)</f>
        <v>1</v>
      </c>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row>
    <row r="56" spans="1:131" ht="75" customHeight="1" x14ac:dyDescent="0.25">
      <c r="A56" s="75" t="s">
        <v>395</v>
      </c>
      <c r="B56" s="819"/>
      <c r="C56" s="790"/>
      <c r="D56" s="763"/>
      <c r="E56" s="765"/>
      <c r="F56" s="766"/>
      <c r="G56" s="518" t="s">
        <v>1899</v>
      </c>
      <c r="H56" s="803" t="s">
        <v>1898</v>
      </c>
      <c r="I56" s="804"/>
      <c r="J56" s="522" t="s">
        <v>1847</v>
      </c>
      <c r="K56" s="333" t="s">
        <v>205</v>
      </c>
      <c r="L56" s="200" t="s">
        <v>6</v>
      </c>
      <c r="M56" s="335"/>
      <c r="N56" s="335"/>
      <c r="O56" s="202">
        <f t="shared" si="17"/>
        <v>0</v>
      </c>
      <c r="P56" s="101">
        <f>IF(AND(D48="M",L56="N/A (Please provide reason)"),1,0)</f>
        <v>0</v>
      </c>
      <c r="Q56" s="268">
        <f>IF(E48 = "YES",1,0)</f>
        <v>1</v>
      </c>
      <c r="R56" s="268">
        <f>IF(F48 = "YES",1,0)</f>
        <v>1</v>
      </c>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row>
    <row r="57" spans="1:131" ht="145.5" customHeight="1" x14ac:dyDescent="0.25">
      <c r="A57" s="667" t="s">
        <v>1429</v>
      </c>
      <c r="B57" s="819"/>
      <c r="C57" s="790"/>
      <c r="D57" s="763"/>
      <c r="E57" s="765"/>
      <c r="F57" s="766"/>
      <c r="G57" s="641" t="s">
        <v>1941</v>
      </c>
      <c r="H57" s="810" t="s">
        <v>1849</v>
      </c>
      <c r="I57" s="813"/>
      <c r="J57" s="552" t="s">
        <v>1942</v>
      </c>
      <c r="K57" s="552" t="s">
        <v>1848</v>
      </c>
      <c r="L57" s="313" t="s">
        <v>6</v>
      </c>
      <c r="M57" s="335"/>
      <c r="N57" s="335"/>
      <c r="O57" s="202">
        <f t="shared" ref="O57" si="20">IF(L57="","0",IF(L57="Pass",1,IF(L57="Fail",0,IF(L57="TBD",0,IF(L57="N/A (Please provide reason)",1)))))</f>
        <v>0</v>
      </c>
      <c r="P57" s="101">
        <f>IF(AND(D48="M",L57="N/A (Please provide reason)"),1,0)</f>
        <v>0</v>
      </c>
      <c r="Q57" s="268">
        <f>IF(E48 = "YES",1,0)</f>
        <v>1</v>
      </c>
      <c r="R57" s="268">
        <f>IF(F48 = "YES",1,0)</f>
        <v>1</v>
      </c>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row>
    <row r="58" spans="1:131" ht="74.25" customHeight="1" x14ac:dyDescent="0.25">
      <c r="A58" s="75" t="s">
        <v>396</v>
      </c>
      <c r="B58" s="819"/>
      <c r="C58" s="790"/>
      <c r="D58" s="763"/>
      <c r="E58" s="765"/>
      <c r="F58" s="766"/>
      <c r="G58" s="518" t="s">
        <v>1564</v>
      </c>
      <c r="H58" s="803" t="s">
        <v>1565</v>
      </c>
      <c r="I58" s="804"/>
      <c r="J58" s="522" t="s">
        <v>1855</v>
      </c>
      <c r="K58" s="333" t="s">
        <v>205</v>
      </c>
      <c r="L58" s="200" t="s">
        <v>6</v>
      </c>
      <c r="M58" s="335"/>
      <c r="N58" s="335"/>
      <c r="O58" s="202">
        <f t="shared" si="17"/>
        <v>0</v>
      </c>
      <c r="P58" s="101">
        <f>IF(AND(D48="M",L58="N/A (Please provide reason)"),1,0)</f>
        <v>0</v>
      </c>
      <c r="Q58" s="268">
        <f>IF(E48 = "YES",1,0)</f>
        <v>1</v>
      </c>
      <c r="R58" s="268">
        <f>IF(F48 = "YES",1,0)</f>
        <v>1</v>
      </c>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row>
    <row r="59" spans="1:131" ht="95.1" customHeight="1" x14ac:dyDescent="0.25">
      <c r="A59" s="558" t="s">
        <v>1467</v>
      </c>
      <c r="B59" s="816"/>
      <c r="C59" s="731"/>
      <c r="D59" s="764"/>
      <c r="E59" s="739"/>
      <c r="F59" s="742"/>
      <c r="G59" s="585" t="s">
        <v>1566</v>
      </c>
      <c r="H59" s="810" t="s">
        <v>1894</v>
      </c>
      <c r="I59" s="813"/>
      <c r="J59" s="552" t="s">
        <v>1856</v>
      </c>
      <c r="K59" s="553" t="s">
        <v>1900</v>
      </c>
      <c r="L59" s="200" t="s">
        <v>6</v>
      </c>
      <c r="M59" s="335"/>
      <c r="N59" s="335"/>
      <c r="O59" s="202">
        <f t="shared" ref="O59" si="21">IF(L59="","0",IF(L59="Pass",1,IF(L59="Fail",0,IF(L59="TBD",0,IF(L59="N/A (Please provide reason)",1)))))</f>
        <v>0</v>
      </c>
      <c r="P59" s="101">
        <f>IF(AND(D48="M",L59="N/A (Please provide reason)"),1,0)</f>
        <v>0</v>
      </c>
      <c r="Q59" s="268">
        <f>IF(E48 = "YES",1,0)</f>
        <v>1</v>
      </c>
      <c r="R59" s="268">
        <f>IF(F48 = "YES",1,0)</f>
        <v>1</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row>
    <row r="60" spans="1:131" ht="127.5" customHeight="1" x14ac:dyDescent="0.25">
      <c r="A60" s="75" t="s">
        <v>529</v>
      </c>
      <c r="B60" s="757" t="s">
        <v>721</v>
      </c>
      <c r="C60" s="730" t="s">
        <v>1703</v>
      </c>
      <c r="D60" s="762" t="s">
        <v>5</v>
      </c>
      <c r="E60" s="809" t="s">
        <v>17</v>
      </c>
      <c r="F60" s="743" t="s">
        <v>17</v>
      </c>
      <c r="G60" s="51" t="s">
        <v>723</v>
      </c>
      <c r="H60" s="803" t="s">
        <v>1567</v>
      </c>
      <c r="I60" s="804"/>
      <c r="J60" s="44" t="s">
        <v>1568</v>
      </c>
      <c r="K60" s="546" t="s">
        <v>1904</v>
      </c>
      <c r="L60" s="200" t="s">
        <v>6</v>
      </c>
      <c r="M60" s="199"/>
      <c r="N60" s="199"/>
      <c r="O60" s="202">
        <f t="shared" ref="O60" si="22">IF(L60="","0",IF(L60="Pass",1,IF(L60="Fail",0,IF(L60="TBD",0,IF(L60="N/A (Please provide reason)",1)))))</f>
        <v>0</v>
      </c>
      <c r="P60" s="101">
        <f>IF(AND(D60="M",L60="N/A (Please provide reason)"),1,0)</f>
        <v>0</v>
      </c>
      <c r="Q60" s="268">
        <f>IF(E60 = "YES",1,0)</f>
        <v>1</v>
      </c>
      <c r="R60" s="268">
        <f>IF(F60 = "YES",1,0)</f>
        <v>1</v>
      </c>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row>
    <row r="61" spans="1:131" ht="129" customHeight="1" x14ac:dyDescent="0.25">
      <c r="A61" s="75" t="s">
        <v>722</v>
      </c>
      <c r="B61" s="746"/>
      <c r="C61" s="790"/>
      <c r="D61" s="763"/>
      <c r="E61" s="765"/>
      <c r="F61" s="766"/>
      <c r="G61" s="51" t="s">
        <v>1441</v>
      </c>
      <c r="H61" s="803" t="s">
        <v>1569</v>
      </c>
      <c r="I61" s="804"/>
      <c r="J61" s="44" t="s">
        <v>1816</v>
      </c>
      <c r="K61" s="546" t="s">
        <v>1905</v>
      </c>
      <c r="L61" s="200" t="s">
        <v>6</v>
      </c>
      <c r="M61" s="199"/>
      <c r="N61" s="199"/>
      <c r="O61" s="202">
        <f t="shared" ref="O61" si="23">IF(L61="","0",IF(L61="Pass",1,IF(L61="Fail",0,IF(L61="TBD",0,IF(L61="N/A (Please provide reason)",1)))))</f>
        <v>0</v>
      </c>
      <c r="P61" s="101">
        <f>IF(AND(D60="M",L61="N/A (Please provide reason)"),1,0)</f>
        <v>0</v>
      </c>
      <c r="Q61" s="268">
        <f>IF(E60 = "YES",1,0)</f>
        <v>1</v>
      </c>
      <c r="R61" s="268">
        <f>IF(F60 = "YES",1,0)</f>
        <v>1</v>
      </c>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row>
    <row r="62" spans="1:131" ht="147.75" customHeight="1" x14ac:dyDescent="0.25">
      <c r="A62" s="75" t="s">
        <v>724</v>
      </c>
      <c r="B62" s="815" t="s">
        <v>83</v>
      </c>
      <c r="C62" s="730" t="s">
        <v>1021</v>
      </c>
      <c r="D62" s="77" t="s">
        <v>5</v>
      </c>
      <c r="E62" s="204" t="s">
        <v>17</v>
      </c>
      <c r="F62" s="50" t="s">
        <v>17</v>
      </c>
      <c r="G62" s="51" t="s">
        <v>206</v>
      </c>
      <c r="H62" s="803" t="s">
        <v>1570</v>
      </c>
      <c r="I62" s="804"/>
      <c r="J62" s="44" t="s">
        <v>1934</v>
      </c>
      <c r="K62" s="44" t="s">
        <v>1571</v>
      </c>
      <c r="L62" s="200" t="s">
        <v>6</v>
      </c>
      <c r="M62" s="201"/>
      <c r="N62" s="201"/>
      <c r="O62" s="202">
        <f t="shared" si="15"/>
        <v>0</v>
      </c>
      <c r="P62" s="101">
        <f t="shared" ref="P62:P88" si="24">IF(AND(D62="M",L62="N/A (Please provide reason)"),1,0)</f>
        <v>0</v>
      </c>
      <c r="Q62" s="268">
        <f t="shared" ref="Q62:R88" si="25">IF(E62 = "YES",1,0)</f>
        <v>1</v>
      </c>
      <c r="R62" s="268">
        <f t="shared" si="25"/>
        <v>1</v>
      </c>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row>
    <row r="63" spans="1:131" ht="115.5" customHeight="1" x14ac:dyDescent="0.25">
      <c r="A63" s="547" t="s">
        <v>1765</v>
      </c>
      <c r="B63" s="819"/>
      <c r="C63" s="790"/>
      <c r="D63" s="77" t="s">
        <v>5</v>
      </c>
      <c r="E63" s="204" t="s">
        <v>17</v>
      </c>
      <c r="F63" s="50" t="s">
        <v>17</v>
      </c>
      <c r="G63" s="603" t="s">
        <v>1733</v>
      </c>
      <c r="H63" s="805" t="s">
        <v>1573</v>
      </c>
      <c r="I63" s="806"/>
      <c r="J63" s="603" t="s">
        <v>1911</v>
      </c>
      <c r="K63" s="552" t="s">
        <v>1906</v>
      </c>
      <c r="L63" s="200" t="s">
        <v>6</v>
      </c>
      <c r="M63" s="201"/>
      <c r="N63" s="201"/>
      <c r="O63" s="202">
        <f t="shared" ref="O63:O70" si="26">IF(L63="","0",IF(L63="Pass",1,IF(L63="Fail",0,IF(L63="TBD",0,IF(L63="N/A (Please provide reason)",1)))))</f>
        <v>0</v>
      </c>
      <c r="P63" s="101">
        <f t="shared" si="24"/>
        <v>0</v>
      </c>
      <c r="Q63" s="268">
        <f t="shared" ref="Q63:Q70" si="27">IF(E63 = "YES",1,0)</f>
        <v>1</v>
      </c>
      <c r="R63" s="268">
        <f t="shared" ref="R63:R70" si="28">IF(F63 = "YES",1,0)</f>
        <v>1</v>
      </c>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row>
    <row r="64" spans="1:131" ht="30" x14ac:dyDescent="0.25">
      <c r="A64" s="547" t="s">
        <v>1766</v>
      </c>
      <c r="B64" s="819"/>
      <c r="C64" s="790"/>
      <c r="D64" s="77" t="s">
        <v>5</v>
      </c>
      <c r="E64" s="204" t="s">
        <v>17</v>
      </c>
      <c r="F64" s="50" t="s">
        <v>17</v>
      </c>
      <c r="G64" s="603" t="s">
        <v>1733</v>
      </c>
      <c r="H64" s="805" t="s">
        <v>1573</v>
      </c>
      <c r="I64" s="806"/>
      <c r="J64" s="603" t="s">
        <v>1907</v>
      </c>
      <c r="K64" s="553" t="s">
        <v>1734</v>
      </c>
      <c r="L64" s="200" t="s">
        <v>6</v>
      </c>
      <c r="M64" s="201"/>
      <c r="N64" s="201"/>
      <c r="O64" s="202">
        <f t="shared" si="26"/>
        <v>0</v>
      </c>
      <c r="P64" s="101">
        <f t="shared" si="24"/>
        <v>0</v>
      </c>
      <c r="Q64" s="268">
        <f t="shared" si="27"/>
        <v>1</v>
      </c>
      <c r="R64" s="268">
        <f t="shared" si="28"/>
        <v>1</v>
      </c>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row>
    <row r="65" spans="1:131" ht="68.25" customHeight="1" x14ac:dyDescent="0.25">
      <c r="A65" s="547" t="s">
        <v>1767</v>
      </c>
      <c r="B65" s="819"/>
      <c r="C65" s="790"/>
      <c r="D65" s="77" t="s">
        <v>5</v>
      </c>
      <c r="E65" s="204" t="s">
        <v>17</v>
      </c>
      <c r="F65" s="50" t="s">
        <v>17</v>
      </c>
      <c r="G65" s="603" t="s">
        <v>1733</v>
      </c>
      <c r="H65" s="805" t="s">
        <v>1573</v>
      </c>
      <c r="I65" s="806"/>
      <c r="J65" s="603" t="s">
        <v>1908</v>
      </c>
      <c r="K65" s="553" t="s">
        <v>1735</v>
      </c>
      <c r="L65" s="200" t="s">
        <v>6</v>
      </c>
      <c r="M65" s="201"/>
      <c r="N65" s="201"/>
      <c r="O65" s="202">
        <f t="shared" si="26"/>
        <v>0</v>
      </c>
      <c r="P65" s="101">
        <f t="shared" si="24"/>
        <v>0</v>
      </c>
      <c r="Q65" s="268">
        <f t="shared" si="27"/>
        <v>1</v>
      </c>
      <c r="R65" s="268">
        <f t="shared" si="28"/>
        <v>1</v>
      </c>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row>
    <row r="66" spans="1:131" ht="90" x14ac:dyDescent="0.25">
      <c r="A66" s="547" t="s">
        <v>1768</v>
      </c>
      <c r="B66" s="819"/>
      <c r="C66" s="790"/>
      <c r="D66" s="77" t="s">
        <v>5</v>
      </c>
      <c r="E66" s="204" t="s">
        <v>17</v>
      </c>
      <c r="F66" s="50" t="s">
        <v>17</v>
      </c>
      <c r="G66" s="603" t="s">
        <v>1733</v>
      </c>
      <c r="H66" s="805" t="s">
        <v>1573</v>
      </c>
      <c r="I66" s="806"/>
      <c r="J66" s="603" t="s">
        <v>1909</v>
      </c>
      <c r="K66" s="553" t="s">
        <v>1736</v>
      </c>
      <c r="L66" s="200" t="s">
        <v>6</v>
      </c>
      <c r="M66" s="201"/>
      <c r="N66" s="201"/>
      <c r="O66" s="202">
        <f t="shared" si="26"/>
        <v>0</v>
      </c>
      <c r="P66" s="101">
        <f t="shared" si="24"/>
        <v>0</v>
      </c>
      <c r="Q66" s="268">
        <f t="shared" si="27"/>
        <v>1</v>
      </c>
      <c r="R66" s="268">
        <f t="shared" si="28"/>
        <v>1</v>
      </c>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row>
    <row r="67" spans="1:131" ht="156" customHeight="1" x14ac:dyDescent="0.25">
      <c r="A67" s="547" t="s">
        <v>1769</v>
      </c>
      <c r="B67" s="819"/>
      <c r="C67" s="790"/>
      <c r="D67" s="77" t="s">
        <v>5</v>
      </c>
      <c r="E67" s="204" t="s">
        <v>17</v>
      </c>
      <c r="F67" s="50" t="s">
        <v>17</v>
      </c>
      <c r="G67" s="603" t="s">
        <v>1733</v>
      </c>
      <c r="H67" s="805" t="s">
        <v>1573</v>
      </c>
      <c r="I67" s="806"/>
      <c r="J67" s="603" t="s">
        <v>1910</v>
      </c>
      <c r="K67" s="553" t="s">
        <v>1737</v>
      </c>
      <c r="L67" s="200" t="s">
        <v>6</v>
      </c>
      <c r="M67" s="201"/>
      <c r="N67" s="201"/>
      <c r="O67" s="202">
        <f t="shared" si="26"/>
        <v>0</v>
      </c>
      <c r="P67" s="101">
        <f t="shared" si="24"/>
        <v>0</v>
      </c>
      <c r="Q67" s="268">
        <f t="shared" si="27"/>
        <v>1</v>
      </c>
      <c r="R67" s="268">
        <f t="shared" si="28"/>
        <v>1</v>
      </c>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row>
    <row r="68" spans="1:131" ht="60" customHeight="1" x14ac:dyDescent="0.25">
      <c r="A68" s="547" t="s">
        <v>1770</v>
      </c>
      <c r="B68" s="819"/>
      <c r="C68" s="790"/>
      <c r="D68" s="77" t="s">
        <v>5</v>
      </c>
      <c r="E68" s="204" t="s">
        <v>17</v>
      </c>
      <c r="F68" s="50" t="s">
        <v>17</v>
      </c>
      <c r="G68" s="603" t="s">
        <v>1733</v>
      </c>
      <c r="H68" s="805" t="s">
        <v>1573</v>
      </c>
      <c r="I68" s="806"/>
      <c r="J68" s="603" t="s">
        <v>1741</v>
      </c>
      <c r="K68" s="553" t="s">
        <v>1738</v>
      </c>
      <c r="L68" s="200" t="s">
        <v>6</v>
      </c>
      <c r="M68" s="201"/>
      <c r="N68" s="201"/>
      <c r="O68" s="202">
        <f t="shared" si="26"/>
        <v>0</v>
      </c>
      <c r="P68" s="101">
        <f t="shared" si="24"/>
        <v>0</v>
      </c>
      <c r="Q68" s="268">
        <f t="shared" si="27"/>
        <v>1</v>
      </c>
      <c r="R68" s="268">
        <f t="shared" si="28"/>
        <v>1</v>
      </c>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row>
    <row r="69" spans="1:131" ht="126" customHeight="1" x14ac:dyDescent="0.25">
      <c r="A69" s="547" t="s">
        <v>1771</v>
      </c>
      <c r="B69" s="819"/>
      <c r="C69" s="790"/>
      <c r="D69" s="77" t="s">
        <v>5</v>
      </c>
      <c r="E69" s="204" t="s">
        <v>17</v>
      </c>
      <c r="F69" s="50" t="s">
        <v>17</v>
      </c>
      <c r="G69" s="603" t="s">
        <v>1733</v>
      </c>
      <c r="H69" s="805" t="s">
        <v>1573</v>
      </c>
      <c r="I69" s="806"/>
      <c r="J69" s="603" t="s">
        <v>1739</v>
      </c>
      <c r="K69" s="553" t="s">
        <v>1740</v>
      </c>
      <c r="L69" s="200" t="s">
        <v>6</v>
      </c>
      <c r="M69" s="201"/>
      <c r="N69" s="201"/>
      <c r="O69" s="202">
        <f t="shared" si="26"/>
        <v>0</v>
      </c>
      <c r="P69" s="101">
        <f t="shared" si="24"/>
        <v>0</v>
      </c>
      <c r="Q69" s="268">
        <f t="shared" si="27"/>
        <v>1</v>
      </c>
      <c r="R69" s="268">
        <f t="shared" si="28"/>
        <v>1</v>
      </c>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row>
    <row r="70" spans="1:131" ht="115.5" customHeight="1" x14ac:dyDescent="0.25">
      <c r="A70" s="547" t="s">
        <v>1772</v>
      </c>
      <c r="B70" s="819"/>
      <c r="C70" s="790"/>
      <c r="D70" s="77" t="s">
        <v>5</v>
      </c>
      <c r="E70" s="204" t="s">
        <v>17</v>
      </c>
      <c r="F70" s="50" t="s">
        <v>17</v>
      </c>
      <c r="G70" s="603" t="s">
        <v>1733</v>
      </c>
      <c r="H70" s="805" t="s">
        <v>1573</v>
      </c>
      <c r="I70" s="806"/>
      <c r="J70" s="603" t="s">
        <v>1741</v>
      </c>
      <c r="K70" s="553" t="s">
        <v>1742</v>
      </c>
      <c r="L70" s="200" t="s">
        <v>6</v>
      </c>
      <c r="M70" s="201"/>
      <c r="N70" s="201"/>
      <c r="O70" s="202">
        <f t="shared" si="26"/>
        <v>0</v>
      </c>
      <c r="P70" s="101">
        <f t="shared" si="24"/>
        <v>0</v>
      </c>
      <c r="Q70" s="268">
        <f t="shared" si="27"/>
        <v>1</v>
      </c>
      <c r="R70" s="268">
        <f t="shared" si="28"/>
        <v>1</v>
      </c>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row>
    <row r="71" spans="1:131" ht="60" x14ac:dyDescent="0.25">
      <c r="A71" s="547" t="s">
        <v>1773</v>
      </c>
      <c r="B71" s="819"/>
      <c r="C71" s="790"/>
      <c r="D71" s="77" t="s">
        <v>5</v>
      </c>
      <c r="E71" s="204" t="s">
        <v>17</v>
      </c>
      <c r="F71" s="50" t="s">
        <v>17</v>
      </c>
      <c r="G71" s="603" t="s">
        <v>1733</v>
      </c>
      <c r="H71" s="805" t="s">
        <v>1573</v>
      </c>
      <c r="I71" s="806"/>
      <c r="J71" s="603" t="s">
        <v>1741</v>
      </c>
      <c r="K71" s="553" t="s">
        <v>1743</v>
      </c>
      <c r="L71" s="200" t="s">
        <v>6</v>
      </c>
      <c r="M71" s="201"/>
      <c r="N71" s="201"/>
      <c r="O71" s="202">
        <f t="shared" si="15"/>
        <v>0</v>
      </c>
      <c r="P71" s="101">
        <f t="shared" si="24"/>
        <v>0</v>
      </c>
      <c r="Q71" s="268">
        <f t="shared" si="25"/>
        <v>1</v>
      </c>
      <c r="R71" s="268">
        <f t="shared" si="25"/>
        <v>1</v>
      </c>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row>
    <row r="72" spans="1:131" ht="168" customHeight="1" x14ac:dyDescent="0.25">
      <c r="A72" s="547" t="s">
        <v>1774</v>
      </c>
      <c r="B72" s="819"/>
      <c r="C72" s="790"/>
      <c r="D72" s="77" t="s">
        <v>5</v>
      </c>
      <c r="E72" s="204" t="s">
        <v>17</v>
      </c>
      <c r="F72" s="50" t="s">
        <v>17</v>
      </c>
      <c r="G72" s="603" t="s">
        <v>1733</v>
      </c>
      <c r="H72" s="805" t="s">
        <v>1573</v>
      </c>
      <c r="I72" s="806"/>
      <c r="J72" s="603" t="s">
        <v>1744</v>
      </c>
      <c r="K72" s="553" t="s">
        <v>1745</v>
      </c>
      <c r="L72" s="200" t="s">
        <v>6</v>
      </c>
      <c r="M72" s="201"/>
      <c r="N72" s="201"/>
      <c r="O72" s="202">
        <f t="shared" si="15"/>
        <v>0</v>
      </c>
      <c r="P72" s="101">
        <f t="shared" si="24"/>
        <v>0</v>
      </c>
      <c r="Q72" s="268">
        <f t="shared" si="25"/>
        <v>1</v>
      </c>
      <c r="R72" s="268">
        <f t="shared" si="25"/>
        <v>1</v>
      </c>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row>
    <row r="73" spans="1:131" ht="393" customHeight="1" x14ac:dyDescent="0.25">
      <c r="A73" s="547" t="s">
        <v>1775</v>
      </c>
      <c r="B73" s="819"/>
      <c r="C73" s="790"/>
      <c r="D73" s="77" t="s">
        <v>5</v>
      </c>
      <c r="E73" s="204" t="s">
        <v>17</v>
      </c>
      <c r="F73" s="50" t="s">
        <v>17</v>
      </c>
      <c r="G73" s="603" t="s">
        <v>1733</v>
      </c>
      <c r="H73" s="805" t="s">
        <v>1573</v>
      </c>
      <c r="I73" s="806"/>
      <c r="J73" s="603" t="s">
        <v>1741</v>
      </c>
      <c r="K73" s="553" t="s">
        <v>1746</v>
      </c>
      <c r="L73" s="200" t="s">
        <v>6</v>
      </c>
      <c r="M73" s="201"/>
      <c r="N73" s="201"/>
      <c r="O73" s="202">
        <f t="shared" ref="O73:O84" si="29">IF(L73="","0",IF(L73="Pass",1,IF(L73="Fail",0,IF(L73="TBD",0,IF(L73="N/A (Please provide reason)",1)))))</f>
        <v>0</v>
      </c>
      <c r="P73" s="101">
        <f t="shared" si="24"/>
        <v>0</v>
      </c>
      <c r="Q73" s="268">
        <f t="shared" ref="Q73:Q84" si="30">IF(E73 = "YES",1,0)</f>
        <v>1</v>
      </c>
      <c r="R73" s="268">
        <f t="shared" ref="R73:R84" si="31">IF(F73 = "YES",1,0)</f>
        <v>1</v>
      </c>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row>
    <row r="74" spans="1:131" ht="60" x14ac:dyDescent="0.25">
      <c r="A74" s="547" t="s">
        <v>1776</v>
      </c>
      <c r="B74" s="819"/>
      <c r="C74" s="790"/>
      <c r="D74" s="77" t="s">
        <v>5</v>
      </c>
      <c r="E74" s="204" t="s">
        <v>17</v>
      </c>
      <c r="F74" s="50" t="s">
        <v>17</v>
      </c>
      <c r="G74" s="603" t="s">
        <v>1733</v>
      </c>
      <c r="H74" s="805" t="s">
        <v>1573</v>
      </c>
      <c r="I74" s="806"/>
      <c r="J74" s="603" t="s">
        <v>1747</v>
      </c>
      <c r="K74" s="553" t="s">
        <v>1748</v>
      </c>
      <c r="L74" s="200" t="s">
        <v>6</v>
      </c>
      <c r="M74" s="201"/>
      <c r="N74" s="201"/>
      <c r="O74" s="202">
        <f t="shared" si="29"/>
        <v>0</v>
      </c>
      <c r="P74" s="101">
        <f t="shared" si="24"/>
        <v>0</v>
      </c>
      <c r="Q74" s="268">
        <f t="shared" si="30"/>
        <v>1</v>
      </c>
      <c r="R74" s="268">
        <f t="shared" si="31"/>
        <v>1</v>
      </c>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row>
    <row r="75" spans="1:131" ht="105" x14ac:dyDescent="0.25">
      <c r="A75" s="547" t="s">
        <v>1777</v>
      </c>
      <c r="B75" s="819"/>
      <c r="C75" s="790"/>
      <c r="D75" s="77" t="s">
        <v>5</v>
      </c>
      <c r="E75" s="204" t="s">
        <v>17</v>
      </c>
      <c r="F75" s="50" t="s">
        <v>17</v>
      </c>
      <c r="G75" s="603" t="s">
        <v>1749</v>
      </c>
      <c r="H75" s="805" t="s">
        <v>1750</v>
      </c>
      <c r="I75" s="806"/>
      <c r="J75" s="603" t="s">
        <v>1912</v>
      </c>
      <c r="K75" s="553" t="s">
        <v>1913</v>
      </c>
      <c r="L75" s="200" t="s">
        <v>6</v>
      </c>
      <c r="M75" s="201"/>
      <c r="N75" s="201"/>
      <c r="O75" s="202">
        <f t="shared" si="29"/>
        <v>0</v>
      </c>
      <c r="P75" s="101">
        <f t="shared" ref="P75:P86" si="32">IF(AND(D75="M",L75="N/A (Please provide reason)"),1,0)</f>
        <v>0</v>
      </c>
      <c r="Q75" s="268">
        <f t="shared" si="30"/>
        <v>1</v>
      </c>
      <c r="R75" s="268">
        <f t="shared" si="31"/>
        <v>1</v>
      </c>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row>
    <row r="76" spans="1:131" ht="30" x14ac:dyDescent="0.25">
      <c r="A76" s="547" t="s">
        <v>1778</v>
      </c>
      <c r="B76" s="819"/>
      <c r="C76" s="790"/>
      <c r="D76" s="77" t="s">
        <v>5</v>
      </c>
      <c r="E76" s="204" t="s">
        <v>17</v>
      </c>
      <c r="F76" s="50" t="s">
        <v>17</v>
      </c>
      <c r="G76" s="603" t="s">
        <v>1749</v>
      </c>
      <c r="H76" s="805" t="s">
        <v>1750</v>
      </c>
      <c r="I76" s="806"/>
      <c r="J76" s="603" t="s">
        <v>1914</v>
      </c>
      <c r="K76" s="553" t="s">
        <v>1751</v>
      </c>
      <c r="L76" s="200" t="s">
        <v>6</v>
      </c>
      <c r="M76" s="201"/>
      <c r="N76" s="201"/>
      <c r="O76" s="202">
        <f t="shared" si="29"/>
        <v>0</v>
      </c>
      <c r="P76" s="101">
        <f t="shared" si="32"/>
        <v>0</v>
      </c>
      <c r="Q76" s="268">
        <f t="shared" si="30"/>
        <v>1</v>
      </c>
      <c r="R76" s="268">
        <f t="shared" si="31"/>
        <v>1</v>
      </c>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row>
    <row r="77" spans="1:131" ht="73.5" customHeight="1" x14ac:dyDescent="0.25">
      <c r="A77" s="547" t="s">
        <v>1779</v>
      </c>
      <c r="B77" s="819"/>
      <c r="C77" s="790"/>
      <c r="D77" s="77" t="s">
        <v>5</v>
      </c>
      <c r="E77" s="204" t="s">
        <v>17</v>
      </c>
      <c r="F77" s="50" t="s">
        <v>17</v>
      </c>
      <c r="G77" s="603" t="s">
        <v>1749</v>
      </c>
      <c r="H77" s="805" t="s">
        <v>1750</v>
      </c>
      <c r="I77" s="806"/>
      <c r="J77" s="603" t="s">
        <v>1915</v>
      </c>
      <c r="K77" s="553" t="s">
        <v>1752</v>
      </c>
      <c r="L77" s="200" t="s">
        <v>6</v>
      </c>
      <c r="M77" s="201"/>
      <c r="N77" s="201"/>
      <c r="O77" s="202">
        <f t="shared" si="29"/>
        <v>0</v>
      </c>
      <c r="P77" s="101">
        <f t="shared" si="32"/>
        <v>0</v>
      </c>
      <c r="Q77" s="268">
        <f t="shared" si="30"/>
        <v>1</v>
      </c>
      <c r="R77" s="268">
        <f t="shared" si="31"/>
        <v>1</v>
      </c>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row>
    <row r="78" spans="1:131" ht="90" x14ac:dyDescent="0.25">
      <c r="A78" s="547" t="s">
        <v>1780</v>
      </c>
      <c r="B78" s="819"/>
      <c r="C78" s="790"/>
      <c r="D78" s="77" t="s">
        <v>5</v>
      </c>
      <c r="E78" s="204" t="s">
        <v>17</v>
      </c>
      <c r="F78" s="50" t="s">
        <v>17</v>
      </c>
      <c r="G78" s="603" t="s">
        <v>1749</v>
      </c>
      <c r="H78" s="805" t="s">
        <v>1750</v>
      </c>
      <c r="I78" s="806"/>
      <c r="J78" s="603" t="s">
        <v>1916</v>
      </c>
      <c r="K78" s="553" t="s">
        <v>1753</v>
      </c>
      <c r="L78" s="200" t="s">
        <v>6</v>
      </c>
      <c r="M78" s="201"/>
      <c r="N78" s="201"/>
      <c r="O78" s="202">
        <f t="shared" si="29"/>
        <v>0</v>
      </c>
      <c r="P78" s="101">
        <f t="shared" si="32"/>
        <v>0</v>
      </c>
      <c r="Q78" s="268">
        <f t="shared" si="30"/>
        <v>1</v>
      </c>
      <c r="R78" s="268">
        <f t="shared" si="31"/>
        <v>1</v>
      </c>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row>
    <row r="79" spans="1:131" ht="150" customHeight="1" x14ac:dyDescent="0.25">
      <c r="A79" s="547" t="s">
        <v>1781</v>
      </c>
      <c r="B79" s="819"/>
      <c r="C79" s="790"/>
      <c r="D79" s="77" t="s">
        <v>5</v>
      </c>
      <c r="E79" s="204" t="s">
        <v>17</v>
      </c>
      <c r="F79" s="50" t="s">
        <v>17</v>
      </c>
      <c r="G79" s="603" t="s">
        <v>1749</v>
      </c>
      <c r="H79" s="805" t="s">
        <v>1750</v>
      </c>
      <c r="I79" s="806"/>
      <c r="J79" s="603" t="s">
        <v>1917</v>
      </c>
      <c r="K79" s="553" t="s">
        <v>1754</v>
      </c>
      <c r="L79" s="200" t="s">
        <v>6</v>
      </c>
      <c r="M79" s="201"/>
      <c r="N79" s="201"/>
      <c r="O79" s="202">
        <f t="shared" si="29"/>
        <v>0</v>
      </c>
      <c r="P79" s="101">
        <f t="shared" si="32"/>
        <v>0</v>
      </c>
      <c r="Q79" s="268">
        <f t="shared" si="30"/>
        <v>1</v>
      </c>
      <c r="R79" s="268">
        <f t="shared" si="31"/>
        <v>1</v>
      </c>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c r="CQ79" s="162"/>
      <c r="CR79" s="162"/>
      <c r="CS79" s="162"/>
      <c r="CT79" s="162"/>
      <c r="CU79" s="162"/>
      <c r="CV79" s="162"/>
      <c r="CW79" s="162"/>
      <c r="CX79" s="162"/>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row>
    <row r="80" spans="1:131" ht="53.25" customHeight="1" x14ac:dyDescent="0.25">
      <c r="A80" s="547" t="s">
        <v>1782</v>
      </c>
      <c r="B80" s="819"/>
      <c r="C80" s="790"/>
      <c r="D80" s="77" t="s">
        <v>5</v>
      </c>
      <c r="E80" s="204" t="s">
        <v>17</v>
      </c>
      <c r="F80" s="50" t="s">
        <v>17</v>
      </c>
      <c r="G80" s="603" t="s">
        <v>1749</v>
      </c>
      <c r="H80" s="805" t="s">
        <v>1750</v>
      </c>
      <c r="I80" s="806"/>
      <c r="J80" s="603" t="s">
        <v>1758</v>
      </c>
      <c r="K80" s="553" t="s">
        <v>1755</v>
      </c>
      <c r="L80" s="200" t="s">
        <v>6</v>
      </c>
      <c r="M80" s="201"/>
      <c r="N80" s="201"/>
      <c r="O80" s="202">
        <f t="shared" si="29"/>
        <v>0</v>
      </c>
      <c r="P80" s="101">
        <f t="shared" si="32"/>
        <v>0</v>
      </c>
      <c r="Q80" s="268">
        <f t="shared" si="30"/>
        <v>1</v>
      </c>
      <c r="R80" s="268">
        <f t="shared" si="31"/>
        <v>1</v>
      </c>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c r="CQ80" s="162"/>
      <c r="CR80" s="162"/>
      <c r="CS80" s="162"/>
      <c r="CT80" s="162"/>
      <c r="CU80" s="162"/>
      <c r="CV80" s="162"/>
      <c r="CW80" s="162"/>
      <c r="CX80" s="162"/>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row>
    <row r="81" spans="1:131" ht="145.5" customHeight="1" x14ac:dyDescent="0.25">
      <c r="A81" s="547" t="s">
        <v>1783</v>
      </c>
      <c r="B81" s="819"/>
      <c r="C81" s="790"/>
      <c r="D81" s="77" t="s">
        <v>5</v>
      </c>
      <c r="E81" s="204" t="s">
        <v>17</v>
      </c>
      <c r="F81" s="50" t="s">
        <v>17</v>
      </c>
      <c r="G81" s="603" t="s">
        <v>1749</v>
      </c>
      <c r="H81" s="805" t="s">
        <v>1750</v>
      </c>
      <c r="I81" s="806"/>
      <c r="J81" s="603" t="s">
        <v>1756</v>
      </c>
      <c r="K81" s="553" t="s">
        <v>1757</v>
      </c>
      <c r="L81" s="200" t="s">
        <v>6</v>
      </c>
      <c r="M81" s="201"/>
      <c r="N81" s="201"/>
      <c r="O81" s="202">
        <f t="shared" si="29"/>
        <v>0</v>
      </c>
      <c r="P81" s="101">
        <f t="shared" si="32"/>
        <v>0</v>
      </c>
      <c r="Q81" s="268">
        <f t="shared" si="30"/>
        <v>1</v>
      </c>
      <c r="R81" s="268">
        <f t="shared" si="31"/>
        <v>1</v>
      </c>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row>
    <row r="82" spans="1:131" ht="90" x14ac:dyDescent="0.25">
      <c r="A82" s="547" t="s">
        <v>1784</v>
      </c>
      <c r="B82" s="819"/>
      <c r="C82" s="790"/>
      <c r="D82" s="77" t="s">
        <v>5</v>
      </c>
      <c r="E82" s="204" t="s">
        <v>17</v>
      </c>
      <c r="F82" s="50" t="s">
        <v>17</v>
      </c>
      <c r="G82" s="603" t="s">
        <v>1749</v>
      </c>
      <c r="H82" s="805" t="s">
        <v>1750</v>
      </c>
      <c r="I82" s="806"/>
      <c r="J82" s="603" t="s">
        <v>1758</v>
      </c>
      <c r="K82" s="553" t="s">
        <v>1759</v>
      </c>
      <c r="L82" s="200" t="s">
        <v>6</v>
      </c>
      <c r="M82" s="201"/>
      <c r="N82" s="201"/>
      <c r="O82" s="202">
        <f t="shared" si="29"/>
        <v>0</v>
      </c>
      <c r="P82" s="101">
        <f t="shared" si="32"/>
        <v>0</v>
      </c>
      <c r="Q82" s="268">
        <f t="shared" si="30"/>
        <v>1</v>
      </c>
      <c r="R82" s="268">
        <f t="shared" si="31"/>
        <v>1</v>
      </c>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c r="CU82" s="162"/>
      <c r="CV82" s="162"/>
      <c r="CW82" s="162"/>
      <c r="CX82" s="162"/>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row>
    <row r="83" spans="1:131" ht="96.75" customHeight="1" x14ac:dyDescent="0.25">
      <c r="A83" s="547" t="s">
        <v>1785</v>
      </c>
      <c r="B83" s="819"/>
      <c r="C83" s="790"/>
      <c r="D83" s="77" t="s">
        <v>5</v>
      </c>
      <c r="E83" s="204" t="s">
        <v>17</v>
      </c>
      <c r="F83" s="50" t="s">
        <v>17</v>
      </c>
      <c r="G83" s="603" t="s">
        <v>1749</v>
      </c>
      <c r="H83" s="805" t="s">
        <v>1750</v>
      </c>
      <c r="I83" s="806"/>
      <c r="J83" s="603" t="s">
        <v>1758</v>
      </c>
      <c r="K83" s="553" t="s">
        <v>1760</v>
      </c>
      <c r="L83" s="200" t="s">
        <v>6</v>
      </c>
      <c r="M83" s="201"/>
      <c r="N83" s="201"/>
      <c r="O83" s="202">
        <f t="shared" si="29"/>
        <v>0</v>
      </c>
      <c r="P83" s="101">
        <f t="shared" si="32"/>
        <v>0</v>
      </c>
      <c r="Q83" s="268">
        <f t="shared" si="30"/>
        <v>1</v>
      </c>
      <c r="R83" s="268">
        <f t="shared" si="31"/>
        <v>1</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row>
    <row r="84" spans="1:131" ht="161.25" customHeight="1" x14ac:dyDescent="0.25">
      <c r="A84" s="547" t="s">
        <v>1786</v>
      </c>
      <c r="B84" s="819"/>
      <c r="C84" s="790"/>
      <c r="D84" s="77" t="s">
        <v>5</v>
      </c>
      <c r="E84" s="204" t="s">
        <v>17</v>
      </c>
      <c r="F84" s="50" t="s">
        <v>17</v>
      </c>
      <c r="G84" s="603" t="s">
        <v>1749</v>
      </c>
      <c r="H84" s="805" t="s">
        <v>1750</v>
      </c>
      <c r="I84" s="806"/>
      <c r="J84" s="603" t="s">
        <v>1744</v>
      </c>
      <c r="K84" s="553" t="s">
        <v>1761</v>
      </c>
      <c r="L84" s="200" t="s">
        <v>6</v>
      </c>
      <c r="M84" s="201"/>
      <c r="N84" s="201"/>
      <c r="O84" s="202">
        <f t="shared" si="29"/>
        <v>0</v>
      </c>
      <c r="P84" s="101">
        <f t="shared" si="32"/>
        <v>0</v>
      </c>
      <c r="Q84" s="268">
        <f t="shared" si="30"/>
        <v>1</v>
      </c>
      <c r="R84" s="268">
        <f t="shared" si="31"/>
        <v>1</v>
      </c>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row>
    <row r="85" spans="1:131" ht="390.75" customHeight="1" x14ac:dyDescent="0.25">
      <c r="A85" s="547" t="s">
        <v>1787</v>
      </c>
      <c r="B85" s="819"/>
      <c r="C85" s="790"/>
      <c r="D85" s="77" t="s">
        <v>5</v>
      </c>
      <c r="E85" s="204" t="s">
        <v>17</v>
      </c>
      <c r="F85" s="50" t="s">
        <v>17</v>
      </c>
      <c r="G85" s="603" t="s">
        <v>1749</v>
      </c>
      <c r="H85" s="805" t="s">
        <v>1750</v>
      </c>
      <c r="I85" s="806"/>
      <c r="J85" s="603" t="s">
        <v>1758</v>
      </c>
      <c r="K85" s="553" t="s">
        <v>1762</v>
      </c>
      <c r="L85" s="200" t="s">
        <v>6</v>
      </c>
      <c r="M85" s="201"/>
      <c r="N85" s="201"/>
      <c r="O85" s="202">
        <f t="shared" ref="O85:O86" si="33">IF(L85="","0",IF(L85="Pass",1,IF(L85="Fail",0,IF(L85="TBD",0,IF(L85="N/A (Please provide reason)",1)))))</f>
        <v>0</v>
      </c>
      <c r="P85" s="101">
        <f t="shared" si="32"/>
        <v>0</v>
      </c>
      <c r="Q85" s="268">
        <f t="shared" ref="Q85:Q86" si="34">IF(E85 = "YES",1,0)</f>
        <v>1</v>
      </c>
      <c r="R85" s="268">
        <f t="shared" ref="R85:R86" si="35">IF(F85 = "YES",1,0)</f>
        <v>1</v>
      </c>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row>
    <row r="86" spans="1:131" ht="60" x14ac:dyDescent="0.25">
      <c r="A86" s="547" t="s">
        <v>1788</v>
      </c>
      <c r="B86" s="816"/>
      <c r="C86" s="731"/>
      <c r="D86" s="77" t="s">
        <v>5</v>
      </c>
      <c r="E86" s="204" t="s">
        <v>17</v>
      </c>
      <c r="F86" s="50" t="s">
        <v>17</v>
      </c>
      <c r="G86" s="603" t="s">
        <v>1749</v>
      </c>
      <c r="H86" s="805" t="s">
        <v>1750</v>
      </c>
      <c r="I86" s="806"/>
      <c r="J86" s="603" t="s">
        <v>1763</v>
      </c>
      <c r="K86" s="553" t="s">
        <v>1764</v>
      </c>
      <c r="L86" s="200" t="s">
        <v>6</v>
      </c>
      <c r="M86" s="201"/>
      <c r="N86" s="201"/>
      <c r="O86" s="202">
        <f t="shared" si="33"/>
        <v>0</v>
      </c>
      <c r="P86" s="101">
        <f t="shared" si="32"/>
        <v>0</v>
      </c>
      <c r="Q86" s="268">
        <f t="shared" si="34"/>
        <v>1</v>
      </c>
      <c r="R86" s="268">
        <f t="shared" si="35"/>
        <v>1</v>
      </c>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row>
    <row r="87" spans="1:131" ht="99" customHeight="1" x14ac:dyDescent="0.25">
      <c r="A87" s="75" t="s">
        <v>1305</v>
      </c>
      <c r="B87" s="586" t="s">
        <v>84</v>
      </c>
      <c r="C87" s="583" t="s">
        <v>1572</v>
      </c>
      <c r="D87" s="580" t="s">
        <v>5</v>
      </c>
      <c r="E87" s="575" t="s">
        <v>17</v>
      </c>
      <c r="F87" s="576" t="s">
        <v>17</v>
      </c>
      <c r="G87" s="51" t="s">
        <v>206</v>
      </c>
      <c r="H87" s="803" t="s">
        <v>1573</v>
      </c>
      <c r="I87" s="804"/>
      <c r="J87" s="44" t="s">
        <v>1574</v>
      </c>
      <c r="K87" s="199" t="s">
        <v>385</v>
      </c>
      <c r="L87" s="200" t="s">
        <v>6</v>
      </c>
      <c r="M87" s="201"/>
      <c r="N87" s="201"/>
      <c r="O87" s="202">
        <f t="shared" si="15"/>
        <v>0</v>
      </c>
      <c r="P87" s="101">
        <f t="shared" si="24"/>
        <v>0</v>
      </c>
      <c r="Q87" s="268">
        <f t="shared" si="25"/>
        <v>1</v>
      </c>
      <c r="R87" s="268">
        <f t="shared" si="25"/>
        <v>1</v>
      </c>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row>
    <row r="88" spans="1:131" ht="71.099999999999994" customHeight="1" x14ac:dyDescent="0.25">
      <c r="A88" s="75" t="s">
        <v>1306</v>
      </c>
      <c r="B88" s="820" t="s">
        <v>85</v>
      </c>
      <c r="C88" s="734" t="s">
        <v>1575</v>
      </c>
      <c r="D88" s="753" t="s">
        <v>5</v>
      </c>
      <c r="E88" s="809" t="s">
        <v>17</v>
      </c>
      <c r="F88" s="743" t="s">
        <v>17</v>
      </c>
      <c r="G88" s="208" t="s">
        <v>530</v>
      </c>
      <c r="H88" s="801" t="s">
        <v>1576</v>
      </c>
      <c r="I88" s="802"/>
      <c r="J88" s="199" t="s">
        <v>1577</v>
      </c>
      <c r="K88" s="199" t="s">
        <v>531</v>
      </c>
      <c r="L88" s="200" t="s">
        <v>6</v>
      </c>
      <c r="M88" s="201"/>
      <c r="N88" s="201"/>
      <c r="O88" s="202">
        <f t="shared" si="15"/>
        <v>0</v>
      </c>
      <c r="P88" s="101">
        <f t="shared" si="24"/>
        <v>0</v>
      </c>
      <c r="Q88" s="268">
        <f t="shared" si="25"/>
        <v>1</v>
      </c>
      <c r="R88" s="268">
        <f t="shared" si="25"/>
        <v>1</v>
      </c>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c r="CU88" s="162"/>
      <c r="CV88" s="162"/>
      <c r="CW88" s="162"/>
      <c r="CX88" s="162"/>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row>
    <row r="89" spans="1:131" ht="60" customHeight="1" x14ac:dyDescent="0.25">
      <c r="A89" s="75" t="s">
        <v>1307</v>
      </c>
      <c r="B89" s="853"/>
      <c r="C89" s="735"/>
      <c r="D89" s="754"/>
      <c r="E89" s="811"/>
      <c r="F89" s="744"/>
      <c r="G89" s="208" t="s">
        <v>1957</v>
      </c>
      <c r="H89" s="801" t="s">
        <v>1578</v>
      </c>
      <c r="I89" s="802"/>
      <c r="J89" s="199" t="s">
        <v>1579</v>
      </c>
      <c r="K89" s="199" t="s">
        <v>532</v>
      </c>
      <c r="L89" s="200" t="s">
        <v>6</v>
      </c>
      <c r="M89" s="201"/>
      <c r="N89" s="201"/>
      <c r="O89" s="202">
        <f t="shared" si="15"/>
        <v>0</v>
      </c>
      <c r="P89" s="101">
        <f>IF(AND(D88="M",L89="N/A (Please provide reason)"),1,0)</f>
        <v>0</v>
      </c>
      <c r="Q89" s="268">
        <f>IF(E88 = "YES",1,0)</f>
        <v>1</v>
      </c>
      <c r="R89" s="268">
        <f>IF(F88 = "YES",1,0)</f>
        <v>1</v>
      </c>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row>
    <row r="90" spans="1:131" ht="125.25" customHeight="1" x14ac:dyDescent="0.25">
      <c r="A90" s="75" t="s">
        <v>1308</v>
      </c>
      <c r="B90" s="203" t="s">
        <v>92</v>
      </c>
      <c r="C90" s="201" t="s">
        <v>1580</v>
      </c>
      <c r="D90" s="77" t="s">
        <v>5</v>
      </c>
      <c r="E90" s="204" t="s">
        <v>17</v>
      </c>
      <c r="F90" s="50" t="s">
        <v>17</v>
      </c>
      <c r="G90" s="206" t="s">
        <v>207</v>
      </c>
      <c r="H90" s="801" t="s">
        <v>1581</v>
      </c>
      <c r="I90" s="802"/>
      <c r="J90" s="199" t="s">
        <v>1935</v>
      </c>
      <c r="K90" s="199" t="s">
        <v>205</v>
      </c>
      <c r="L90" s="200" t="s">
        <v>6</v>
      </c>
      <c r="M90" s="201"/>
      <c r="N90" s="201"/>
      <c r="O90" s="202">
        <f t="shared" si="15"/>
        <v>0</v>
      </c>
      <c r="P90" s="101">
        <f>IF(AND(D90="M",L90="N/A (Please provide reason)"),1,0)</f>
        <v>0</v>
      </c>
      <c r="Q90" s="268">
        <f>IF(E90 = "YES",1,0)</f>
        <v>1</v>
      </c>
      <c r="R90" s="268">
        <f>IF(F90 = "YES",1,0)</f>
        <v>1</v>
      </c>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row>
    <row r="91" spans="1:131" ht="90" x14ac:dyDescent="0.25">
      <c r="A91" s="75" t="s">
        <v>1311</v>
      </c>
      <c r="B91" s="203" t="s">
        <v>93</v>
      </c>
      <c r="C91" s="201" t="s">
        <v>211</v>
      </c>
      <c r="D91" s="77" t="s">
        <v>5</v>
      </c>
      <c r="E91" s="204" t="s">
        <v>17</v>
      </c>
      <c r="F91" s="244" t="s">
        <v>22</v>
      </c>
      <c r="G91" s="206" t="s">
        <v>1704</v>
      </c>
      <c r="H91" s="801" t="s">
        <v>523</v>
      </c>
      <c r="I91" s="802"/>
      <c r="J91" s="199" t="s">
        <v>158</v>
      </c>
      <c r="K91" s="199" t="s">
        <v>205</v>
      </c>
      <c r="L91" s="200" t="s">
        <v>6</v>
      </c>
      <c r="M91" s="201"/>
      <c r="N91" s="201"/>
      <c r="O91" s="202">
        <f t="shared" si="15"/>
        <v>0</v>
      </c>
      <c r="P91" s="101">
        <f>IF(AND(D91="M",L91="N/A (Please provide reason)"),1,0)</f>
        <v>0</v>
      </c>
      <c r="Q91" s="268">
        <f>IF(E91 = "YES",1,0)</f>
        <v>1</v>
      </c>
      <c r="R91" s="268">
        <f>IF(F91 = "YES",1,0)</f>
        <v>0</v>
      </c>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row>
    <row r="92" spans="1:131" ht="12.75" x14ac:dyDescent="0.25">
      <c r="A92" s="227" t="s">
        <v>88</v>
      </c>
      <c r="B92" s="222"/>
      <c r="C92" s="13"/>
      <c r="D92" s="14"/>
      <c r="E92" s="14"/>
      <c r="F92" s="14"/>
      <c r="G92" s="14"/>
      <c r="H92" s="14"/>
      <c r="I92" s="309"/>
      <c r="J92" s="14"/>
      <c r="K92" s="14"/>
      <c r="L92" s="14"/>
      <c r="M92" s="14"/>
      <c r="N92" s="14"/>
      <c r="O92" s="15"/>
      <c r="P92" s="15"/>
      <c r="Q92" s="15"/>
      <c r="R92" s="15"/>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row>
    <row r="93" spans="1:131" ht="13.35" customHeight="1" x14ac:dyDescent="0.25">
      <c r="A93" s="227" t="s">
        <v>89</v>
      </c>
      <c r="B93" s="222"/>
      <c r="C93" s="13"/>
      <c r="D93" s="14"/>
      <c r="E93" s="14"/>
      <c r="F93" s="14"/>
      <c r="G93" s="14"/>
      <c r="H93" s="14"/>
      <c r="I93" s="309"/>
      <c r="J93" s="14"/>
      <c r="K93" s="14"/>
      <c r="L93" s="14"/>
      <c r="M93" s="14"/>
      <c r="N93" s="14"/>
      <c r="O93" s="15"/>
      <c r="P93" s="15"/>
      <c r="Q93" s="15"/>
      <c r="R93" s="15"/>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row>
    <row r="94" spans="1:131" ht="333.75" customHeight="1" x14ac:dyDescent="0.25">
      <c r="A94" s="241" t="s">
        <v>146</v>
      </c>
      <c r="B94" s="263" t="s">
        <v>86</v>
      </c>
      <c r="C94" s="442" t="s">
        <v>1022</v>
      </c>
      <c r="D94" s="243" t="s">
        <v>5</v>
      </c>
      <c r="E94" s="443" t="s">
        <v>17</v>
      </c>
      <c r="F94" s="244" t="s">
        <v>22</v>
      </c>
      <c r="G94" s="51" t="s">
        <v>1705</v>
      </c>
      <c r="H94" s="803" t="s">
        <v>1959</v>
      </c>
      <c r="I94" s="804"/>
      <c r="J94" s="44" t="s">
        <v>1958</v>
      </c>
      <c r="K94" s="199" t="s">
        <v>743</v>
      </c>
      <c r="L94" s="200" t="s">
        <v>6</v>
      </c>
      <c r="M94" s="201"/>
      <c r="N94" s="201"/>
      <c r="O94" s="202">
        <f t="shared" ref="O94:O105" si="36">IF(L94="","0",IF(L94="Pass",1,IF(L94="Fail",0,IF(L94="TBD",0,IF(L94="N/A (Please provide reason)",1)))))</f>
        <v>0</v>
      </c>
      <c r="P94" s="101">
        <f>IF(AND(D94="M",L94="N/A (Please provide reason)"),1,0)</f>
        <v>0</v>
      </c>
      <c r="Q94" s="268">
        <f t="shared" ref="Q94:R96" si="37">IF(E94 = "YES",1,0)</f>
        <v>1</v>
      </c>
      <c r="R94" s="268">
        <f t="shared" si="37"/>
        <v>0</v>
      </c>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row>
    <row r="95" spans="1:131" ht="393.75" customHeight="1" x14ac:dyDescent="0.25">
      <c r="A95" s="241" t="s">
        <v>147</v>
      </c>
      <c r="B95" s="578" t="s">
        <v>763</v>
      </c>
      <c r="C95" s="574" t="s">
        <v>1582</v>
      </c>
      <c r="D95" s="580" t="s">
        <v>5</v>
      </c>
      <c r="E95" s="575" t="s">
        <v>17</v>
      </c>
      <c r="F95" s="579" t="s">
        <v>22</v>
      </c>
      <c r="G95" s="260" t="s">
        <v>1706</v>
      </c>
      <c r="H95" s="803" t="s">
        <v>630</v>
      </c>
      <c r="I95" s="804"/>
      <c r="J95" s="258" t="s">
        <v>778</v>
      </c>
      <c r="K95" s="44" t="s">
        <v>205</v>
      </c>
      <c r="L95" s="200" t="s">
        <v>6</v>
      </c>
      <c r="M95" s="201"/>
      <c r="N95" s="201"/>
      <c r="O95" s="202">
        <f t="shared" ref="O95" si="38">IF(L95="","0",IF(L95="Pass",1,IF(L95="Fail",0,IF(L95="TBD",0,IF(L95="N/A (Please provide reason)",1)))))</f>
        <v>0</v>
      </c>
      <c r="P95" s="101">
        <f>IF(AND(D95="M",L95="N/A (Please provide reason)"),1,0)</f>
        <v>0</v>
      </c>
      <c r="Q95" s="268">
        <f t="shared" si="37"/>
        <v>1</v>
      </c>
      <c r="R95" s="268">
        <f t="shared" si="37"/>
        <v>0</v>
      </c>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c r="CU95" s="162"/>
      <c r="CV95" s="162"/>
      <c r="CW95" s="162"/>
      <c r="CX95" s="162"/>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row>
    <row r="96" spans="1:131" ht="106.5" customHeight="1" x14ac:dyDescent="0.25">
      <c r="A96" s="241" t="s">
        <v>149</v>
      </c>
      <c r="B96" s="757" t="s">
        <v>87</v>
      </c>
      <c r="C96" s="730" t="s">
        <v>1583</v>
      </c>
      <c r="D96" s="762" t="s">
        <v>5</v>
      </c>
      <c r="E96" s="738" t="s">
        <v>17</v>
      </c>
      <c r="F96" s="755" t="s">
        <v>22</v>
      </c>
      <c r="G96" s="208" t="s">
        <v>1707</v>
      </c>
      <c r="H96" s="801" t="s">
        <v>631</v>
      </c>
      <c r="I96" s="802"/>
      <c r="J96" s="44" t="s">
        <v>1584</v>
      </c>
      <c r="K96" s="208" t="s">
        <v>679</v>
      </c>
      <c r="L96" s="200" t="s">
        <v>6</v>
      </c>
      <c r="M96" s="201"/>
      <c r="N96" s="201"/>
      <c r="O96" s="202">
        <f t="shared" ref="O96" si="39">IF(L96="","0",IF(L96="Pass",1,IF(L96="Fail",0,IF(L96="TBD",0,IF(L96="N/A (Please provide reason)",1)))))</f>
        <v>0</v>
      </c>
      <c r="P96" s="101">
        <f>IF(AND(D96="M",L96="N/A (Please provide reason)"),1,0)</f>
        <v>0</v>
      </c>
      <c r="Q96" s="268">
        <f t="shared" si="37"/>
        <v>1</v>
      </c>
      <c r="R96" s="268">
        <f t="shared" si="37"/>
        <v>0</v>
      </c>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c r="CU96" s="162"/>
      <c r="CV96" s="162"/>
      <c r="CW96" s="162"/>
      <c r="CX96" s="162"/>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row>
    <row r="97" spans="1:131" ht="179.25" customHeight="1" x14ac:dyDescent="0.25">
      <c r="A97" s="241" t="s">
        <v>150</v>
      </c>
      <c r="B97" s="758"/>
      <c r="C97" s="731"/>
      <c r="D97" s="764"/>
      <c r="E97" s="739"/>
      <c r="F97" s="756"/>
      <c r="G97" s="208" t="s">
        <v>1707</v>
      </c>
      <c r="H97" s="801" t="s">
        <v>632</v>
      </c>
      <c r="I97" s="802"/>
      <c r="J97" s="44" t="s">
        <v>1585</v>
      </c>
      <c r="K97" s="208" t="s">
        <v>679</v>
      </c>
      <c r="L97" s="200" t="s">
        <v>6</v>
      </c>
      <c r="M97" s="201"/>
      <c r="N97" s="201"/>
      <c r="O97" s="202">
        <f>IF(L97="","0",IF(L97="Pass",1,IF(L97="Fail",0,IF(L97="TBD",0,IF(L97="N/A (Please provide reason)",1)))))</f>
        <v>0</v>
      </c>
      <c r="P97" s="101">
        <f>IF(AND(D96="M",L97="N/A (Please provide reason)"),1,0)</f>
        <v>0</v>
      </c>
      <c r="Q97" s="268">
        <f>IF(E96 = "YES",1,0)</f>
        <v>1</v>
      </c>
      <c r="R97" s="268">
        <f>IF(F96 = "YES",1,0)</f>
        <v>0</v>
      </c>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c r="CU97" s="162"/>
      <c r="CV97" s="162"/>
      <c r="CW97" s="162"/>
      <c r="CX97" s="162"/>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row>
    <row r="98" spans="1:131" ht="186" customHeight="1" x14ac:dyDescent="0.25">
      <c r="A98" s="241" t="s">
        <v>152</v>
      </c>
      <c r="B98" s="757" t="s">
        <v>766</v>
      </c>
      <c r="C98" s="730" t="s">
        <v>1586</v>
      </c>
      <c r="D98" s="762" t="s">
        <v>5</v>
      </c>
      <c r="E98" s="738" t="s">
        <v>17</v>
      </c>
      <c r="F98" s="755" t="s">
        <v>22</v>
      </c>
      <c r="G98" s="258" t="s">
        <v>1708</v>
      </c>
      <c r="H98" s="803" t="s">
        <v>781</v>
      </c>
      <c r="I98" s="804"/>
      <c r="J98" s="258" t="s">
        <v>770</v>
      </c>
      <c r="K98" s="44" t="s">
        <v>205</v>
      </c>
      <c r="L98" s="48" t="s">
        <v>6</v>
      </c>
      <c r="M98" s="201"/>
      <c r="N98" s="201"/>
      <c r="O98" s="202">
        <f>IF(L98="","0",IF(L98="Pass",1,IF(L98="Fail",0,IF(L98="TBD",0,IF(L98="N/A (Please provide reason)",1)))))</f>
        <v>0</v>
      </c>
      <c r="P98" s="101">
        <f t="shared" ref="P98:P105" si="40">IF(AND(D98="M",L98="N/A (Please provide reason)"),1,0)</f>
        <v>0</v>
      </c>
      <c r="Q98" s="268">
        <f>IF(E98 = "YES",1,0)</f>
        <v>1</v>
      </c>
      <c r="R98" s="268">
        <f>IF(F98 = "YES",1,0)</f>
        <v>0</v>
      </c>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row>
    <row r="99" spans="1:131" ht="290.25" customHeight="1" x14ac:dyDescent="0.25">
      <c r="A99" s="241" t="s">
        <v>153</v>
      </c>
      <c r="B99" s="746"/>
      <c r="C99" s="790"/>
      <c r="D99" s="763"/>
      <c r="E99" s="765"/>
      <c r="F99" s="794"/>
      <c r="G99" s="570" t="s">
        <v>1709</v>
      </c>
      <c r="H99" s="803" t="s">
        <v>782</v>
      </c>
      <c r="I99" s="804"/>
      <c r="J99" s="570" t="s">
        <v>770</v>
      </c>
      <c r="K99" s="44" t="s">
        <v>205</v>
      </c>
      <c r="L99" s="48" t="s">
        <v>6</v>
      </c>
      <c r="M99" s="330"/>
      <c r="N99" s="330"/>
      <c r="O99" s="202">
        <f>IF(L99="","0",IF(L99="Pass",1,IF(L99="Fail",0,IF(L99="TBD",0,IF(L99="N/A (Please provide reason)",1)))))</f>
        <v>0</v>
      </c>
      <c r="P99" s="101">
        <f>IF(AND(D98="M",L99="N/A (Please provide reason)"),1,0)</f>
        <v>0</v>
      </c>
      <c r="Q99" s="268">
        <f>IF(E98 = "YES",1,0)</f>
        <v>1</v>
      </c>
      <c r="R99" s="268">
        <f>IF(F98 = "YES",1,0)</f>
        <v>0</v>
      </c>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row>
    <row r="100" spans="1:131" ht="67.5" customHeight="1" x14ac:dyDescent="0.25">
      <c r="A100" s="241" t="s">
        <v>154</v>
      </c>
      <c r="B100" s="757" t="s">
        <v>90</v>
      </c>
      <c r="C100" s="730" t="s">
        <v>769</v>
      </c>
      <c r="D100" s="762" t="s">
        <v>5</v>
      </c>
      <c r="E100" s="738" t="s">
        <v>17</v>
      </c>
      <c r="F100" s="755" t="s">
        <v>22</v>
      </c>
      <c r="G100" s="261" t="s">
        <v>1708</v>
      </c>
      <c r="H100" s="814" t="s">
        <v>759</v>
      </c>
      <c r="I100" s="814"/>
      <c r="J100" s="730" t="s">
        <v>1587</v>
      </c>
      <c r="K100" s="260" t="s">
        <v>758</v>
      </c>
      <c r="L100" s="200" t="s">
        <v>6</v>
      </c>
      <c r="M100" s="201"/>
      <c r="N100" s="201"/>
      <c r="O100" s="202">
        <f>IF(L100="","0",IF(L100="Pass",1,IF(L100="Fail",0,IF(L100="TBD",0,IF(L100="N/A (Please provide reason)",1)))))</f>
        <v>0</v>
      </c>
      <c r="P100" s="101">
        <f t="shared" si="40"/>
        <v>0</v>
      </c>
      <c r="Q100" s="268">
        <f>IF(E100 = "YES",1,0)</f>
        <v>1</v>
      </c>
      <c r="R100" s="268">
        <f>IF(F100 = "YES",1,0)</f>
        <v>0</v>
      </c>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c r="CP100" s="162"/>
      <c r="CQ100" s="162"/>
      <c r="CR100" s="162"/>
      <c r="CS100" s="162"/>
      <c r="CT100" s="162"/>
      <c r="CU100" s="162"/>
      <c r="CV100" s="162"/>
      <c r="CW100" s="162"/>
      <c r="CX100" s="162"/>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row>
    <row r="101" spans="1:131" ht="67.5" customHeight="1" x14ac:dyDescent="0.25">
      <c r="A101" s="241" t="s">
        <v>156</v>
      </c>
      <c r="B101" s="746"/>
      <c r="C101" s="790"/>
      <c r="D101" s="763"/>
      <c r="E101" s="765"/>
      <c r="F101" s="794"/>
      <c r="G101" s="260" t="s">
        <v>1709</v>
      </c>
      <c r="H101" s="814" t="s">
        <v>756</v>
      </c>
      <c r="I101" s="814"/>
      <c r="J101" s="790"/>
      <c r="K101" s="260" t="s">
        <v>757</v>
      </c>
      <c r="L101" s="313" t="s">
        <v>6</v>
      </c>
      <c r="M101" s="330"/>
      <c r="N101" s="330"/>
      <c r="O101" s="202">
        <f>IF(L101="","0",IF(L101="Pass",1,IF(L101="Fail",0,IF(L101="TBD",0,IF(L101="N/A (Please provide reason)",1)))))</f>
        <v>0</v>
      </c>
      <c r="P101" s="101">
        <f>IF(AND(D100="M",L101="N/A (Please provide reason)"),1,0)</f>
        <v>0</v>
      </c>
      <c r="Q101" s="268">
        <f>IF(E100 = "YES",1,0)</f>
        <v>1</v>
      </c>
      <c r="R101" s="268">
        <f>IF(F100 = "YES",1,0)</f>
        <v>0</v>
      </c>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c r="CP101" s="162"/>
      <c r="CQ101" s="162"/>
      <c r="CR101" s="162"/>
      <c r="CS101" s="162"/>
      <c r="CT101" s="162"/>
      <c r="CU101" s="162"/>
      <c r="CV101" s="162"/>
      <c r="CW101" s="162"/>
      <c r="CX101" s="162"/>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row>
    <row r="102" spans="1:131" ht="128.25" customHeight="1" x14ac:dyDescent="0.25">
      <c r="A102" s="241" t="s">
        <v>716</v>
      </c>
      <c r="B102" s="587" t="s">
        <v>753</v>
      </c>
      <c r="C102" s="581" t="s">
        <v>1588</v>
      </c>
      <c r="D102" s="193" t="s">
        <v>5</v>
      </c>
      <c r="E102" s="205" t="s">
        <v>17</v>
      </c>
      <c r="F102" s="503" t="s">
        <v>22</v>
      </c>
      <c r="G102" s="255" t="s">
        <v>1704</v>
      </c>
      <c r="H102" s="803" t="s">
        <v>760</v>
      </c>
      <c r="I102" s="804"/>
      <c r="J102" s="44" t="s">
        <v>1589</v>
      </c>
      <c r="K102" s="44" t="s">
        <v>205</v>
      </c>
      <c r="L102" s="200" t="s">
        <v>6</v>
      </c>
      <c r="M102" s="201"/>
      <c r="N102" s="201"/>
      <c r="O102" s="202">
        <f t="shared" si="36"/>
        <v>0</v>
      </c>
      <c r="P102" s="101">
        <f t="shared" si="40"/>
        <v>0</v>
      </c>
      <c r="Q102" s="268">
        <f>IF(E102 = "YES",1,0)</f>
        <v>1</v>
      </c>
      <c r="R102" s="268">
        <f>IF(F102 = "YES",1,0)</f>
        <v>0</v>
      </c>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c r="CQ102" s="162"/>
      <c r="CR102" s="162"/>
      <c r="CS102" s="162"/>
      <c r="CT102" s="162"/>
      <c r="CU102" s="162"/>
      <c r="CV102" s="162"/>
      <c r="CW102" s="162"/>
      <c r="CX102" s="162"/>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row>
    <row r="103" spans="1:131" ht="105" x14ac:dyDescent="0.25">
      <c r="A103" s="241" t="s">
        <v>764</v>
      </c>
      <c r="B103" s="827" t="s">
        <v>91</v>
      </c>
      <c r="C103" s="747" t="s">
        <v>1030</v>
      </c>
      <c r="D103" s="753" t="s">
        <v>5</v>
      </c>
      <c r="E103" s="809" t="s">
        <v>17</v>
      </c>
      <c r="F103" s="807" t="s">
        <v>22</v>
      </c>
      <c r="G103" s="255" t="s">
        <v>1710</v>
      </c>
      <c r="H103" s="803" t="s">
        <v>151</v>
      </c>
      <c r="I103" s="804"/>
      <c r="J103" s="44" t="s">
        <v>212</v>
      </c>
      <c r="K103" s="730" t="s">
        <v>208</v>
      </c>
      <c r="L103" s="200" t="s">
        <v>6</v>
      </c>
      <c r="M103" s="201"/>
      <c r="N103" s="201"/>
      <c r="O103" s="202">
        <f t="shared" si="36"/>
        <v>0</v>
      </c>
      <c r="P103" s="101">
        <f t="shared" si="40"/>
        <v>0</v>
      </c>
      <c r="Q103" s="268">
        <f>IF(E103 = "YES",1,0)</f>
        <v>1</v>
      </c>
      <c r="R103" s="268">
        <f>IF(F103 = "YES",1,0)</f>
        <v>0</v>
      </c>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row>
    <row r="104" spans="1:131" ht="120" x14ac:dyDescent="0.25">
      <c r="A104" s="241" t="s">
        <v>765</v>
      </c>
      <c r="B104" s="828"/>
      <c r="C104" s="774"/>
      <c r="D104" s="763"/>
      <c r="E104" s="765"/>
      <c r="F104" s="794"/>
      <c r="G104" s="568" t="s">
        <v>1711</v>
      </c>
      <c r="H104" s="803" t="s">
        <v>717</v>
      </c>
      <c r="I104" s="804"/>
      <c r="J104" s="44" t="s">
        <v>761</v>
      </c>
      <c r="K104" s="790"/>
      <c r="L104" s="313" t="s">
        <v>6</v>
      </c>
      <c r="M104" s="330"/>
      <c r="N104" s="330"/>
      <c r="O104" s="202">
        <f t="shared" ref="O104" si="41">IF(L104="","0",IF(L104="Pass",1,IF(L104="Fail",0,IF(L104="TBD",0,IF(L104="N/A (Please provide reason)",1)))))</f>
        <v>0</v>
      </c>
      <c r="P104" s="101">
        <f>IF(AND(D103="M",L104="N/A (Please provide reason)"),1,0)</f>
        <v>0</v>
      </c>
      <c r="Q104" s="268">
        <f>IF(E103 = "YES",1,0)</f>
        <v>1</v>
      </c>
      <c r="R104" s="268">
        <f>IF(F103 = "YES",1,0)</f>
        <v>0</v>
      </c>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c r="CP104" s="162"/>
      <c r="CQ104" s="162"/>
      <c r="CR104" s="162"/>
      <c r="CS104" s="162"/>
      <c r="CT104" s="162"/>
      <c r="CU104" s="162"/>
      <c r="CV104" s="162"/>
      <c r="CW104" s="162"/>
      <c r="CX104" s="162"/>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row>
    <row r="105" spans="1:131" ht="143.1" customHeight="1" x14ac:dyDescent="0.25">
      <c r="A105" s="241" t="s">
        <v>767</v>
      </c>
      <c r="B105" s="854" t="s">
        <v>155</v>
      </c>
      <c r="C105" s="767" t="s">
        <v>1433</v>
      </c>
      <c r="D105" s="762" t="s">
        <v>5</v>
      </c>
      <c r="E105" s="738" t="s">
        <v>17</v>
      </c>
      <c r="F105" s="741" t="s">
        <v>17</v>
      </c>
      <c r="G105" s="206" t="s">
        <v>1919</v>
      </c>
      <c r="H105" s="801" t="s">
        <v>1918</v>
      </c>
      <c r="I105" s="802"/>
      <c r="J105" s="199" t="s">
        <v>157</v>
      </c>
      <c r="K105" s="199" t="s">
        <v>205</v>
      </c>
      <c r="L105" s="200" t="s">
        <v>6</v>
      </c>
      <c r="M105" s="201"/>
      <c r="N105" s="201"/>
      <c r="O105" s="202">
        <f t="shared" si="36"/>
        <v>0</v>
      </c>
      <c r="P105" s="101">
        <f t="shared" si="40"/>
        <v>0</v>
      </c>
      <c r="Q105" s="268">
        <f>IF(E105 = "YES",1,0)</f>
        <v>1</v>
      </c>
      <c r="R105" s="268">
        <f>IF(F105 = "YES",1,0)</f>
        <v>1</v>
      </c>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c r="CP105" s="162"/>
      <c r="CQ105" s="162"/>
      <c r="CR105" s="162"/>
      <c r="CS105" s="162"/>
      <c r="CT105" s="162"/>
      <c r="CU105" s="162"/>
      <c r="CV105" s="162"/>
      <c r="CW105" s="162"/>
      <c r="CX105" s="162"/>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row>
    <row r="106" spans="1:131" ht="143.1" customHeight="1" x14ac:dyDescent="0.25">
      <c r="A106" s="625" t="s">
        <v>768</v>
      </c>
      <c r="B106" s="855"/>
      <c r="C106" s="775"/>
      <c r="D106" s="764"/>
      <c r="E106" s="739"/>
      <c r="F106" s="742"/>
      <c r="G106" s="597" t="s">
        <v>1920</v>
      </c>
      <c r="H106" s="805" t="s">
        <v>1936</v>
      </c>
      <c r="I106" s="806"/>
      <c r="J106" s="544" t="s">
        <v>157</v>
      </c>
      <c r="K106" s="544" t="s">
        <v>1921</v>
      </c>
      <c r="L106" s="313" t="s">
        <v>6</v>
      </c>
      <c r="M106" s="330"/>
      <c r="N106" s="330"/>
      <c r="O106" s="202">
        <f t="shared" ref="O106" si="42">IF(L106="","0",IF(L106="Pass",1,IF(L106="Fail",0,IF(L106="TBD",0,IF(L106="N/A (Please provide reason)",1)))))</f>
        <v>0</v>
      </c>
      <c r="P106" s="101">
        <f>IF(AND(D105="M",L106="N/A (Please provide reason)"),1,0)</f>
        <v>0</v>
      </c>
      <c r="Q106" s="268">
        <f>IF(E105 = "YES",1,0)</f>
        <v>1</v>
      </c>
      <c r="R106" s="268">
        <f>IF(F105 = "YES",1,0)</f>
        <v>1</v>
      </c>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c r="CN106" s="162"/>
      <c r="CO106" s="162"/>
      <c r="CP106" s="162"/>
      <c r="CQ106" s="162"/>
      <c r="CR106" s="162"/>
      <c r="CS106" s="162"/>
      <c r="CT106" s="162"/>
      <c r="CU106" s="162"/>
      <c r="CV106" s="162"/>
      <c r="CW106" s="162"/>
      <c r="CX106" s="162"/>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row>
    <row r="107" spans="1:131" ht="12.75" x14ac:dyDescent="0.25">
      <c r="A107" s="227" t="s">
        <v>95</v>
      </c>
      <c r="B107" s="222"/>
      <c r="C107" s="13"/>
      <c r="D107" s="14"/>
      <c r="E107" s="14"/>
      <c r="F107" s="14"/>
      <c r="G107" s="14"/>
      <c r="H107" s="14"/>
      <c r="I107" s="309"/>
      <c r="J107" s="14"/>
      <c r="K107" s="14"/>
      <c r="L107" s="14"/>
      <c r="M107" s="14"/>
      <c r="N107" s="14"/>
      <c r="O107" s="15"/>
      <c r="P107" s="15"/>
      <c r="Q107" s="15"/>
      <c r="R107" s="15"/>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c r="CP107" s="162"/>
      <c r="CQ107" s="162"/>
      <c r="CR107" s="162"/>
      <c r="CS107" s="162"/>
      <c r="CT107" s="162"/>
      <c r="CU107" s="162"/>
      <c r="CV107" s="162"/>
      <c r="CW107" s="162"/>
      <c r="CX107" s="162"/>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row>
    <row r="108" spans="1:131" ht="12.75" x14ac:dyDescent="0.25">
      <c r="A108" s="227" t="s">
        <v>386</v>
      </c>
      <c r="B108" s="222"/>
      <c r="C108" s="13"/>
      <c r="D108" s="14"/>
      <c r="E108" s="14"/>
      <c r="F108" s="14"/>
      <c r="G108" s="14"/>
      <c r="H108" s="14"/>
      <c r="I108" s="309"/>
      <c r="J108" s="14"/>
      <c r="K108" s="14"/>
      <c r="L108" s="14"/>
      <c r="M108" s="14"/>
      <c r="N108" s="14"/>
      <c r="O108" s="15"/>
      <c r="P108" s="15"/>
      <c r="Q108" s="15"/>
      <c r="R108" s="15"/>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c r="CP108" s="162"/>
      <c r="CQ108" s="162"/>
      <c r="CR108" s="162"/>
      <c r="CS108" s="162"/>
      <c r="CT108" s="162"/>
      <c r="CU108" s="162"/>
      <c r="CV108" s="162"/>
      <c r="CW108" s="162"/>
      <c r="CX108" s="162"/>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row>
    <row r="109" spans="1:131" ht="84.6" customHeight="1" x14ac:dyDescent="0.25">
      <c r="A109" s="75" t="s">
        <v>390</v>
      </c>
      <c r="B109" s="757" t="s">
        <v>94</v>
      </c>
      <c r="C109" s="730" t="s">
        <v>1314</v>
      </c>
      <c r="D109" s="762" t="s">
        <v>5</v>
      </c>
      <c r="E109" s="738" t="s">
        <v>17</v>
      </c>
      <c r="F109" s="741" t="s">
        <v>17</v>
      </c>
      <c r="G109" s="515" t="s">
        <v>773</v>
      </c>
      <c r="H109" s="803" t="s">
        <v>1317</v>
      </c>
      <c r="I109" s="804"/>
      <c r="J109" s="522" t="s">
        <v>775</v>
      </c>
      <c r="K109" s="44" t="s">
        <v>772</v>
      </c>
      <c r="L109" s="200" t="s">
        <v>6</v>
      </c>
      <c r="M109" s="201"/>
      <c r="N109" s="201"/>
      <c r="O109" s="202">
        <f t="shared" ref="O109" si="43">IF(L109="","0",IF(L109="Pass",1,IF(L109="Fail",0,IF(L109="TBD",0,IF(L109="N/A (Please provide reason)",1)))))</f>
        <v>0</v>
      </c>
      <c r="P109" s="101">
        <f>IF(AND(D109="M",L109="N/A (Please provide reason)"),1,0)</f>
        <v>0</v>
      </c>
      <c r="Q109" s="268">
        <f>IF(E109 = "YES",1,0)</f>
        <v>1</v>
      </c>
      <c r="R109" s="268">
        <f>IF(F109 = "YES",1,0)</f>
        <v>1</v>
      </c>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c r="CP109" s="162"/>
      <c r="CQ109" s="162"/>
      <c r="CR109" s="162"/>
      <c r="CS109" s="162"/>
      <c r="CT109" s="162"/>
      <c r="CU109" s="162"/>
      <c r="CV109" s="162"/>
      <c r="CW109" s="162"/>
      <c r="CX109" s="162"/>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row>
    <row r="110" spans="1:131" ht="84.6" customHeight="1" x14ac:dyDescent="0.25">
      <c r="A110" s="75" t="s">
        <v>771</v>
      </c>
      <c r="B110" s="746"/>
      <c r="C110" s="790"/>
      <c r="D110" s="763"/>
      <c r="E110" s="765"/>
      <c r="F110" s="766"/>
      <c r="G110" s="568" t="s">
        <v>774</v>
      </c>
      <c r="H110" s="803" t="s">
        <v>1318</v>
      </c>
      <c r="I110" s="804"/>
      <c r="J110" s="570" t="s">
        <v>775</v>
      </c>
      <c r="K110" s="44" t="s">
        <v>772</v>
      </c>
      <c r="L110" s="313" t="s">
        <v>6</v>
      </c>
      <c r="M110" s="330"/>
      <c r="N110" s="330"/>
      <c r="O110" s="202">
        <f t="shared" ref="O110" si="44">IF(L110="","0",IF(L110="Pass",1,IF(L110="Fail",0,IF(L110="TBD",0,IF(L110="N/A (Please provide reason)",1)))))</f>
        <v>0</v>
      </c>
      <c r="P110" s="101">
        <f>IF(AND(D109="M",L110="N/A (Please provide reason)"),1,0)</f>
        <v>0</v>
      </c>
      <c r="Q110" s="268">
        <f>IF(E109 = "YES",1,0)</f>
        <v>1</v>
      </c>
      <c r="R110" s="268">
        <f>IF(F109 = "YES",1,0)</f>
        <v>1</v>
      </c>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c r="CN110" s="162"/>
      <c r="CO110" s="162"/>
      <c r="CP110" s="162"/>
      <c r="CQ110" s="162"/>
      <c r="CR110" s="162"/>
      <c r="CS110" s="162"/>
      <c r="CT110" s="162"/>
      <c r="CU110" s="162"/>
      <c r="CV110" s="162"/>
      <c r="CW110" s="162"/>
      <c r="CX110" s="162"/>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row>
    <row r="111" spans="1:131" ht="90" x14ac:dyDescent="0.25">
      <c r="A111" s="558" t="s">
        <v>1430</v>
      </c>
      <c r="B111" s="758"/>
      <c r="C111" s="731"/>
      <c r="D111" s="764"/>
      <c r="E111" s="739"/>
      <c r="F111" s="742"/>
      <c r="G111" s="571" t="s">
        <v>1456</v>
      </c>
      <c r="H111" s="810" t="s">
        <v>1457</v>
      </c>
      <c r="I111" s="813"/>
      <c r="J111" s="552" t="s">
        <v>775</v>
      </c>
      <c r="K111" s="546" t="s">
        <v>1458</v>
      </c>
      <c r="L111" s="200" t="s">
        <v>6</v>
      </c>
      <c r="M111" s="201"/>
      <c r="N111" s="201"/>
      <c r="O111" s="202">
        <f t="shared" ref="O111" si="45">IF(L111="","0",IF(L111="Pass",1,IF(L111="Fail",0,IF(L111="TBD",0,IF(L111="N/A (Please provide reason)",1)))))</f>
        <v>0</v>
      </c>
      <c r="P111" s="101">
        <f>IF(AND(D109="M",L111="N/A (Please provide reason)"),1,0)</f>
        <v>0</v>
      </c>
      <c r="Q111" s="268">
        <f>IF(E109 = "YES",1,0)</f>
        <v>1</v>
      </c>
      <c r="R111" s="268">
        <f>IF(F109 = "YES",1,0)</f>
        <v>1</v>
      </c>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c r="CN111" s="162"/>
      <c r="CO111" s="162"/>
      <c r="CP111" s="162"/>
      <c r="CQ111" s="162"/>
      <c r="CR111" s="162"/>
      <c r="CS111" s="162"/>
      <c r="CT111" s="162"/>
      <c r="CU111" s="162"/>
      <c r="CV111" s="162"/>
      <c r="CW111" s="162"/>
      <c r="CX111" s="162"/>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row>
    <row r="112" spans="1:131" ht="89.1" customHeight="1" x14ac:dyDescent="0.25">
      <c r="A112" s="198" t="s">
        <v>1172</v>
      </c>
      <c r="B112" s="769" t="s">
        <v>1144</v>
      </c>
      <c r="C112" s="730" t="s">
        <v>1590</v>
      </c>
      <c r="D112" s="762" t="s">
        <v>5</v>
      </c>
      <c r="E112" s="727" t="s">
        <v>17</v>
      </c>
      <c r="F112" s="755" t="s">
        <v>22</v>
      </c>
      <c r="G112" s="518" t="s">
        <v>1163</v>
      </c>
      <c r="H112" s="803" t="s">
        <v>1591</v>
      </c>
      <c r="I112" s="804"/>
      <c r="J112" s="522" t="s">
        <v>1592</v>
      </c>
      <c r="K112" s="463" t="s">
        <v>205</v>
      </c>
      <c r="L112" s="313" t="s">
        <v>6</v>
      </c>
      <c r="M112" s="330"/>
      <c r="N112" s="330"/>
      <c r="O112" s="202">
        <f t="shared" ref="O112" si="46">IF(L112="","0",IF(L112="Pass",1,IF(L112="Fail",0,IF(L112="TBD",0,IF(L112="N/A (Please provide reason)",1)))))</f>
        <v>0</v>
      </c>
      <c r="P112" s="101">
        <f>IF(AND(D111="M",L112="N/A (Please provide reason)"),1,0)</f>
        <v>0</v>
      </c>
      <c r="Q112" s="268">
        <f>IF(E112 = "YES",1,0)</f>
        <v>1</v>
      </c>
      <c r="R112" s="268">
        <f>IF(F112 = "YES",1,0)</f>
        <v>0</v>
      </c>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c r="CN112" s="162"/>
      <c r="CO112" s="162"/>
      <c r="CP112" s="162"/>
      <c r="CQ112" s="162"/>
      <c r="CR112" s="162"/>
      <c r="CS112" s="162"/>
      <c r="CT112" s="162"/>
      <c r="CU112" s="162"/>
      <c r="CV112" s="162"/>
      <c r="CW112" s="162"/>
      <c r="CX112" s="162"/>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row>
    <row r="113" spans="1:131" ht="89.1" customHeight="1" x14ac:dyDescent="0.25">
      <c r="A113" s="198" t="s">
        <v>1173</v>
      </c>
      <c r="B113" s="776"/>
      <c r="C113" s="790"/>
      <c r="D113" s="763"/>
      <c r="E113" s="728"/>
      <c r="F113" s="794"/>
      <c r="G113" s="548" t="s">
        <v>1274</v>
      </c>
      <c r="H113" s="803" t="s">
        <v>1593</v>
      </c>
      <c r="I113" s="804"/>
      <c r="J113" s="550" t="s">
        <v>1594</v>
      </c>
      <c r="K113" s="463" t="s">
        <v>1164</v>
      </c>
      <c r="L113" s="313" t="s">
        <v>6</v>
      </c>
      <c r="M113" s="330"/>
      <c r="N113" s="330"/>
      <c r="O113" s="202">
        <f t="shared" ref="O113" si="47">IF(L113="","0",IF(L113="Pass",1,IF(L113="Fail",0,IF(L113="TBD",0,IF(L113="N/A (Please provide reason)",1)))))</f>
        <v>0</v>
      </c>
      <c r="P113" s="101">
        <f>IF(AND(D112="M",L113="N/A (Please provide reason)"),1,0)</f>
        <v>0</v>
      </c>
      <c r="Q113" s="268">
        <f>IF(E112 = "YES",1,0)</f>
        <v>1</v>
      </c>
      <c r="R113" s="268">
        <f>IF(F112 = "YES",1,0)</f>
        <v>0</v>
      </c>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c r="CP113" s="162"/>
      <c r="CQ113" s="162"/>
      <c r="CR113" s="162"/>
      <c r="CS113" s="162"/>
      <c r="CT113" s="162"/>
      <c r="CU113" s="162"/>
      <c r="CV113" s="162"/>
      <c r="CW113" s="162"/>
      <c r="CX113" s="162"/>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row>
    <row r="114" spans="1:131" ht="86.85" customHeight="1" x14ac:dyDescent="0.25">
      <c r="A114" s="558" t="s">
        <v>1431</v>
      </c>
      <c r="B114" s="770"/>
      <c r="C114" s="731"/>
      <c r="D114" s="764"/>
      <c r="E114" s="729"/>
      <c r="F114" s="756"/>
      <c r="G114" s="551" t="s">
        <v>1595</v>
      </c>
      <c r="H114" s="810" t="s">
        <v>1922</v>
      </c>
      <c r="I114" s="813"/>
      <c r="J114" s="552" t="s">
        <v>1923</v>
      </c>
      <c r="K114" s="554" t="s">
        <v>1921</v>
      </c>
      <c r="L114" s="313" t="s">
        <v>6</v>
      </c>
      <c r="M114" s="330"/>
      <c r="N114" s="330"/>
      <c r="O114" s="202">
        <f t="shared" ref="O114" si="48">IF(L114="","0",IF(L114="Pass",1,IF(L114="Fail",0,IF(L114="TBD",0,IF(L114="N/A (Please provide reason)",1)))))</f>
        <v>0</v>
      </c>
      <c r="P114" s="101">
        <f>IF(AND(D112="M",L114="N/A (Please provide reason)"),1,0)</f>
        <v>0</v>
      </c>
      <c r="Q114" s="268">
        <f>IF(E112 = "YES",1,0)</f>
        <v>1</v>
      </c>
      <c r="R114" s="268">
        <f>IF(F112 = "YES",1,0)</f>
        <v>0</v>
      </c>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c r="CQ114" s="162"/>
      <c r="CR114" s="162"/>
      <c r="CS114" s="162"/>
      <c r="CT114" s="162"/>
      <c r="CU114" s="162"/>
      <c r="CV114" s="162"/>
      <c r="CW114" s="162"/>
      <c r="CX114" s="162"/>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row>
    <row r="115" spans="1:131" ht="84" customHeight="1" x14ac:dyDescent="0.25">
      <c r="A115" s="198" t="s">
        <v>1174</v>
      </c>
      <c r="B115" s="769" t="s">
        <v>1145</v>
      </c>
      <c r="C115" s="730" t="s">
        <v>1254</v>
      </c>
      <c r="D115" s="762" t="s">
        <v>5</v>
      </c>
      <c r="E115" s="727" t="s">
        <v>17</v>
      </c>
      <c r="F115" s="755" t="s">
        <v>22</v>
      </c>
      <c r="G115" s="518" t="s">
        <v>1165</v>
      </c>
      <c r="H115" s="803" t="s">
        <v>1596</v>
      </c>
      <c r="I115" s="804"/>
      <c r="J115" s="522" t="s">
        <v>1597</v>
      </c>
      <c r="K115" s="463" t="s">
        <v>1611</v>
      </c>
      <c r="L115" s="313" t="s">
        <v>6</v>
      </c>
      <c r="M115" s="330"/>
      <c r="N115" s="330"/>
      <c r="O115" s="202">
        <f t="shared" ref="O115:O120" si="49">IF(L115="","0",IF(L115="Pass",1,IF(L115="Fail",0,IF(L115="TBD",0,IF(L115="N/A (Please provide reason)",1)))))</f>
        <v>0</v>
      </c>
      <c r="P115" s="101">
        <f>IF(AND(D115="M",L115="N/A (Please provide reason)"),1,0)</f>
        <v>0</v>
      </c>
      <c r="Q115" s="268">
        <f t="shared" ref="Q115:R117" si="50">IF(E115 = "YES",1,0)</f>
        <v>1</v>
      </c>
      <c r="R115" s="268">
        <f t="shared" si="50"/>
        <v>0</v>
      </c>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c r="CP115" s="162"/>
      <c r="CQ115" s="162"/>
      <c r="CR115" s="162"/>
      <c r="CS115" s="162"/>
      <c r="CT115" s="162"/>
      <c r="CU115" s="162"/>
      <c r="CV115" s="162"/>
      <c r="CW115" s="162"/>
      <c r="CX115" s="162"/>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row>
    <row r="116" spans="1:131" ht="84" customHeight="1" x14ac:dyDescent="0.25">
      <c r="A116" s="558" t="s">
        <v>1442</v>
      </c>
      <c r="B116" s="770"/>
      <c r="C116" s="731"/>
      <c r="D116" s="764"/>
      <c r="E116" s="729"/>
      <c r="F116" s="756"/>
      <c r="G116" s="551" t="s">
        <v>1924</v>
      </c>
      <c r="H116" s="810" t="s">
        <v>1925</v>
      </c>
      <c r="I116" s="813"/>
      <c r="J116" s="552" t="s">
        <v>1926</v>
      </c>
      <c r="K116" s="554" t="s">
        <v>1824</v>
      </c>
      <c r="L116" s="313" t="s">
        <v>6</v>
      </c>
      <c r="M116" s="330"/>
      <c r="N116" s="330"/>
      <c r="O116" s="202">
        <f t="shared" ref="O116" si="51">IF(L116="","0",IF(L116="Pass",1,IF(L116="Fail",0,IF(L116="TBD",0,IF(L116="N/A (Please provide reason)",1)))))</f>
        <v>0</v>
      </c>
      <c r="P116" s="101">
        <f>IF(AND(D115="M",L116="N/A (Please provide reason)"),1,0)</f>
        <v>0</v>
      </c>
      <c r="Q116" s="268">
        <f>IF(E115 = "YES",1,0)</f>
        <v>1</v>
      </c>
      <c r="R116" s="268">
        <f>IF(F115 = "YES",1,0)</f>
        <v>0</v>
      </c>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c r="CP116" s="162"/>
      <c r="CQ116" s="162"/>
      <c r="CR116" s="162"/>
      <c r="CS116" s="162"/>
      <c r="CT116" s="162"/>
      <c r="CU116" s="162"/>
      <c r="CV116" s="162"/>
      <c r="CW116" s="162"/>
      <c r="CX116" s="162"/>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row>
    <row r="117" spans="1:131" ht="74.25" customHeight="1" x14ac:dyDescent="0.25">
      <c r="A117" s="198" t="s">
        <v>1175</v>
      </c>
      <c r="B117" s="757" t="s">
        <v>1200</v>
      </c>
      <c r="C117" s="730" t="s">
        <v>1598</v>
      </c>
      <c r="D117" s="762" t="s">
        <v>5</v>
      </c>
      <c r="E117" s="727" t="s">
        <v>17</v>
      </c>
      <c r="F117" s="755" t="s">
        <v>22</v>
      </c>
      <c r="G117" s="730" t="s">
        <v>1821</v>
      </c>
      <c r="H117" s="803" t="s">
        <v>1599</v>
      </c>
      <c r="I117" s="804"/>
      <c r="J117" s="522" t="s">
        <v>1600</v>
      </c>
      <c r="K117" s="463" t="s">
        <v>1601</v>
      </c>
      <c r="L117" s="313" t="s">
        <v>6</v>
      </c>
      <c r="M117" s="330"/>
      <c r="N117" s="330"/>
      <c r="O117" s="202">
        <f t="shared" si="49"/>
        <v>0</v>
      </c>
      <c r="P117" s="101">
        <f>IF(AND(D115="M",L117="N/A (Please provide reason)"),1,0)</f>
        <v>0</v>
      </c>
      <c r="Q117" s="268">
        <f t="shared" si="50"/>
        <v>1</v>
      </c>
      <c r="R117" s="268">
        <f t="shared" si="50"/>
        <v>0</v>
      </c>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c r="CQ117" s="162"/>
      <c r="CR117" s="162"/>
      <c r="CS117" s="162"/>
      <c r="CT117" s="162"/>
      <c r="CU117" s="162"/>
      <c r="CV117" s="162"/>
      <c r="CW117" s="162"/>
      <c r="CX117" s="162"/>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row>
    <row r="118" spans="1:131" ht="81" customHeight="1" x14ac:dyDescent="0.25">
      <c r="A118" s="198" t="s">
        <v>1210</v>
      </c>
      <c r="B118" s="746"/>
      <c r="C118" s="790"/>
      <c r="D118" s="763"/>
      <c r="E118" s="728"/>
      <c r="F118" s="794"/>
      <c r="G118" s="731"/>
      <c r="H118" s="803" t="s">
        <v>1602</v>
      </c>
      <c r="I118" s="804"/>
      <c r="J118" s="522" t="s">
        <v>1603</v>
      </c>
      <c r="K118" s="463" t="s">
        <v>1601</v>
      </c>
      <c r="L118" s="313" t="s">
        <v>6</v>
      </c>
      <c r="M118" s="330"/>
      <c r="N118" s="330"/>
      <c r="O118" s="202">
        <f t="shared" si="49"/>
        <v>0</v>
      </c>
      <c r="P118" s="101">
        <f t="shared" ref="P118" si="52">IF(AND(D117="M",L118="N/A (Please provide reason)"),1,0)</f>
        <v>0</v>
      </c>
      <c r="Q118" s="268">
        <f>IF(E117 = "YES",1,0)</f>
        <v>1</v>
      </c>
      <c r="R118" s="268">
        <f>IF(F117 = "YES",1,0)</f>
        <v>0</v>
      </c>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c r="CQ118" s="162"/>
      <c r="CR118" s="162"/>
      <c r="CS118" s="162"/>
      <c r="CT118" s="162"/>
      <c r="CU118" s="162"/>
      <c r="CV118" s="162"/>
      <c r="CW118" s="162"/>
      <c r="CX118" s="162"/>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row>
    <row r="119" spans="1:131" ht="137.25" customHeight="1" x14ac:dyDescent="0.25">
      <c r="A119" s="558" t="s">
        <v>1468</v>
      </c>
      <c r="B119" s="758"/>
      <c r="C119" s="731"/>
      <c r="D119" s="764"/>
      <c r="E119" s="729"/>
      <c r="F119" s="756"/>
      <c r="G119" s="601" t="s">
        <v>1822</v>
      </c>
      <c r="H119" s="810" t="s">
        <v>1604</v>
      </c>
      <c r="I119" s="813"/>
      <c r="J119" s="552" t="s">
        <v>1823</v>
      </c>
      <c r="K119" s="555" t="s">
        <v>1824</v>
      </c>
      <c r="L119" s="313" t="s">
        <v>6</v>
      </c>
      <c r="M119" s="330"/>
      <c r="N119" s="330"/>
      <c r="O119" s="202">
        <f t="shared" ref="O119" si="53">IF(L119="","0",IF(L119="Pass",1,IF(L119="Fail",0,IF(L119="TBD",0,IF(L119="N/A (Please provide reason)",1)))))</f>
        <v>0</v>
      </c>
      <c r="P119" s="101">
        <f>IF(AND(D118="M",L119="N/A (Please provide reason)"),1,0)</f>
        <v>0</v>
      </c>
      <c r="Q119" s="268">
        <f>IF(E117 = "YES",1,0)</f>
        <v>1</v>
      </c>
      <c r="R119" s="268">
        <f>IF(F117 = "YES",1,0)</f>
        <v>0</v>
      </c>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c r="CQ119" s="162"/>
      <c r="CR119" s="162"/>
      <c r="CS119" s="162"/>
      <c r="CT119" s="162"/>
      <c r="CU119" s="162"/>
      <c r="CV119" s="162"/>
      <c r="CW119" s="162"/>
      <c r="CX119" s="162"/>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row>
    <row r="120" spans="1:131" ht="186" customHeight="1" x14ac:dyDescent="0.25">
      <c r="A120" s="198" t="s">
        <v>1211</v>
      </c>
      <c r="B120" s="263" t="s">
        <v>1146</v>
      </c>
      <c r="C120" s="574" t="s">
        <v>1605</v>
      </c>
      <c r="D120" s="580" t="s">
        <v>5</v>
      </c>
      <c r="E120" s="472" t="s">
        <v>17</v>
      </c>
      <c r="F120" s="244" t="s">
        <v>22</v>
      </c>
      <c r="G120" s="518" t="s">
        <v>1606</v>
      </c>
      <c r="H120" s="803" t="s">
        <v>1607</v>
      </c>
      <c r="I120" s="804"/>
      <c r="J120" s="522" t="s">
        <v>1608</v>
      </c>
      <c r="K120" s="463" t="s">
        <v>1609</v>
      </c>
      <c r="L120" s="313" t="s">
        <v>6</v>
      </c>
      <c r="M120" s="330"/>
      <c r="N120" s="330"/>
      <c r="O120" s="202">
        <f t="shared" si="49"/>
        <v>0</v>
      </c>
      <c r="P120" s="101">
        <f>IF(AND(D118="M",L120="N/A (Please provide reason)"),1,0)</f>
        <v>0</v>
      </c>
      <c r="Q120" s="268">
        <f>IF(E120 = "YES",1,0)</f>
        <v>1</v>
      </c>
      <c r="R120" s="268">
        <f>IF(F120 = "YES",1,0)</f>
        <v>0</v>
      </c>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c r="CP120" s="162"/>
      <c r="CQ120" s="162"/>
      <c r="CR120" s="162"/>
      <c r="CS120" s="162"/>
      <c r="CT120" s="162"/>
      <c r="CU120" s="162"/>
      <c r="CV120" s="162"/>
      <c r="CW120" s="162"/>
      <c r="CX120" s="162"/>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row>
    <row r="121" spans="1:131" ht="157.5" customHeight="1" x14ac:dyDescent="0.25">
      <c r="A121" s="198" t="s">
        <v>1279</v>
      </c>
      <c r="B121" s="477" t="s">
        <v>1147</v>
      </c>
      <c r="C121" s="584" t="s">
        <v>1323</v>
      </c>
      <c r="D121" s="489" t="s">
        <v>5</v>
      </c>
      <c r="E121" s="577" t="s">
        <v>17</v>
      </c>
      <c r="F121" s="577" t="s">
        <v>17</v>
      </c>
      <c r="G121" s="518" t="s">
        <v>1281</v>
      </c>
      <c r="H121" s="803" t="s">
        <v>1610</v>
      </c>
      <c r="I121" s="804"/>
      <c r="J121" s="522" t="s">
        <v>1280</v>
      </c>
      <c r="K121" s="44" t="s">
        <v>1611</v>
      </c>
      <c r="L121" s="313" t="s">
        <v>6</v>
      </c>
      <c r="M121" s="330"/>
      <c r="N121" s="330"/>
      <c r="O121" s="202">
        <f t="shared" ref="O121" si="54">IF(L121="","0",IF(L121="Pass",1,IF(L121="Fail",0,IF(L121="TBD",0,IF(L121="N/A (Please provide reason)",1)))))</f>
        <v>0</v>
      </c>
      <c r="P121" s="101">
        <f>IF(AND(D120="M",L121="N/A (Please provide reason)"),1,0)</f>
        <v>0</v>
      </c>
      <c r="Q121" s="268">
        <f>IF(E121 = "YES",1,0)</f>
        <v>1</v>
      </c>
      <c r="R121" s="268">
        <f>IF(F121 = "YES",1,0)</f>
        <v>1</v>
      </c>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c r="CP121" s="162"/>
      <c r="CQ121" s="162"/>
      <c r="CR121" s="162"/>
      <c r="CS121" s="162"/>
      <c r="CT121" s="162"/>
      <c r="CU121" s="162"/>
      <c r="CV121" s="162"/>
      <c r="CW121" s="162"/>
      <c r="CX121" s="162"/>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row>
    <row r="122" spans="1:131" ht="13.35" customHeight="1" x14ac:dyDescent="0.25">
      <c r="A122" s="227" t="s">
        <v>387</v>
      </c>
      <c r="B122" s="222"/>
      <c r="C122" s="13"/>
      <c r="D122" s="14"/>
      <c r="E122" s="14"/>
      <c r="F122" s="14"/>
      <c r="G122" s="14"/>
      <c r="H122" s="14"/>
      <c r="I122" s="309"/>
      <c r="J122" s="14"/>
      <c r="K122" s="14"/>
      <c r="L122" s="14"/>
      <c r="M122" s="14"/>
      <c r="N122" s="14"/>
      <c r="O122" s="15"/>
      <c r="P122" s="15"/>
      <c r="Q122" s="15"/>
      <c r="R122" s="15"/>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c r="CP122" s="162"/>
      <c r="CQ122" s="162"/>
      <c r="CR122" s="162"/>
      <c r="CS122" s="162"/>
      <c r="CT122" s="162"/>
      <c r="CU122" s="162"/>
      <c r="CV122" s="162"/>
      <c r="CW122" s="162"/>
      <c r="CX122" s="162"/>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row>
    <row r="123" spans="1:131" ht="12.75" x14ac:dyDescent="0.25">
      <c r="A123" s="227" t="s">
        <v>96</v>
      </c>
      <c r="B123" s="222"/>
      <c r="C123" s="13"/>
      <c r="D123" s="14"/>
      <c r="E123" s="14"/>
      <c r="F123" s="14"/>
      <c r="G123" s="14"/>
      <c r="H123" s="14"/>
      <c r="I123" s="309"/>
      <c r="J123" s="14"/>
      <c r="K123" s="14"/>
      <c r="L123" s="14"/>
      <c r="M123" s="14"/>
      <c r="N123" s="14"/>
      <c r="O123" s="15"/>
      <c r="P123" s="15"/>
      <c r="Q123" s="15"/>
      <c r="R123" s="15"/>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c r="CQ123" s="162"/>
      <c r="CR123" s="162"/>
      <c r="CS123" s="162"/>
      <c r="CT123" s="162"/>
      <c r="CU123" s="162"/>
      <c r="CV123" s="162"/>
      <c r="CW123" s="162"/>
      <c r="CX123" s="162"/>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row>
    <row r="124" spans="1:131" ht="133.5" customHeight="1" x14ac:dyDescent="0.25">
      <c r="A124" s="198" t="s">
        <v>159</v>
      </c>
      <c r="B124" s="820" t="s">
        <v>97</v>
      </c>
      <c r="C124" s="730" t="s">
        <v>1232</v>
      </c>
      <c r="D124" s="193" t="s">
        <v>5</v>
      </c>
      <c r="E124" s="809" t="s">
        <v>17</v>
      </c>
      <c r="F124" s="807" t="s">
        <v>22</v>
      </c>
      <c r="G124" s="206" t="s">
        <v>536</v>
      </c>
      <c r="H124" s="801" t="s">
        <v>162</v>
      </c>
      <c r="I124" s="802"/>
      <c r="J124" s="199" t="s">
        <v>710</v>
      </c>
      <c r="K124" s="199" t="s">
        <v>205</v>
      </c>
      <c r="L124" s="200" t="s">
        <v>6</v>
      </c>
      <c r="M124" s="201"/>
      <c r="N124" s="201"/>
      <c r="O124" s="202">
        <f t="shared" ref="O124" si="55">IF(L124="","0",IF(L124="Pass",1,IF(L124="Fail",0,IF(L124="TBD",0,IF(L124="N/A (Please provide reason)",1)))))</f>
        <v>0</v>
      </c>
      <c r="P124" s="101">
        <f>IF(AND(D124="M",L124="N/A (Please provide reason)"),1,0)</f>
        <v>0</v>
      </c>
      <c r="Q124" s="268">
        <f>IF(E124 = "YES",1,0)</f>
        <v>1</v>
      </c>
      <c r="R124" s="268">
        <f>IF(F124 = "YES",1,0)</f>
        <v>0</v>
      </c>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c r="CQ124" s="162"/>
      <c r="CR124" s="162"/>
      <c r="CS124" s="162"/>
      <c r="CT124" s="162"/>
      <c r="CU124" s="162"/>
      <c r="CV124" s="162"/>
      <c r="CW124" s="162"/>
      <c r="CX124" s="162"/>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row>
    <row r="125" spans="1:131" ht="232.5" customHeight="1" x14ac:dyDescent="0.25">
      <c r="A125" s="75" t="s">
        <v>160</v>
      </c>
      <c r="B125" s="853"/>
      <c r="C125" s="731"/>
      <c r="D125" s="78" t="s">
        <v>609</v>
      </c>
      <c r="E125" s="811"/>
      <c r="F125" s="812"/>
      <c r="G125" s="256" t="s">
        <v>536</v>
      </c>
      <c r="H125" s="803" t="s">
        <v>1716</v>
      </c>
      <c r="I125" s="804"/>
      <c r="J125" s="44" t="s">
        <v>801</v>
      </c>
      <c r="K125" s="199" t="s">
        <v>205</v>
      </c>
      <c r="L125" s="200" t="s">
        <v>6</v>
      </c>
      <c r="M125" s="43"/>
      <c r="N125" s="43"/>
      <c r="O125" s="202">
        <f t="shared" ref="O125:O126" si="56">IF(L125="","0",IF(L125="Pass",1,IF(L125="Fail",0,IF(L125="TBD",0,IF(L125="N/A (Please provide reason)",1)))))</f>
        <v>0</v>
      </c>
      <c r="P125" s="101">
        <f>IF(AND(D124="M",L125="N/A (Please provide reason)"),1,0)</f>
        <v>0</v>
      </c>
      <c r="Q125" s="268">
        <f>IF(E124 = "YES",1,0)</f>
        <v>1</v>
      </c>
      <c r="R125" s="268">
        <f>IF(F124 = "YES",1,0)</f>
        <v>0</v>
      </c>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c r="CQ125" s="162"/>
      <c r="CR125" s="162"/>
      <c r="CS125" s="162"/>
      <c r="CT125" s="162"/>
      <c r="CU125" s="162"/>
      <c r="CV125" s="162"/>
      <c r="CW125" s="162"/>
      <c r="CX125" s="162"/>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row>
    <row r="126" spans="1:131" ht="65.25" customHeight="1" x14ac:dyDescent="0.25">
      <c r="A126" s="75" t="s">
        <v>168</v>
      </c>
      <c r="B126" s="815" t="s">
        <v>1018</v>
      </c>
      <c r="C126" s="730" t="s">
        <v>1478</v>
      </c>
      <c r="D126" s="762" t="s">
        <v>5</v>
      </c>
      <c r="E126" s="738" t="s">
        <v>17</v>
      </c>
      <c r="F126" s="741" t="s">
        <v>17</v>
      </c>
      <c r="G126" s="730" t="s">
        <v>1023</v>
      </c>
      <c r="H126" s="803" t="s">
        <v>1713</v>
      </c>
      <c r="I126" s="804"/>
      <c r="J126" s="357" t="s">
        <v>1025</v>
      </c>
      <c r="K126" s="817" t="s">
        <v>1026</v>
      </c>
      <c r="L126" s="313" t="s">
        <v>6</v>
      </c>
      <c r="M126" s="353"/>
      <c r="N126" s="353"/>
      <c r="O126" s="202">
        <f t="shared" si="56"/>
        <v>0</v>
      </c>
      <c r="P126" s="101">
        <f>IF(AND(D126="M",L126="N/A (Please provide reason)"),1,0)</f>
        <v>0</v>
      </c>
      <c r="Q126" s="268">
        <f>IF(E126 = "YES",1,0)</f>
        <v>1</v>
      </c>
      <c r="R126" s="268">
        <f>IF(F126 = "YES",1,0)</f>
        <v>1</v>
      </c>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c r="CP126" s="162"/>
      <c r="CQ126" s="162"/>
      <c r="CR126" s="162"/>
      <c r="CS126" s="162"/>
      <c r="CT126" s="162"/>
      <c r="CU126" s="162"/>
      <c r="CV126" s="162"/>
      <c r="CW126" s="162"/>
      <c r="CX126" s="162"/>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row>
    <row r="127" spans="1:131" ht="51" customHeight="1" x14ac:dyDescent="0.25">
      <c r="A127" s="75" t="s">
        <v>169</v>
      </c>
      <c r="B127" s="819"/>
      <c r="C127" s="790"/>
      <c r="D127" s="763"/>
      <c r="E127" s="765"/>
      <c r="F127" s="766"/>
      <c r="G127" s="790"/>
      <c r="H127" s="803" t="s">
        <v>1612</v>
      </c>
      <c r="I127" s="804"/>
      <c r="J127" s="357" t="s">
        <v>1025</v>
      </c>
      <c r="K127" s="796"/>
      <c r="L127" s="313" t="s">
        <v>6</v>
      </c>
      <c r="M127" s="358"/>
      <c r="N127" s="358"/>
      <c r="O127" s="202">
        <f t="shared" ref="O127:O128" si="57">IF(L127="","0",IF(L127="Pass",1,IF(L127="Fail",0,IF(L127="TBD",0,IF(L127="N/A (Please provide reason)",1)))))</f>
        <v>0</v>
      </c>
      <c r="P127" s="101">
        <f>IF(AND(D126="M",L127="N/A (Please provide reason)"),1,0)</f>
        <v>0</v>
      </c>
      <c r="Q127" s="268">
        <f>IF(E126 = "YES",1,0)</f>
        <v>1</v>
      </c>
      <c r="R127" s="268">
        <f>IF(F126 = "YES",1,0)</f>
        <v>1</v>
      </c>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c r="CN127" s="162"/>
      <c r="CO127" s="162"/>
      <c r="CP127" s="162"/>
      <c r="CQ127" s="162"/>
      <c r="CR127" s="162"/>
      <c r="CS127" s="162"/>
      <c r="CT127" s="162"/>
      <c r="CU127" s="162"/>
      <c r="CV127" s="162"/>
      <c r="CW127" s="162"/>
      <c r="CX127" s="162"/>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row>
    <row r="128" spans="1:131" ht="79.5" customHeight="1" x14ac:dyDescent="0.25">
      <c r="A128" s="75" t="s">
        <v>170</v>
      </c>
      <c r="B128" s="816"/>
      <c r="C128" s="731"/>
      <c r="D128" s="764"/>
      <c r="E128" s="739"/>
      <c r="F128" s="742"/>
      <c r="G128" s="731"/>
      <c r="H128" s="803" t="s">
        <v>1613</v>
      </c>
      <c r="I128" s="804"/>
      <c r="J128" s="357" t="s">
        <v>1024</v>
      </c>
      <c r="K128" s="818"/>
      <c r="L128" s="313" t="s">
        <v>6</v>
      </c>
      <c r="M128" s="358"/>
      <c r="N128" s="358"/>
      <c r="O128" s="202">
        <f t="shared" si="57"/>
        <v>0</v>
      </c>
      <c r="P128" s="101">
        <f>IF(AND(D126="M",L128="N/A (Please provide reason)"),1,0)</f>
        <v>0</v>
      </c>
      <c r="Q128" s="268">
        <f>IF(E126 = "YES",1,0)</f>
        <v>1</v>
      </c>
      <c r="R128" s="268">
        <f>IF(F126 = "YES",1,0)</f>
        <v>1</v>
      </c>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c r="CM128" s="162"/>
      <c r="CN128" s="162"/>
      <c r="CO128" s="162"/>
      <c r="CP128" s="162"/>
      <c r="CQ128" s="162"/>
      <c r="CR128" s="162"/>
      <c r="CS128" s="162"/>
      <c r="CT128" s="162"/>
      <c r="CU128" s="162"/>
      <c r="CV128" s="162"/>
      <c r="CW128" s="162"/>
      <c r="CX128" s="162"/>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row>
    <row r="129" spans="1:131" ht="168.75" customHeight="1" x14ac:dyDescent="0.25">
      <c r="A129" s="75" t="s">
        <v>171</v>
      </c>
      <c r="B129" s="757" t="s">
        <v>98</v>
      </c>
      <c r="C129" s="730" t="s">
        <v>802</v>
      </c>
      <c r="D129" s="582" t="s">
        <v>362</v>
      </c>
      <c r="E129" s="575" t="s">
        <v>17</v>
      </c>
      <c r="F129" s="579" t="s">
        <v>22</v>
      </c>
      <c r="G129" s="206" t="s">
        <v>537</v>
      </c>
      <c r="H129" s="801" t="s">
        <v>633</v>
      </c>
      <c r="I129" s="802"/>
      <c r="J129" s="44" t="s">
        <v>776</v>
      </c>
      <c r="K129" s="199" t="s">
        <v>205</v>
      </c>
      <c r="L129" s="200" t="s">
        <v>6</v>
      </c>
      <c r="M129" s="201"/>
      <c r="N129" s="201"/>
      <c r="O129" s="202">
        <f t="shared" ref="O129:O155" si="58">IF(L129="","0",IF(L129="Pass",1,IF(L129="Fail",0,IF(L129="TBD",0,IF(L129="N/A (Please provide reason)",1)))))</f>
        <v>0</v>
      </c>
      <c r="P129" s="101">
        <f t="shared" ref="P129:P138" si="59">IF(AND(D129="M",L129="N/A (Please provide reason)"),1,0)</f>
        <v>0</v>
      </c>
      <c r="Q129" s="268">
        <f t="shared" ref="Q129:R138" si="60">IF(E129 = "YES",1,0)</f>
        <v>1</v>
      </c>
      <c r="R129" s="268">
        <f t="shared" si="60"/>
        <v>0</v>
      </c>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c r="CP129" s="162"/>
      <c r="CQ129" s="162"/>
      <c r="CR129" s="162"/>
      <c r="CS129" s="162"/>
      <c r="CT129" s="162"/>
      <c r="CU129" s="162"/>
      <c r="CV129" s="162"/>
      <c r="CW129" s="162"/>
      <c r="CX129" s="162"/>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row>
    <row r="130" spans="1:131" ht="168.75" customHeight="1" x14ac:dyDescent="0.25">
      <c r="A130" s="547" t="s">
        <v>1471</v>
      </c>
      <c r="B130" s="758"/>
      <c r="C130" s="731"/>
      <c r="D130" s="636" t="s">
        <v>362</v>
      </c>
      <c r="E130" s="639" t="s">
        <v>17</v>
      </c>
      <c r="F130" s="637" t="s">
        <v>22</v>
      </c>
      <c r="G130" s="543" t="s">
        <v>1469</v>
      </c>
      <c r="H130" s="805" t="s">
        <v>633</v>
      </c>
      <c r="I130" s="806"/>
      <c r="J130" s="546" t="s">
        <v>1470</v>
      </c>
      <c r="K130" s="544" t="s">
        <v>1825</v>
      </c>
      <c r="L130" s="313" t="s">
        <v>6</v>
      </c>
      <c r="M130" s="330"/>
      <c r="N130" s="330"/>
      <c r="O130" s="202">
        <f t="shared" ref="O130" si="61">IF(L130="","0",IF(L130="Pass",1,IF(L130="Fail",0,IF(L130="TBD",0,IF(L130="N/A (Please provide reason)",1)))))</f>
        <v>0</v>
      </c>
      <c r="P130" s="101">
        <f t="shared" ref="P130" si="62">IF(AND(D130="M",L130="N/A (Please provide reason)"),1,0)</f>
        <v>0</v>
      </c>
      <c r="Q130" s="268">
        <f t="shared" ref="Q130" si="63">IF(E130 = "YES",1,0)</f>
        <v>1</v>
      </c>
      <c r="R130" s="268">
        <f t="shared" ref="R130" si="64">IF(F130 = "YES",1,0)</f>
        <v>0</v>
      </c>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c r="CM130" s="162"/>
      <c r="CN130" s="162"/>
      <c r="CO130" s="162"/>
      <c r="CP130" s="162"/>
      <c r="CQ130" s="162"/>
      <c r="CR130" s="162"/>
      <c r="CS130" s="162"/>
      <c r="CT130" s="162"/>
      <c r="CU130" s="162"/>
      <c r="CV130" s="162"/>
      <c r="CW130" s="162"/>
      <c r="CX130" s="162"/>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row>
    <row r="131" spans="1:131" ht="143.1" customHeight="1" x14ac:dyDescent="0.25">
      <c r="A131" s="75" t="s">
        <v>172</v>
      </c>
      <c r="B131" s="203" t="s">
        <v>99</v>
      </c>
      <c r="C131" s="201" t="s">
        <v>1614</v>
      </c>
      <c r="D131" s="77" t="s">
        <v>5</v>
      </c>
      <c r="E131" s="204" t="s">
        <v>17</v>
      </c>
      <c r="F131" s="103" t="s">
        <v>22</v>
      </c>
      <c r="G131" s="206" t="s">
        <v>754</v>
      </c>
      <c r="H131" s="801" t="s">
        <v>1615</v>
      </c>
      <c r="I131" s="802"/>
      <c r="J131" s="199" t="s">
        <v>1616</v>
      </c>
      <c r="K131" s="199" t="s">
        <v>657</v>
      </c>
      <c r="L131" s="200" t="s">
        <v>6</v>
      </c>
      <c r="M131" s="201"/>
      <c r="N131" s="201"/>
      <c r="O131" s="202">
        <f t="shared" si="58"/>
        <v>0</v>
      </c>
      <c r="P131" s="101">
        <f t="shared" si="59"/>
        <v>0</v>
      </c>
      <c r="Q131" s="268">
        <f>IF(E131 = "YES",1,0)</f>
        <v>1</v>
      </c>
      <c r="R131" s="268">
        <f>IF(F131 = "YES",1,0)</f>
        <v>0</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c r="CM131" s="162"/>
      <c r="CN131" s="162"/>
      <c r="CO131" s="162"/>
      <c r="CP131" s="162"/>
      <c r="CQ131" s="162"/>
      <c r="CR131" s="162"/>
      <c r="CS131" s="162"/>
      <c r="CT131" s="162"/>
      <c r="CU131" s="162"/>
      <c r="CV131" s="162"/>
      <c r="CW131" s="162"/>
      <c r="CX131" s="162"/>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row>
    <row r="132" spans="1:131" ht="72.599999999999994" customHeight="1" x14ac:dyDescent="0.25">
      <c r="A132" s="75" t="s">
        <v>173</v>
      </c>
      <c r="B132" s="586" t="s">
        <v>1019</v>
      </c>
      <c r="C132" s="574" t="s">
        <v>1027</v>
      </c>
      <c r="D132" s="580" t="s">
        <v>5</v>
      </c>
      <c r="E132" s="561" t="s">
        <v>17</v>
      </c>
      <c r="F132" s="576" t="s">
        <v>17</v>
      </c>
      <c r="G132" s="356" t="s">
        <v>1329</v>
      </c>
      <c r="H132" s="810" t="s">
        <v>1819</v>
      </c>
      <c r="I132" s="813"/>
      <c r="J132" s="552" t="s">
        <v>1820</v>
      </c>
      <c r="K132" s="357" t="s">
        <v>1927</v>
      </c>
      <c r="L132" s="313" t="s">
        <v>6</v>
      </c>
      <c r="M132" s="330"/>
      <c r="N132" s="330"/>
      <c r="O132" s="202">
        <f t="shared" ref="O132" si="65">IF(L132="","0",IF(L132="Pass",1,IF(L132="Fail",0,IF(L132="TBD",0,IF(L132="N/A (Please provide reason)",1)))))</f>
        <v>0</v>
      </c>
      <c r="P132" s="101">
        <f t="shared" si="59"/>
        <v>0</v>
      </c>
      <c r="Q132" s="268">
        <f t="shared" si="60"/>
        <v>1</v>
      </c>
      <c r="R132" s="268">
        <f t="shared" si="60"/>
        <v>1</v>
      </c>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c r="CM132" s="162"/>
      <c r="CN132" s="162"/>
      <c r="CO132" s="162"/>
      <c r="CP132" s="162"/>
      <c r="CQ132" s="162"/>
      <c r="CR132" s="162"/>
      <c r="CS132" s="162"/>
      <c r="CT132" s="162"/>
      <c r="CU132" s="162"/>
      <c r="CV132" s="162"/>
      <c r="CW132" s="162"/>
      <c r="CX132" s="162"/>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row>
    <row r="133" spans="1:131" ht="87.75" customHeight="1" x14ac:dyDescent="0.25">
      <c r="A133" s="75" t="s">
        <v>175</v>
      </c>
      <c r="B133" s="757" t="s">
        <v>100</v>
      </c>
      <c r="C133" s="730" t="s">
        <v>1028</v>
      </c>
      <c r="D133" s="638" t="s">
        <v>5</v>
      </c>
      <c r="E133" s="639" t="s">
        <v>17</v>
      </c>
      <c r="F133" s="640" t="s">
        <v>17</v>
      </c>
      <c r="G133" s="206" t="s">
        <v>537</v>
      </c>
      <c r="H133" s="801" t="s">
        <v>167</v>
      </c>
      <c r="I133" s="802"/>
      <c r="J133" s="199" t="s">
        <v>603</v>
      </c>
      <c r="K133" s="199" t="s">
        <v>205</v>
      </c>
      <c r="L133" s="200" t="s">
        <v>6</v>
      </c>
      <c r="M133" s="201"/>
      <c r="N133" s="201"/>
      <c r="O133" s="202">
        <f t="shared" si="58"/>
        <v>0</v>
      </c>
      <c r="P133" s="101">
        <f t="shared" si="59"/>
        <v>0</v>
      </c>
      <c r="Q133" s="268">
        <f t="shared" si="60"/>
        <v>1</v>
      </c>
      <c r="R133" s="268">
        <f t="shared" si="60"/>
        <v>1</v>
      </c>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c r="CP133" s="162"/>
      <c r="CQ133" s="162"/>
      <c r="CR133" s="162"/>
      <c r="CS133" s="162"/>
      <c r="CT133" s="162"/>
      <c r="CU133" s="162"/>
      <c r="CV133" s="162"/>
      <c r="CW133" s="162"/>
      <c r="CX133" s="162"/>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row>
    <row r="134" spans="1:131" ht="87.75" customHeight="1" x14ac:dyDescent="0.25">
      <c r="A134" s="547" t="s">
        <v>1826</v>
      </c>
      <c r="B134" s="746"/>
      <c r="C134" s="790"/>
      <c r="D134" s="638" t="s">
        <v>5</v>
      </c>
      <c r="E134" s="639" t="s">
        <v>17</v>
      </c>
      <c r="F134" s="640" t="s">
        <v>17</v>
      </c>
      <c r="G134" s="543" t="s">
        <v>537</v>
      </c>
      <c r="H134" s="805" t="s">
        <v>1828</v>
      </c>
      <c r="I134" s="806"/>
      <c r="J134" s="544" t="s">
        <v>1829</v>
      </c>
      <c r="K134" s="544" t="s">
        <v>205</v>
      </c>
      <c r="L134" s="200" t="s">
        <v>6</v>
      </c>
      <c r="M134" s="201"/>
      <c r="N134" s="201"/>
      <c r="O134" s="202">
        <f t="shared" ref="O134" si="66">IF(L134="","0",IF(L134="Pass",1,IF(L134="Fail",0,IF(L134="TBD",0,IF(L134="N/A (Please provide reason)",1)))))</f>
        <v>0</v>
      </c>
      <c r="P134" s="101">
        <f t="shared" ref="P134" si="67">IF(AND(D134="M",L134="N/A (Please provide reason)"),1,0)</f>
        <v>0</v>
      </c>
      <c r="Q134" s="268">
        <f t="shared" ref="Q134" si="68">IF(E134 = "YES",1,0)</f>
        <v>1</v>
      </c>
      <c r="R134" s="268">
        <f t="shared" ref="R134" si="69">IF(F134 = "YES",1,0)</f>
        <v>1</v>
      </c>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c r="CP134" s="162"/>
      <c r="CQ134" s="162"/>
      <c r="CR134" s="162"/>
      <c r="CS134" s="162"/>
      <c r="CT134" s="162"/>
      <c r="CU134" s="162"/>
      <c r="CV134" s="162"/>
      <c r="CW134" s="162"/>
      <c r="CX134" s="162"/>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row>
    <row r="135" spans="1:131" ht="87.75" customHeight="1" x14ac:dyDescent="0.25">
      <c r="A135" s="547" t="s">
        <v>1472</v>
      </c>
      <c r="B135" s="746"/>
      <c r="C135" s="790"/>
      <c r="D135" s="638" t="s">
        <v>5</v>
      </c>
      <c r="E135" s="639" t="s">
        <v>17</v>
      </c>
      <c r="F135" s="640" t="s">
        <v>17</v>
      </c>
      <c r="G135" s="543" t="s">
        <v>1617</v>
      </c>
      <c r="H135" s="805" t="s">
        <v>167</v>
      </c>
      <c r="I135" s="806"/>
      <c r="J135" s="544" t="s">
        <v>603</v>
      </c>
      <c r="K135" s="544" t="s">
        <v>1532</v>
      </c>
      <c r="L135" s="572" t="s">
        <v>6</v>
      </c>
      <c r="M135" s="330"/>
      <c r="N135" s="330"/>
      <c r="O135" s="202">
        <f t="shared" ref="O135:O136" si="70">IF(L135="","0",IF(L135="Pass",1,IF(L135="Fail",0,IF(L135="TBD",0,IF(L135="N/A (Please provide reason)",1)))))</f>
        <v>0</v>
      </c>
      <c r="P135" s="101">
        <f t="shared" ref="P135:P136" si="71">IF(AND(D135="M",L135="N/A (Please provide reason)"),1,0)</f>
        <v>0</v>
      </c>
      <c r="Q135" s="268">
        <f t="shared" ref="Q135:Q136" si="72">IF(E135 = "YES",1,0)</f>
        <v>1</v>
      </c>
      <c r="R135" s="268">
        <f t="shared" ref="R135:R136" si="73">IF(F135 = "YES",1,0)</f>
        <v>1</v>
      </c>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2"/>
      <c r="CL135" s="162"/>
      <c r="CM135" s="162"/>
      <c r="CN135" s="162"/>
      <c r="CO135" s="162"/>
      <c r="CP135" s="162"/>
      <c r="CQ135" s="162"/>
      <c r="CR135" s="162"/>
      <c r="CS135" s="162"/>
      <c r="CT135" s="162"/>
      <c r="CU135" s="162"/>
      <c r="CV135" s="162"/>
      <c r="CW135" s="162"/>
      <c r="CX135" s="162"/>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row>
    <row r="136" spans="1:131" ht="87.75" customHeight="1" x14ac:dyDescent="0.25">
      <c r="A136" s="547" t="s">
        <v>1827</v>
      </c>
      <c r="B136" s="758"/>
      <c r="C136" s="731"/>
      <c r="D136" s="638" t="s">
        <v>5</v>
      </c>
      <c r="E136" s="639" t="s">
        <v>17</v>
      </c>
      <c r="F136" s="640" t="s">
        <v>17</v>
      </c>
      <c r="G136" s="543" t="s">
        <v>1617</v>
      </c>
      <c r="H136" s="805" t="s">
        <v>1830</v>
      </c>
      <c r="I136" s="806"/>
      <c r="J136" s="544" t="s">
        <v>1831</v>
      </c>
      <c r="K136" s="544" t="s">
        <v>1532</v>
      </c>
      <c r="L136" s="572" t="s">
        <v>6</v>
      </c>
      <c r="M136" s="330"/>
      <c r="N136" s="330"/>
      <c r="O136" s="202">
        <f t="shared" si="70"/>
        <v>0</v>
      </c>
      <c r="P136" s="101">
        <f t="shared" si="71"/>
        <v>0</v>
      </c>
      <c r="Q136" s="268">
        <f t="shared" si="72"/>
        <v>1</v>
      </c>
      <c r="R136" s="268">
        <f t="shared" si="73"/>
        <v>1</v>
      </c>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2"/>
      <c r="CM136" s="162"/>
      <c r="CN136" s="162"/>
      <c r="CO136" s="162"/>
      <c r="CP136" s="162"/>
      <c r="CQ136" s="162"/>
      <c r="CR136" s="162"/>
      <c r="CS136" s="162"/>
      <c r="CT136" s="162"/>
      <c r="CU136" s="162"/>
      <c r="CV136" s="162"/>
      <c r="CW136" s="162"/>
      <c r="CX136" s="162"/>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row>
    <row r="137" spans="1:131" ht="78" customHeight="1" x14ac:dyDescent="0.25">
      <c r="A137" s="75" t="s">
        <v>176</v>
      </c>
      <c r="B137" s="203" t="s">
        <v>101</v>
      </c>
      <c r="C137" s="201" t="s">
        <v>676</v>
      </c>
      <c r="D137" s="79" t="s">
        <v>8</v>
      </c>
      <c r="E137" s="204" t="s">
        <v>17</v>
      </c>
      <c r="F137" s="50" t="s">
        <v>17</v>
      </c>
      <c r="G137" s="206" t="s">
        <v>209</v>
      </c>
      <c r="H137" s="801" t="s">
        <v>164</v>
      </c>
      <c r="I137" s="802"/>
      <c r="J137" s="199" t="s">
        <v>637</v>
      </c>
      <c r="K137" s="199" t="s">
        <v>205</v>
      </c>
      <c r="L137" s="200" t="s">
        <v>6</v>
      </c>
      <c r="M137" s="201"/>
      <c r="N137" s="201"/>
      <c r="O137" s="202">
        <f t="shared" si="58"/>
        <v>0</v>
      </c>
      <c r="P137" s="101">
        <f t="shared" si="59"/>
        <v>0</v>
      </c>
      <c r="Q137" s="268">
        <f t="shared" si="60"/>
        <v>1</v>
      </c>
      <c r="R137" s="268">
        <f t="shared" si="60"/>
        <v>1</v>
      </c>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c r="CM137" s="162"/>
      <c r="CN137" s="162"/>
      <c r="CO137" s="162"/>
      <c r="CP137" s="162"/>
      <c r="CQ137" s="162"/>
      <c r="CR137" s="162"/>
      <c r="CS137" s="162"/>
      <c r="CT137" s="162"/>
      <c r="CU137" s="162"/>
      <c r="CV137" s="162"/>
      <c r="CW137" s="162"/>
      <c r="CX137" s="162"/>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row>
    <row r="138" spans="1:131" ht="164.25" customHeight="1" x14ac:dyDescent="0.25">
      <c r="A138" s="75" t="s">
        <v>177</v>
      </c>
      <c r="B138" s="745" t="s">
        <v>102</v>
      </c>
      <c r="C138" s="734" t="s">
        <v>1618</v>
      </c>
      <c r="D138" s="753" t="s">
        <v>5</v>
      </c>
      <c r="E138" s="809" t="s">
        <v>17</v>
      </c>
      <c r="F138" s="807" t="s">
        <v>22</v>
      </c>
      <c r="G138" s="206" t="s">
        <v>537</v>
      </c>
      <c r="H138" s="803" t="s">
        <v>1310</v>
      </c>
      <c r="I138" s="804"/>
      <c r="J138" s="44" t="s">
        <v>1835</v>
      </c>
      <c r="K138" s="199" t="s">
        <v>205</v>
      </c>
      <c r="L138" s="200" t="s">
        <v>6</v>
      </c>
      <c r="M138" s="201"/>
      <c r="N138" s="201"/>
      <c r="O138" s="202">
        <f t="shared" si="58"/>
        <v>0</v>
      </c>
      <c r="P138" s="101">
        <f t="shared" si="59"/>
        <v>0</v>
      </c>
      <c r="Q138" s="268">
        <f t="shared" si="60"/>
        <v>1</v>
      </c>
      <c r="R138" s="268">
        <f t="shared" si="60"/>
        <v>0</v>
      </c>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2"/>
      <c r="CL138" s="162"/>
      <c r="CM138" s="162"/>
      <c r="CN138" s="162"/>
      <c r="CO138" s="162"/>
      <c r="CP138" s="162"/>
      <c r="CQ138" s="162"/>
      <c r="CR138" s="162"/>
      <c r="CS138" s="162"/>
      <c r="CT138" s="162"/>
      <c r="CU138" s="162"/>
      <c r="CV138" s="162"/>
      <c r="CW138" s="162"/>
      <c r="CX138" s="162"/>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row>
    <row r="139" spans="1:131" ht="130.5" customHeight="1" x14ac:dyDescent="0.25">
      <c r="A139" s="75" t="s">
        <v>178</v>
      </c>
      <c r="B139" s="746"/>
      <c r="C139" s="790"/>
      <c r="D139" s="763"/>
      <c r="E139" s="765"/>
      <c r="F139" s="794"/>
      <c r="G139" s="569" t="s">
        <v>1818</v>
      </c>
      <c r="H139" s="810" t="s">
        <v>1836</v>
      </c>
      <c r="I139" s="804"/>
      <c r="J139" s="44" t="s">
        <v>1837</v>
      </c>
      <c r="K139" s="199" t="s">
        <v>205</v>
      </c>
      <c r="L139" s="200" t="s">
        <v>6</v>
      </c>
      <c r="M139" s="330"/>
      <c r="N139" s="330"/>
      <c r="O139" s="202">
        <f t="shared" ref="O139:O140" si="74">IF(L139="","0",IF(L139="Pass",1,IF(L139="Fail",0,IF(L139="TBD",0,IF(L139="N/A (Please provide reason)",1)))))</f>
        <v>0</v>
      </c>
      <c r="P139" s="101">
        <f>IF(AND(D138="M",L139="N/A (Please provide reason)"),1,0)</f>
        <v>0</v>
      </c>
      <c r="Q139" s="268">
        <f>IF(E138 = "YES",1,0)</f>
        <v>1</v>
      </c>
      <c r="R139" s="268">
        <f>IF(F138 = "YES",1,0)</f>
        <v>0</v>
      </c>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2"/>
      <c r="CL139" s="162"/>
      <c r="CM139" s="162"/>
      <c r="CN139" s="162"/>
      <c r="CO139" s="162"/>
      <c r="CP139" s="162"/>
      <c r="CQ139" s="162"/>
      <c r="CR139" s="162"/>
      <c r="CS139" s="162"/>
      <c r="CT139" s="162"/>
      <c r="CU139" s="162"/>
      <c r="CV139" s="162"/>
      <c r="CW139" s="162"/>
      <c r="CX139" s="162"/>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row>
    <row r="140" spans="1:131" ht="108" customHeight="1" x14ac:dyDescent="0.25">
      <c r="A140" s="547" t="s">
        <v>1434</v>
      </c>
      <c r="B140" s="746"/>
      <c r="C140" s="790"/>
      <c r="D140" s="763"/>
      <c r="E140" s="765"/>
      <c r="F140" s="794"/>
      <c r="G140" s="543" t="s">
        <v>1617</v>
      </c>
      <c r="H140" s="810" t="s">
        <v>1717</v>
      </c>
      <c r="I140" s="813"/>
      <c r="J140" s="546" t="s">
        <v>1840</v>
      </c>
      <c r="K140" s="544" t="s">
        <v>1619</v>
      </c>
      <c r="L140" s="200" t="s">
        <v>6</v>
      </c>
      <c r="M140" s="330"/>
      <c r="N140" s="330"/>
      <c r="O140" s="202">
        <f t="shared" si="74"/>
        <v>0</v>
      </c>
      <c r="P140" s="101">
        <f>IF(AND(D138="M",L140="N/A (Please provide reason)"),1,0)</f>
        <v>0</v>
      </c>
      <c r="Q140" s="268">
        <f>IF(E138 = "YES",1,0)</f>
        <v>1</v>
      </c>
      <c r="R140" s="268">
        <f>IF(F138 = "YES",1,0)</f>
        <v>0</v>
      </c>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c r="CM140" s="162"/>
      <c r="CN140" s="162"/>
      <c r="CO140" s="162"/>
      <c r="CP140" s="162"/>
      <c r="CQ140" s="162"/>
      <c r="CR140" s="162"/>
      <c r="CS140" s="162"/>
      <c r="CT140" s="162"/>
      <c r="CU140" s="162"/>
      <c r="CV140" s="162"/>
      <c r="CW140" s="162"/>
      <c r="CX140" s="162"/>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row>
    <row r="141" spans="1:131" ht="127.5" customHeight="1" x14ac:dyDescent="0.25">
      <c r="A141" s="547" t="s">
        <v>1435</v>
      </c>
      <c r="B141" s="751"/>
      <c r="C141" s="735"/>
      <c r="D141" s="754"/>
      <c r="E141" s="811"/>
      <c r="F141" s="812"/>
      <c r="G141" s="543" t="s">
        <v>1617</v>
      </c>
      <c r="H141" s="810" t="s">
        <v>1839</v>
      </c>
      <c r="I141" s="804"/>
      <c r="J141" s="546" t="s">
        <v>1838</v>
      </c>
      <c r="K141" s="544" t="s">
        <v>1619</v>
      </c>
      <c r="L141" s="200" t="s">
        <v>6</v>
      </c>
      <c r="M141" s="201"/>
      <c r="N141" s="201"/>
      <c r="O141" s="202">
        <f t="shared" si="58"/>
        <v>0</v>
      </c>
      <c r="P141" s="101">
        <f>IF(AND(D138="M",L141="N/A (Please provide reason)"),1,0)</f>
        <v>0</v>
      </c>
      <c r="Q141" s="268">
        <f>IF(E138 = "YES",1,0)</f>
        <v>1</v>
      </c>
      <c r="R141" s="268">
        <f>IF(F138 = "YES",1,0)</f>
        <v>0</v>
      </c>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row>
    <row r="142" spans="1:131" ht="142.5" customHeight="1" x14ac:dyDescent="0.25">
      <c r="A142" s="75" t="s">
        <v>179</v>
      </c>
      <c r="B142" s="757" t="s">
        <v>103</v>
      </c>
      <c r="C142" s="730" t="s">
        <v>1620</v>
      </c>
      <c r="D142" s="762" t="s">
        <v>5</v>
      </c>
      <c r="E142" s="738" t="s">
        <v>17</v>
      </c>
      <c r="F142" s="755" t="s">
        <v>22</v>
      </c>
      <c r="G142" s="206" t="s">
        <v>538</v>
      </c>
      <c r="H142" s="801" t="s">
        <v>1937</v>
      </c>
      <c r="I142" s="802"/>
      <c r="J142" s="199" t="s">
        <v>1841</v>
      </c>
      <c r="K142" s="199" t="s">
        <v>1842</v>
      </c>
      <c r="L142" s="200" t="s">
        <v>6</v>
      </c>
      <c r="M142" s="201"/>
      <c r="N142" s="201"/>
      <c r="O142" s="202">
        <f t="shared" si="58"/>
        <v>0</v>
      </c>
      <c r="P142" s="101">
        <f>IF(AND(D142="M",L142="N/A (Please provide reason)"),1,0)</f>
        <v>0</v>
      </c>
      <c r="Q142" s="268">
        <f t="shared" ref="Q142:R145" si="75">IF(E142 = "YES",1,0)</f>
        <v>1</v>
      </c>
      <c r="R142" s="268">
        <f t="shared" si="75"/>
        <v>0</v>
      </c>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row>
    <row r="143" spans="1:131" ht="142.5" customHeight="1" x14ac:dyDescent="0.25">
      <c r="A143" s="547" t="s">
        <v>1449</v>
      </c>
      <c r="B143" s="758"/>
      <c r="C143" s="731"/>
      <c r="D143" s="764"/>
      <c r="E143" s="739"/>
      <c r="F143" s="756"/>
      <c r="G143" s="543" t="s">
        <v>1928</v>
      </c>
      <c r="H143" s="805" t="s">
        <v>1937</v>
      </c>
      <c r="I143" s="806"/>
      <c r="J143" s="544" t="s">
        <v>1844</v>
      </c>
      <c r="K143" s="544" t="s">
        <v>1843</v>
      </c>
      <c r="L143" s="200" t="s">
        <v>6</v>
      </c>
      <c r="M143" s="330"/>
      <c r="N143" s="330"/>
      <c r="O143" s="202">
        <f t="shared" ref="O143" si="76">IF(L143="","0",IF(L143="Pass",1,IF(L143="Fail",0,IF(L143="TBD",0,IF(L143="N/A (Please provide reason)",1)))))</f>
        <v>0</v>
      </c>
      <c r="P143" s="101">
        <f>IF(AND(D142="M",L143="N/A (Please provide reason)"),1,0)</f>
        <v>0</v>
      </c>
      <c r="Q143" s="268">
        <f>IF(E142 = "YES",1,0)</f>
        <v>1</v>
      </c>
      <c r="R143" s="268">
        <f>IF(F142 = "YES",1,0)</f>
        <v>0</v>
      </c>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c r="CQ143" s="162"/>
      <c r="CR143" s="162"/>
      <c r="CS143" s="162"/>
      <c r="CT143" s="162"/>
      <c r="CU143" s="162"/>
      <c r="CV143" s="162"/>
      <c r="CW143" s="162"/>
      <c r="CX143" s="162"/>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row>
    <row r="144" spans="1:131" ht="93" customHeight="1" x14ac:dyDescent="0.25">
      <c r="A144" s="75" t="s">
        <v>639</v>
      </c>
      <c r="B144" s="45" t="s">
        <v>104</v>
      </c>
      <c r="C144" s="43" t="s">
        <v>718</v>
      </c>
      <c r="D144" s="77" t="s">
        <v>5</v>
      </c>
      <c r="E144" s="204" t="s">
        <v>17</v>
      </c>
      <c r="F144" s="103" t="s">
        <v>22</v>
      </c>
      <c r="G144" s="206" t="s">
        <v>537</v>
      </c>
      <c r="H144" s="801" t="s">
        <v>174</v>
      </c>
      <c r="I144" s="802"/>
      <c r="J144" s="44" t="s">
        <v>719</v>
      </c>
      <c r="K144" s="199" t="s">
        <v>1621</v>
      </c>
      <c r="L144" s="200" t="s">
        <v>6</v>
      </c>
      <c r="M144" s="201"/>
      <c r="N144" s="201"/>
      <c r="O144" s="202">
        <f t="shared" si="58"/>
        <v>0</v>
      </c>
      <c r="P144" s="101">
        <f>IF(AND(D144="M",L144="N/A (Please provide reason)"),1,0)</f>
        <v>0</v>
      </c>
      <c r="Q144" s="268">
        <f t="shared" si="75"/>
        <v>1</v>
      </c>
      <c r="R144" s="268">
        <f t="shared" si="75"/>
        <v>0</v>
      </c>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c r="CM144" s="162"/>
      <c r="CN144" s="162"/>
      <c r="CO144" s="162"/>
      <c r="CP144" s="162"/>
      <c r="CQ144" s="162"/>
      <c r="CR144" s="162"/>
      <c r="CS144" s="162"/>
      <c r="CT144" s="162"/>
      <c r="CU144" s="162"/>
      <c r="CV144" s="162"/>
      <c r="CW144" s="162"/>
      <c r="CX144" s="162"/>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row>
    <row r="145" spans="1:131" ht="138.75" customHeight="1" x14ac:dyDescent="0.25">
      <c r="A145" s="75" t="s">
        <v>640</v>
      </c>
      <c r="B145" s="499" t="s">
        <v>105</v>
      </c>
      <c r="C145" s="515" t="s">
        <v>1372</v>
      </c>
      <c r="D145" s="500" t="s">
        <v>5</v>
      </c>
      <c r="E145" s="502" t="s">
        <v>17</v>
      </c>
      <c r="F145" s="504" t="s">
        <v>22</v>
      </c>
      <c r="G145" s="501" t="s">
        <v>604</v>
      </c>
      <c r="H145" s="803" t="s">
        <v>1938</v>
      </c>
      <c r="I145" s="804"/>
      <c r="J145" s="44" t="s">
        <v>720</v>
      </c>
      <c r="K145" s="501" t="s">
        <v>1621</v>
      </c>
      <c r="L145" s="200" t="s">
        <v>6</v>
      </c>
      <c r="M145" s="201"/>
      <c r="N145" s="201"/>
      <c r="O145" s="202">
        <f t="shared" si="58"/>
        <v>0</v>
      </c>
      <c r="P145" s="101">
        <f>IF(AND(D145="M",L145="N/A (Please provide reason)"),1,0)</f>
        <v>0</v>
      </c>
      <c r="Q145" s="268">
        <f t="shared" si="75"/>
        <v>1</v>
      </c>
      <c r="R145" s="268">
        <f t="shared" si="75"/>
        <v>0</v>
      </c>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c r="CP145" s="162"/>
      <c r="CQ145" s="162"/>
      <c r="CR145" s="162"/>
      <c r="CS145" s="162"/>
      <c r="CT145" s="162"/>
      <c r="CU145" s="162"/>
      <c r="CV145" s="162"/>
      <c r="CW145" s="162"/>
      <c r="CX145" s="162"/>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row>
    <row r="146" spans="1:131" ht="203.25" customHeight="1" x14ac:dyDescent="0.25">
      <c r="A146" s="75" t="s">
        <v>641</v>
      </c>
      <c r="B146" s="745" t="s">
        <v>106</v>
      </c>
      <c r="C146" s="734" t="s">
        <v>677</v>
      </c>
      <c r="D146" s="753" t="s">
        <v>5</v>
      </c>
      <c r="E146" s="809" t="s">
        <v>17</v>
      </c>
      <c r="F146" s="807" t="s">
        <v>22</v>
      </c>
      <c r="G146" s="206" t="s">
        <v>209</v>
      </c>
      <c r="H146" s="801" t="s">
        <v>642</v>
      </c>
      <c r="I146" s="802"/>
      <c r="J146" s="199" t="s">
        <v>666</v>
      </c>
      <c r="K146" s="795" t="s">
        <v>647</v>
      </c>
      <c r="L146" s="200" t="s">
        <v>6</v>
      </c>
      <c r="M146" s="201"/>
      <c r="N146" s="201"/>
      <c r="O146" s="202">
        <f t="shared" si="58"/>
        <v>0</v>
      </c>
      <c r="P146" s="101">
        <f>IF(AND(D146="M",L146="N/A (Please provide reason)"),1,0)</f>
        <v>0</v>
      </c>
      <c r="Q146" s="268">
        <f>IF(E146 = "YES",1,0)</f>
        <v>1</v>
      </c>
      <c r="R146" s="268">
        <f>IF(F146 = "YES",1,0)</f>
        <v>0</v>
      </c>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c r="CQ146" s="162"/>
      <c r="CR146" s="162"/>
      <c r="CS146" s="162"/>
      <c r="CT146" s="162"/>
      <c r="CU146" s="162"/>
      <c r="CV146" s="162"/>
      <c r="CW146" s="162"/>
      <c r="CX146" s="162"/>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row>
    <row r="147" spans="1:131" ht="198.75" customHeight="1" x14ac:dyDescent="0.25">
      <c r="A147" s="75" t="s">
        <v>644</v>
      </c>
      <c r="B147" s="746"/>
      <c r="C147" s="790"/>
      <c r="D147" s="763"/>
      <c r="E147" s="765"/>
      <c r="F147" s="794"/>
      <c r="G147" s="206" t="s">
        <v>667</v>
      </c>
      <c r="H147" s="801" t="s">
        <v>658</v>
      </c>
      <c r="I147" s="802"/>
      <c r="J147" s="199" t="s">
        <v>668</v>
      </c>
      <c r="K147" s="796"/>
      <c r="L147" s="200" t="s">
        <v>6</v>
      </c>
      <c r="M147" s="201"/>
      <c r="N147" s="201"/>
      <c r="O147" s="202">
        <f t="shared" si="58"/>
        <v>0</v>
      </c>
      <c r="P147" s="101">
        <f>IF(AND(D146="M",L147="N/A (Please provide reason)"),1,0)</f>
        <v>0</v>
      </c>
      <c r="Q147" s="268">
        <f>IF(E146 = "YES",1,0)</f>
        <v>1</v>
      </c>
      <c r="R147" s="268">
        <f>IF(F146 = "YES",1,0)</f>
        <v>0</v>
      </c>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c r="CP147" s="162"/>
      <c r="CQ147" s="162"/>
      <c r="CR147" s="162"/>
      <c r="CS147" s="162"/>
      <c r="CT147" s="162"/>
      <c r="CU147" s="162"/>
      <c r="CV147" s="162"/>
      <c r="CW147" s="162"/>
      <c r="CX147" s="162"/>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row>
    <row r="148" spans="1:131" ht="190.5" customHeight="1" x14ac:dyDescent="0.25">
      <c r="A148" s="75" t="s">
        <v>645</v>
      </c>
      <c r="B148" s="746"/>
      <c r="C148" s="790"/>
      <c r="D148" s="763"/>
      <c r="E148" s="765"/>
      <c r="F148" s="794"/>
      <c r="G148" s="206" t="s">
        <v>643</v>
      </c>
      <c r="H148" s="801" t="s">
        <v>678</v>
      </c>
      <c r="I148" s="802"/>
      <c r="J148" s="199" t="s">
        <v>1622</v>
      </c>
      <c r="K148" s="796"/>
      <c r="L148" s="200" t="s">
        <v>6</v>
      </c>
      <c r="M148" s="201"/>
      <c r="N148" s="201"/>
      <c r="O148" s="202">
        <f t="shared" si="58"/>
        <v>0</v>
      </c>
      <c r="P148" s="101">
        <f>IF(AND(D146="M",L148="N/A (Please provide reason)"),1,0)</f>
        <v>0</v>
      </c>
      <c r="Q148" s="268">
        <f>IF(E146 = "YES",1,0)</f>
        <v>1</v>
      </c>
      <c r="R148" s="268">
        <f>IF(F146 = "YES",1,0)</f>
        <v>0</v>
      </c>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62"/>
      <c r="CQ148" s="162"/>
      <c r="CR148" s="162"/>
      <c r="CS148" s="162"/>
      <c r="CT148" s="162"/>
      <c r="CU148" s="162"/>
      <c r="CV148" s="162"/>
      <c r="CW148" s="162"/>
      <c r="CX148" s="162"/>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row>
    <row r="149" spans="1:131" ht="243" customHeight="1" x14ac:dyDescent="0.25">
      <c r="A149" s="75" t="s">
        <v>1039</v>
      </c>
      <c r="B149" s="746"/>
      <c r="C149" s="790"/>
      <c r="D149" s="763"/>
      <c r="E149" s="765"/>
      <c r="F149" s="794"/>
      <c r="G149" s="206" t="s">
        <v>634</v>
      </c>
      <c r="H149" s="801" t="s">
        <v>646</v>
      </c>
      <c r="I149" s="802"/>
      <c r="J149" s="199" t="s">
        <v>669</v>
      </c>
      <c r="K149" s="796"/>
      <c r="L149" s="200" t="s">
        <v>6</v>
      </c>
      <c r="M149" s="201"/>
      <c r="N149" s="201"/>
      <c r="O149" s="202">
        <f t="shared" si="58"/>
        <v>0</v>
      </c>
      <c r="P149" s="101">
        <f>IF(AND(D146="M",L149="N/A (Please provide reason)"),1,0)</f>
        <v>0</v>
      </c>
      <c r="Q149" s="268">
        <f>IF(E146 = "YES",1,0)</f>
        <v>1</v>
      </c>
      <c r="R149" s="268">
        <f>IF(F146 = "YES",1,0)</f>
        <v>0</v>
      </c>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c r="CM149" s="162"/>
      <c r="CN149" s="162"/>
      <c r="CO149" s="162"/>
      <c r="CP149" s="162"/>
      <c r="CQ149" s="162"/>
      <c r="CR149" s="162"/>
      <c r="CS149" s="162"/>
      <c r="CT149" s="162"/>
      <c r="CU149" s="162"/>
      <c r="CV149" s="162"/>
      <c r="CW149" s="162"/>
      <c r="CX149" s="162"/>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row>
    <row r="150" spans="1:131" ht="409.35" customHeight="1" x14ac:dyDescent="0.25">
      <c r="A150" s="886" t="s">
        <v>1040</v>
      </c>
      <c r="B150" s="757" t="s">
        <v>107</v>
      </c>
      <c r="C150" s="730" t="s">
        <v>803</v>
      </c>
      <c r="D150" s="762" t="s">
        <v>5</v>
      </c>
      <c r="E150" s="738" t="s">
        <v>17</v>
      </c>
      <c r="F150" s="741" t="s">
        <v>17</v>
      </c>
      <c r="G150" s="730" t="s">
        <v>777</v>
      </c>
      <c r="H150" s="880" t="s">
        <v>1930</v>
      </c>
      <c r="I150" s="881"/>
      <c r="J150" s="736" t="s">
        <v>1623</v>
      </c>
      <c r="K150" s="730" t="s">
        <v>1932</v>
      </c>
      <c r="L150" s="833" t="s">
        <v>6</v>
      </c>
      <c r="M150" s="833"/>
      <c r="N150" s="833"/>
      <c r="O150" s="829">
        <f t="shared" si="58"/>
        <v>0</v>
      </c>
      <c r="P150" s="831">
        <f>IF(AND(D150="M",L150="N/A (Please provide reason)"),1,0)</f>
        <v>0</v>
      </c>
      <c r="Q150" s="777">
        <f>IF(E150 = "YES",1,0)</f>
        <v>1</v>
      </c>
      <c r="R150" s="777">
        <f>IF(F150 = "YES",1,0)</f>
        <v>1</v>
      </c>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c r="CP150" s="162"/>
      <c r="CQ150" s="162"/>
      <c r="CR150" s="162"/>
      <c r="CS150" s="162"/>
      <c r="CT150" s="162"/>
      <c r="CU150" s="162"/>
      <c r="CV150" s="162"/>
      <c r="CW150" s="162"/>
      <c r="CX150" s="162"/>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row>
    <row r="151" spans="1:131" ht="128.25" customHeight="1" x14ac:dyDescent="0.25">
      <c r="A151" s="887"/>
      <c r="B151" s="746"/>
      <c r="C151" s="790"/>
      <c r="D151" s="763"/>
      <c r="E151" s="765"/>
      <c r="F151" s="766"/>
      <c r="G151" s="790"/>
      <c r="H151" s="882"/>
      <c r="I151" s="883"/>
      <c r="J151" s="733"/>
      <c r="K151" s="790"/>
      <c r="L151" s="823"/>
      <c r="M151" s="823"/>
      <c r="N151" s="823"/>
      <c r="O151" s="846"/>
      <c r="P151" s="843"/>
      <c r="Q151" s="778"/>
      <c r="R151" s="778"/>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c r="CM151" s="162"/>
      <c r="CN151" s="162"/>
      <c r="CO151" s="162"/>
      <c r="CP151" s="162"/>
      <c r="CQ151" s="162"/>
      <c r="CR151" s="162"/>
      <c r="CS151" s="162"/>
      <c r="CT151" s="162"/>
      <c r="CU151" s="162"/>
      <c r="CV151" s="162"/>
      <c r="CW151" s="162"/>
      <c r="CX151" s="162"/>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row>
    <row r="152" spans="1:131" ht="250.7" customHeight="1" x14ac:dyDescent="0.25">
      <c r="A152" s="888"/>
      <c r="B152" s="746"/>
      <c r="C152" s="790"/>
      <c r="D152" s="764"/>
      <c r="E152" s="739"/>
      <c r="F152" s="742"/>
      <c r="G152" s="731"/>
      <c r="H152" s="884"/>
      <c r="I152" s="885"/>
      <c r="J152" s="277" t="s">
        <v>804</v>
      </c>
      <c r="K152" s="731"/>
      <c r="L152" s="834"/>
      <c r="M152" s="834"/>
      <c r="N152" s="834"/>
      <c r="O152" s="830"/>
      <c r="P152" s="832"/>
      <c r="Q152" s="779"/>
      <c r="R152" s="779"/>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c r="CN152" s="162"/>
      <c r="CO152" s="162"/>
      <c r="CP152" s="162"/>
      <c r="CQ152" s="162"/>
      <c r="CR152" s="162"/>
      <c r="CS152" s="162"/>
      <c r="CT152" s="162"/>
      <c r="CU152" s="162"/>
      <c r="CV152" s="162"/>
      <c r="CW152" s="162"/>
      <c r="CX152" s="162"/>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row>
    <row r="153" spans="1:131" ht="297" customHeight="1" x14ac:dyDescent="0.25">
      <c r="A153" s="889" t="s">
        <v>1473</v>
      </c>
      <c r="B153" s="746"/>
      <c r="C153" s="790"/>
      <c r="D153" s="891" t="s">
        <v>5</v>
      </c>
      <c r="E153" s="893" t="s">
        <v>17</v>
      </c>
      <c r="F153" s="895" t="s">
        <v>17</v>
      </c>
      <c r="G153" s="878" t="s">
        <v>1929</v>
      </c>
      <c r="H153" s="897" t="s">
        <v>1931</v>
      </c>
      <c r="I153" s="898"/>
      <c r="J153" s="620" t="s">
        <v>1624</v>
      </c>
      <c r="K153" s="878" t="s">
        <v>1933</v>
      </c>
      <c r="L153" s="833" t="s">
        <v>6</v>
      </c>
      <c r="M153" s="833"/>
      <c r="N153" s="833"/>
      <c r="O153" s="829">
        <f t="shared" ref="O153" si="77">IF(L153="","0",IF(L153="Pass",1,IF(L153="Fail",0,IF(L153="TBD",0,IF(L153="N/A (Please provide reason)",1)))))</f>
        <v>0</v>
      </c>
      <c r="P153" s="831">
        <f>IF(AND(D150="M",L153="N/A (Please provide reason)"),1,0)</f>
        <v>0</v>
      </c>
      <c r="Q153" s="777">
        <f>IF(E150 = "YES",1,0)</f>
        <v>1</v>
      </c>
      <c r="R153" s="777">
        <f>IF(F150 = "YES",1,0)</f>
        <v>1</v>
      </c>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c r="CM153" s="162"/>
      <c r="CN153" s="162"/>
      <c r="CO153" s="162"/>
      <c r="CP153" s="162"/>
      <c r="CQ153" s="162"/>
      <c r="CR153" s="162"/>
      <c r="CS153" s="162"/>
      <c r="CT153" s="162"/>
      <c r="CU153" s="162"/>
      <c r="CV153" s="162"/>
      <c r="CW153" s="162"/>
      <c r="CX153" s="162"/>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row>
    <row r="154" spans="1:131" ht="292.5" customHeight="1" x14ac:dyDescent="0.25">
      <c r="A154" s="890"/>
      <c r="B154" s="758"/>
      <c r="C154" s="731"/>
      <c r="D154" s="892"/>
      <c r="E154" s="894"/>
      <c r="F154" s="896"/>
      <c r="G154" s="879"/>
      <c r="H154" s="899"/>
      <c r="I154" s="900"/>
      <c r="J154" s="626" t="s">
        <v>804</v>
      </c>
      <c r="K154" s="879"/>
      <c r="L154" s="834"/>
      <c r="M154" s="834"/>
      <c r="N154" s="834"/>
      <c r="O154" s="830"/>
      <c r="P154" s="832"/>
      <c r="Q154" s="779"/>
      <c r="R154" s="779"/>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c r="CM154" s="162"/>
      <c r="CN154" s="162"/>
      <c r="CO154" s="162"/>
      <c r="CP154" s="162"/>
      <c r="CQ154" s="162"/>
      <c r="CR154" s="162"/>
      <c r="CS154" s="162"/>
      <c r="CT154" s="162"/>
      <c r="CU154" s="162"/>
      <c r="CV154" s="162"/>
      <c r="CW154" s="162"/>
      <c r="CX154" s="162"/>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row>
    <row r="155" spans="1:131" ht="118.5" customHeight="1" x14ac:dyDescent="0.25">
      <c r="A155" s="75" t="s">
        <v>1041</v>
      </c>
      <c r="B155" s="45" t="s">
        <v>108</v>
      </c>
      <c r="C155" s="43" t="s">
        <v>1029</v>
      </c>
      <c r="D155" s="79" t="s">
        <v>8</v>
      </c>
      <c r="E155" s="204" t="s">
        <v>17</v>
      </c>
      <c r="F155" s="103" t="s">
        <v>22</v>
      </c>
      <c r="G155" s="255" t="s">
        <v>537</v>
      </c>
      <c r="H155" s="803" t="s">
        <v>174</v>
      </c>
      <c r="I155" s="804"/>
      <c r="J155" s="44" t="s">
        <v>213</v>
      </c>
      <c r="K155" s="44" t="s">
        <v>205</v>
      </c>
      <c r="L155" s="200" t="s">
        <v>6</v>
      </c>
      <c r="M155" s="201"/>
      <c r="N155" s="201"/>
      <c r="O155" s="202">
        <f t="shared" si="58"/>
        <v>0</v>
      </c>
      <c r="P155" s="101">
        <f>IF(AND(D155="M",L155="N/A (Please provide reason)"),1,0)</f>
        <v>0</v>
      </c>
      <c r="Q155" s="268">
        <f>IF(E155 = "YES",1,0)</f>
        <v>1</v>
      </c>
      <c r="R155" s="268">
        <f>IF(F155 = "YES",1,0)</f>
        <v>0</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c r="CM155" s="162"/>
      <c r="CN155" s="162"/>
      <c r="CO155" s="162"/>
      <c r="CP155" s="162"/>
      <c r="CQ155" s="162"/>
      <c r="CR155" s="162"/>
      <c r="CS155" s="162"/>
      <c r="CT155" s="162"/>
      <c r="CU155" s="162"/>
      <c r="CV155" s="162"/>
      <c r="CW155" s="162"/>
      <c r="CX155" s="162"/>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row>
    <row r="156" spans="1:131" ht="12.75" x14ac:dyDescent="0.25">
      <c r="A156" s="227" t="s">
        <v>109</v>
      </c>
      <c r="B156" s="222"/>
      <c r="C156" s="13"/>
      <c r="D156" s="14"/>
      <c r="E156" s="14"/>
      <c r="F156" s="14"/>
      <c r="G156" s="14"/>
      <c r="H156" s="14"/>
      <c r="I156" s="309"/>
      <c r="J156" s="14"/>
      <c r="K156" s="14"/>
      <c r="L156" s="14"/>
      <c r="M156" s="14"/>
      <c r="N156" s="14"/>
      <c r="O156" s="15"/>
      <c r="P156" s="15"/>
      <c r="Q156" s="15"/>
      <c r="R156" s="15"/>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row>
    <row r="157" spans="1:131" ht="12.75" x14ac:dyDescent="0.25">
      <c r="A157" s="227" t="s">
        <v>110</v>
      </c>
      <c r="B157" s="222"/>
      <c r="C157" s="13"/>
      <c r="D157" s="14"/>
      <c r="E157" s="14"/>
      <c r="F157" s="14"/>
      <c r="G157" s="14"/>
      <c r="H157" s="14"/>
      <c r="I157" s="309"/>
      <c r="J157" s="14"/>
      <c r="K157" s="14"/>
      <c r="L157" s="14"/>
      <c r="M157" s="14"/>
      <c r="N157" s="14"/>
      <c r="O157" s="15"/>
      <c r="P157" s="15"/>
      <c r="Q157" s="15"/>
      <c r="R157" s="15"/>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c r="CN157" s="162"/>
      <c r="CO157" s="162"/>
      <c r="CP157" s="162"/>
      <c r="CQ157" s="162"/>
      <c r="CR157" s="162"/>
      <c r="CS157" s="162"/>
      <c r="CT157" s="162"/>
      <c r="CU157" s="162"/>
      <c r="CV157" s="162"/>
      <c r="CW157" s="162"/>
      <c r="CX157" s="162"/>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row>
    <row r="158" spans="1:131" ht="135" x14ac:dyDescent="0.25">
      <c r="A158" s="75" t="s">
        <v>180</v>
      </c>
      <c r="B158" s="647" t="s">
        <v>682</v>
      </c>
      <c r="C158" s="642" t="s">
        <v>1275</v>
      </c>
      <c r="D158" s="648" t="s">
        <v>5</v>
      </c>
      <c r="E158" s="644" t="s">
        <v>17</v>
      </c>
      <c r="F158" s="645" t="s">
        <v>17</v>
      </c>
      <c r="G158" s="201" t="s">
        <v>691</v>
      </c>
      <c r="H158" s="801" t="s">
        <v>681</v>
      </c>
      <c r="I158" s="802"/>
      <c r="J158" s="199" t="s">
        <v>680</v>
      </c>
      <c r="K158" s="199" t="s">
        <v>692</v>
      </c>
      <c r="L158" s="200" t="s">
        <v>6</v>
      </c>
      <c r="M158" s="201"/>
      <c r="N158" s="201"/>
      <c r="O158" s="202">
        <f t="shared" ref="O158" si="78">IF(L158="","0",IF(L158="Pass",1,IF(L158="Fail",0,IF(L158="TBD",0,IF(L158="N/A (Please provide reason)",1)))))</f>
        <v>0</v>
      </c>
      <c r="P158" s="101">
        <f t="shared" ref="P158:P163" si="79">IF(AND(D158="M",L158="N/A (Please provide reason)"),1,0)</f>
        <v>0</v>
      </c>
      <c r="Q158" s="268">
        <f t="shared" ref="Q158:R163" si="80">IF(E158 = "YES",1,0)</f>
        <v>1</v>
      </c>
      <c r="R158" s="268">
        <f t="shared" si="80"/>
        <v>1</v>
      </c>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2"/>
      <c r="CL158" s="162"/>
      <c r="CM158" s="162"/>
      <c r="CN158" s="162"/>
      <c r="CO158" s="162"/>
      <c r="CP158" s="162"/>
      <c r="CQ158" s="162"/>
      <c r="CR158" s="162"/>
      <c r="CS158" s="162"/>
      <c r="CT158" s="162"/>
      <c r="CU158" s="162"/>
      <c r="CV158" s="162"/>
      <c r="CW158" s="162"/>
      <c r="CX158" s="162"/>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row>
    <row r="159" spans="1:131" ht="116.25" customHeight="1" x14ac:dyDescent="0.25">
      <c r="A159" s="75" t="s">
        <v>182</v>
      </c>
      <c r="B159" s="647" t="s">
        <v>683</v>
      </c>
      <c r="C159" s="643" t="s">
        <v>1625</v>
      </c>
      <c r="D159" s="648" t="s">
        <v>5</v>
      </c>
      <c r="E159" s="644" t="s">
        <v>17</v>
      </c>
      <c r="F159" s="645" t="s">
        <v>17</v>
      </c>
      <c r="G159" s="201" t="s">
        <v>690</v>
      </c>
      <c r="H159" s="801" t="s">
        <v>687</v>
      </c>
      <c r="I159" s="802"/>
      <c r="J159" s="199" t="s">
        <v>1626</v>
      </c>
      <c r="K159" s="199" t="s">
        <v>205</v>
      </c>
      <c r="L159" s="200" t="s">
        <v>6</v>
      </c>
      <c r="M159" s="201"/>
      <c r="N159" s="201"/>
      <c r="O159" s="202">
        <f t="shared" ref="O159" si="81">IF(L159="","0",IF(L159="Pass",1,IF(L159="Fail",0,IF(L159="TBD",0,IF(L159="N/A (Please provide reason)",1)))))</f>
        <v>0</v>
      </c>
      <c r="P159" s="101">
        <f t="shared" si="79"/>
        <v>0</v>
      </c>
      <c r="Q159" s="268">
        <f t="shared" si="80"/>
        <v>1</v>
      </c>
      <c r="R159" s="268">
        <f t="shared" si="80"/>
        <v>1</v>
      </c>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c r="CQ159" s="162"/>
      <c r="CR159" s="162"/>
      <c r="CS159" s="162"/>
      <c r="CT159" s="162"/>
      <c r="CU159" s="162"/>
      <c r="CV159" s="162"/>
      <c r="CW159" s="162"/>
      <c r="CX159" s="162"/>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row>
    <row r="160" spans="1:131" ht="105" x14ac:dyDescent="0.25">
      <c r="A160" s="75" t="s">
        <v>186</v>
      </c>
      <c r="B160" s="647" t="s">
        <v>111</v>
      </c>
      <c r="C160" s="642" t="s">
        <v>1627</v>
      </c>
      <c r="D160" s="649" t="s">
        <v>362</v>
      </c>
      <c r="E160" s="644" t="s">
        <v>17</v>
      </c>
      <c r="F160" s="645" t="s">
        <v>17</v>
      </c>
      <c r="G160" s="201" t="s">
        <v>1628</v>
      </c>
      <c r="H160" s="801" t="s">
        <v>183</v>
      </c>
      <c r="I160" s="802"/>
      <c r="J160" s="199" t="s">
        <v>184</v>
      </c>
      <c r="K160" s="199" t="s">
        <v>185</v>
      </c>
      <c r="L160" s="200" t="s">
        <v>6</v>
      </c>
      <c r="M160" s="201"/>
      <c r="N160" s="201"/>
      <c r="O160" s="202">
        <f t="shared" ref="O160:O163" si="82">IF(L160="","0",IF(L160="Pass",1,IF(L160="Fail",0,IF(L160="TBD",0,IF(L160="N/A (Please provide reason)",1)))))</f>
        <v>0</v>
      </c>
      <c r="P160" s="101">
        <f t="shared" si="79"/>
        <v>0</v>
      </c>
      <c r="Q160" s="268">
        <f t="shared" si="80"/>
        <v>1</v>
      </c>
      <c r="R160" s="268">
        <f t="shared" si="80"/>
        <v>1</v>
      </c>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c r="CP160" s="162"/>
      <c r="CQ160" s="162"/>
      <c r="CR160" s="162"/>
      <c r="CS160" s="162"/>
      <c r="CT160" s="162"/>
      <c r="CU160" s="162"/>
      <c r="CV160" s="162"/>
      <c r="CW160" s="162"/>
      <c r="CX160" s="162"/>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row>
    <row r="161" spans="1:131" ht="90" x14ac:dyDescent="0.25">
      <c r="A161" s="75" t="s">
        <v>187</v>
      </c>
      <c r="B161" s="647" t="s">
        <v>112</v>
      </c>
      <c r="C161" s="642" t="s">
        <v>1629</v>
      </c>
      <c r="D161" s="649" t="s">
        <v>362</v>
      </c>
      <c r="E161" s="644" t="s">
        <v>17</v>
      </c>
      <c r="F161" s="645" t="s">
        <v>17</v>
      </c>
      <c r="G161" s="201" t="s">
        <v>1630</v>
      </c>
      <c r="H161" s="801" t="s">
        <v>1631</v>
      </c>
      <c r="I161" s="802"/>
      <c r="J161" s="544" t="s">
        <v>1846</v>
      </c>
      <c r="K161" s="544" t="s">
        <v>1845</v>
      </c>
      <c r="L161" s="200" t="s">
        <v>6</v>
      </c>
      <c r="M161" s="201"/>
      <c r="N161" s="201"/>
      <c r="O161" s="202">
        <f t="shared" si="82"/>
        <v>0</v>
      </c>
      <c r="P161" s="101">
        <f t="shared" si="79"/>
        <v>0</v>
      </c>
      <c r="Q161" s="268">
        <f t="shared" si="80"/>
        <v>1</v>
      </c>
      <c r="R161" s="268">
        <f t="shared" si="80"/>
        <v>1</v>
      </c>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c r="CP161" s="162"/>
      <c r="CQ161" s="162"/>
      <c r="CR161" s="162"/>
      <c r="CS161" s="162"/>
      <c r="CT161" s="162"/>
      <c r="CU161" s="162"/>
      <c r="CV161" s="162"/>
      <c r="CW161" s="162"/>
      <c r="CX161" s="162"/>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row>
    <row r="162" spans="1:131" ht="131.25" customHeight="1" x14ac:dyDescent="0.25">
      <c r="A162" s="75" t="s">
        <v>188</v>
      </c>
      <c r="B162" s="647" t="s">
        <v>113</v>
      </c>
      <c r="C162" s="642" t="s">
        <v>1632</v>
      </c>
      <c r="D162" s="648" t="s">
        <v>5</v>
      </c>
      <c r="E162" s="644" t="s">
        <v>17</v>
      </c>
      <c r="F162" s="645" t="s">
        <v>17</v>
      </c>
      <c r="G162" s="228" t="s">
        <v>1633</v>
      </c>
      <c r="H162" s="801" t="s">
        <v>190</v>
      </c>
      <c r="I162" s="802"/>
      <c r="J162" s="208" t="s">
        <v>688</v>
      </c>
      <c r="K162" s="228" t="s">
        <v>181</v>
      </c>
      <c r="L162" s="200" t="s">
        <v>6</v>
      </c>
      <c r="M162" s="201"/>
      <c r="N162" s="201"/>
      <c r="O162" s="202">
        <f t="shared" si="82"/>
        <v>0</v>
      </c>
      <c r="P162" s="101">
        <f>IF(AND(D162="M",L162="N/A (Please provide reason)"),1,0)</f>
        <v>0</v>
      </c>
      <c r="Q162" s="268">
        <f t="shared" si="80"/>
        <v>1</v>
      </c>
      <c r="R162" s="268">
        <f t="shared" si="80"/>
        <v>1</v>
      </c>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c r="CQ162" s="162"/>
      <c r="CR162" s="162"/>
      <c r="CS162" s="162"/>
      <c r="CT162" s="162"/>
      <c r="CU162" s="162"/>
      <c r="CV162" s="162"/>
      <c r="CW162" s="162"/>
      <c r="CX162" s="162"/>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row>
    <row r="163" spans="1:131" ht="171" customHeight="1" x14ac:dyDescent="0.25">
      <c r="A163" s="75" t="s">
        <v>189</v>
      </c>
      <c r="B163" s="647" t="s">
        <v>114</v>
      </c>
      <c r="C163" s="650" t="s">
        <v>1634</v>
      </c>
      <c r="D163" s="649" t="s">
        <v>362</v>
      </c>
      <c r="E163" s="644" t="s">
        <v>17</v>
      </c>
      <c r="F163" s="646" t="s">
        <v>22</v>
      </c>
      <c r="G163" s="201" t="s">
        <v>1635</v>
      </c>
      <c r="H163" s="801" t="s">
        <v>193</v>
      </c>
      <c r="I163" s="802"/>
      <c r="J163" s="199" t="s">
        <v>1636</v>
      </c>
      <c r="K163" s="199" t="s">
        <v>192</v>
      </c>
      <c r="L163" s="200" t="s">
        <v>6</v>
      </c>
      <c r="M163" s="201"/>
      <c r="N163" s="201"/>
      <c r="O163" s="202">
        <f t="shared" si="82"/>
        <v>0</v>
      </c>
      <c r="P163" s="101">
        <f t="shared" si="79"/>
        <v>0</v>
      </c>
      <c r="Q163" s="268">
        <f t="shared" si="80"/>
        <v>1</v>
      </c>
      <c r="R163" s="268">
        <f t="shared" si="80"/>
        <v>0</v>
      </c>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row>
    <row r="164" spans="1:131" ht="15.75" customHeight="1" x14ac:dyDescent="0.25">
      <c r="A164" s="227" t="s">
        <v>397</v>
      </c>
      <c r="B164" s="222"/>
      <c r="C164" s="13"/>
      <c r="D164" s="14"/>
      <c r="E164" s="14"/>
      <c r="F164" s="14"/>
      <c r="G164" s="14"/>
      <c r="H164" s="14"/>
      <c r="I164" s="309"/>
      <c r="J164" s="14"/>
      <c r="K164" s="14"/>
      <c r="L164" s="14"/>
      <c r="M164" s="14"/>
      <c r="N164" s="14"/>
      <c r="O164" s="15"/>
      <c r="P164" s="15"/>
      <c r="Q164" s="15"/>
      <c r="R164" s="15"/>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row>
    <row r="165" spans="1:131" ht="12.75" x14ac:dyDescent="0.25">
      <c r="A165" s="91"/>
      <c r="B165" s="91"/>
      <c r="C165" s="96"/>
      <c r="D165" s="91"/>
      <c r="E165" s="91"/>
      <c r="F165" s="91"/>
      <c r="G165" s="91"/>
      <c r="H165" s="91"/>
      <c r="I165" s="91"/>
      <c r="J165" s="91"/>
      <c r="K165" s="91"/>
      <c r="L165" s="91"/>
      <c r="M165" s="91"/>
      <c r="N165" s="91"/>
      <c r="O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row>
    <row r="166" spans="1:131" ht="12.75" x14ac:dyDescent="0.2">
      <c r="A166" s="210"/>
      <c r="B166" s="210"/>
      <c r="C166" s="209"/>
      <c r="D166" s="210"/>
      <c r="E166" s="210"/>
      <c r="F166" s="210"/>
      <c r="G166" s="210"/>
      <c r="H166" s="210"/>
      <c r="I166" s="210"/>
      <c r="J166" s="210"/>
      <c r="K166" s="210"/>
      <c r="L166" s="95" t="s">
        <v>540</v>
      </c>
      <c r="M166" s="276" t="s">
        <v>832</v>
      </c>
      <c r="N166" s="94"/>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row>
    <row r="167" spans="1:131" ht="27.6" customHeight="1" x14ac:dyDescent="0.25">
      <c r="A167" s="224"/>
      <c r="B167" s="162"/>
      <c r="C167" s="163"/>
      <c r="D167" s="162"/>
      <c r="E167" s="162"/>
      <c r="F167" s="162"/>
      <c r="G167" s="224"/>
      <c r="H167" s="162"/>
      <c r="I167" s="162"/>
      <c r="J167" s="162"/>
      <c r="K167" s="162"/>
      <c r="L167" s="41" t="s">
        <v>6</v>
      </c>
      <c r="M167" s="165" t="s">
        <v>9</v>
      </c>
      <c r="N167" s="211">
        <f>SUM(N168:N169)</f>
        <v>131</v>
      </c>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row>
    <row r="168" spans="1:131" x14ac:dyDescent="0.25">
      <c r="A168" s="224"/>
      <c r="B168" s="162"/>
      <c r="C168" s="163"/>
      <c r="D168" s="162"/>
      <c r="E168" s="162"/>
      <c r="F168" s="162"/>
      <c r="G168" s="224"/>
      <c r="H168" s="162"/>
      <c r="I168" s="162"/>
      <c r="J168" s="162"/>
      <c r="K168" s="162"/>
      <c r="L168" s="19" t="s">
        <v>10</v>
      </c>
      <c r="M168" s="165" t="s">
        <v>11</v>
      </c>
      <c r="N168" s="211">
        <f>COUNTIFS(O1:O164,0,Q1:Q164,1)</f>
        <v>131</v>
      </c>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row>
    <row r="169" spans="1:131" ht="33" customHeight="1" x14ac:dyDescent="0.25">
      <c r="A169" s="224"/>
      <c r="B169" s="162"/>
      <c r="C169" s="163"/>
      <c r="D169" s="162"/>
      <c r="E169" s="162"/>
      <c r="F169" s="162"/>
      <c r="G169" s="224"/>
      <c r="H169" s="162"/>
      <c r="I169" s="162"/>
      <c r="J169" s="162"/>
      <c r="K169" s="162"/>
      <c r="L169" s="19" t="s">
        <v>541</v>
      </c>
      <c r="M169" s="166" t="s">
        <v>12</v>
      </c>
      <c r="N169" s="211">
        <f>COUNTIFS(O1:O164,1,Q1:Q164,1)</f>
        <v>0</v>
      </c>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2"/>
      <c r="CL169" s="162"/>
      <c r="CM169" s="162"/>
      <c r="CN169" s="162"/>
      <c r="CO169" s="162"/>
      <c r="CP169" s="162"/>
      <c r="CQ169" s="162"/>
      <c r="CR169" s="162"/>
      <c r="CS169" s="162"/>
      <c r="CT169" s="162"/>
      <c r="CU169" s="162"/>
      <c r="CV169" s="162"/>
      <c r="CW169" s="162"/>
      <c r="CX169" s="162"/>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row>
    <row r="170" spans="1:131" x14ac:dyDescent="0.25">
      <c r="A170" s="224"/>
      <c r="B170" s="162"/>
      <c r="C170" s="163"/>
      <c r="D170" s="162"/>
      <c r="E170" s="162"/>
      <c r="F170" s="162"/>
      <c r="G170" s="224"/>
      <c r="H170" s="162"/>
      <c r="I170" s="162"/>
      <c r="J170" s="162"/>
      <c r="K170" s="162"/>
      <c r="L170" s="19" t="s">
        <v>13</v>
      </c>
      <c r="M170" s="166" t="s">
        <v>14</v>
      </c>
      <c r="N170" s="22">
        <f>SUM(N169/N167)</f>
        <v>0</v>
      </c>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2"/>
      <c r="CL170" s="162"/>
      <c r="CM170" s="162"/>
      <c r="CN170" s="162"/>
      <c r="CO170" s="162"/>
      <c r="CP170" s="162"/>
      <c r="CQ170" s="162"/>
      <c r="CR170" s="162"/>
      <c r="CS170" s="162"/>
      <c r="CT170" s="162"/>
      <c r="CU170" s="162"/>
      <c r="CV170" s="162"/>
      <c r="CW170" s="162"/>
      <c r="CX170" s="162"/>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row>
    <row r="171" spans="1:131" x14ac:dyDescent="0.25">
      <c r="A171" s="224"/>
      <c r="B171" s="162"/>
      <c r="C171" s="163"/>
      <c r="D171" s="162"/>
      <c r="E171" s="162"/>
      <c r="F171" s="162"/>
      <c r="G171" s="224"/>
      <c r="H171" s="162"/>
      <c r="I171" s="162"/>
      <c r="J171" s="162"/>
      <c r="K171" s="162"/>
      <c r="L171" s="225"/>
      <c r="M171" s="97"/>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2"/>
      <c r="CL171" s="162"/>
      <c r="CM171" s="162"/>
      <c r="CN171" s="162"/>
      <c r="CO171" s="162"/>
      <c r="CP171" s="162"/>
      <c r="CQ171" s="162"/>
      <c r="CR171" s="162"/>
      <c r="CS171" s="162"/>
      <c r="CT171" s="162"/>
      <c r="CU171" s="162"/>
      <c r="CV171" s="162"/>
      <c r="CW171" s="162"/>
      <c r="CX171" s="162"/>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row>
    <row r="172" spans="1:131" x14ac:dyDescent="0.2">
      <c r="A172" s="224"/>
      <c r="B172" s="162"/>
      <c r="C172" s="163"/>
      <c r="D172" s="162"/>
      <c r="E172" s="162"/>
      <c r="F172" s="162"/>
      <c r="G172" s="224"/>
      <c r="H172" s="162"/>
      <c r="I172" s="162"/>
      <c r="J172" s="162"/>
      <c r="K172" s="162"/>
      <c r="L172" s="162"/>
      <c r="M172" s="276" t="s">
        <v>833</v>
      </c>
      <c r="N172" s="94"/>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c r="CQ172" s="162"/>
      <c r="CR172" s="162"/>
      <c r="CS172" s="162"/>
      <c r="CT172" s="162"/>
      <c r="CU172" s="162"/>
      <c r="CV172" s="162"/>
      <c r="CW172" s="162"/>
      <c r="CX172" s="162"/>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row>
    <row r="173" spans="1:131" x14ac:dyDescent="0.25">
      <c r="A173" s="224"/>
      <c r="B173" s="162"/>
      <c r="C173" s="163"/>
      <c r="D173" s="162"/>
      <c r="E173" s="162"/>
      <c r="F173" s="162"/>
      <c r="G173" s="224"/>
      <c r="H173" s="162"/>
      <c r="I173" s="162"/>
      <c r="J173" s="162"/>
      <c r="K173" s="162"/>
      <c r="L173" s="162"/>
      <c r="M173" s="165" t="s">
        <v>9</v>
      </c>
      <c r="N173" s="211">
        <f>SUM(N174:N175)</f>
        <v>76</v>
      </c>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2"/>
      <c r="DF173" s="162"/>
      <c r="DG173" s="162"/>
      <c r="DH173" s="162"/>
      <c r="DI173" s="162"/>
      <c r="DJ173" s="162"/>
      <c r="DK173" s="162"/>
      <c r="DL173" s="162"/>
      <c r="DM173" s="162"/>
      <c r="DN173" s="162"/>
      <c r="DO173" s="162"/>
      <c r="DP173" s="162"/>
      <c r="DQ173" s="162"/>
    </row>
    <row r="174" spans="1:131" x14ac:dyDescent="0.25">
      <c r="A174" s="224"/>
      <c r="B174" s="162"/>
      <c r="C174" s="163"/>
      <c r="D174" s="162"/>
      <c r="E174" s="162"/>
      <c r="F174" s="162"/>
      <c r="G174" s="224"/>
      <c r="H174" s="162"/>
      <c r="I174" s="162"/>
      <c r="J174" s="162"/>
      <c r="K174" s="162"/>
      <c r="L174" s="162"/>
      <c r="M174" s="165" t="s">
        <v>11</v>
      </c>
      <c r="N174" s="211">
        <f>COUNTIFS(O1:O164,0,R1:R164,1)</f>
        <v>76</v>
      </c>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c r="CM174" s="162"/>
      <c r="CN174" s="162"/>
      <c r="CO174" s="162"/>
      <c r="CP174" s="162"/>
      <c r="CQ174" s="162"/>
      <c r="CR174" s="162"/>
      <c r="CS174" s="162"/>
      <c r="CT174" s="162"/>
      <c r="CU174" s="162"/>
      <c r="CV174" s="162"/>
      <c r="CW174" s="162"/>
      <c r="CX174" s="162"/>
      <c r="CY174" s="162"/>
      <c r="CZ174" s="162"/>
      <c r="DA174" s="162"/>
      <c r="DB174" s="162"/>
      <c r="DC174" s="162"/>
      <c r="DD174" s="162"/>
      <c r="DE174" s="162"/>
      <c r="DF174" s="162"/>
      <c r="DG174" s="162"/>
      <c r="DH174" s="162"/>
      <c r="DI174" s="162"/>
      <c r="DJ174" s="162"/>
      <c r="DK174" s="162"/>
      <c r="DL174" s="162"/>
      <c r="DM174" s="162"/>
      <c r="DN174" s="162"/>
      <c r="DO174" s="162"/>
      <c r="DP174" s="162"/>
      <c r="DQ174" s="162"/>
    </row>
    <row r="175" spans="1:131" x14ac:dyDescent="0.25">
      <c r="A175" s="224"/>
      <c r="B175" s="162"/>
      <c r="C175" s="163"/>
      <c r="D175" s="162"/>
      <c r="E175" s="162"/>
      <c r="F175" s="162"/>
      <c r="G175" s="224"/>
      <c r="H175" s="162"/>
      <c r="I175" s="162"/>
      <c r="J175" s="162"/>
      <c r="K175" s="162"/>
      <c r="L175" s="162"/>
      <c r="M175" s="166" t="s">
        <v>12</v>
      </c>
      <c r="N175" s="211">
        <f>COUNTIFS(O1:O164,1,R1:R164,1)</f>
        <v>0</v>
      </c>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c r="CP175" s="162"/>
      <c r="CQ175" s="162"/>
      <c r="CR175" s="162"/>
      <c r="CS175" s="162"/>
      <c r="CT175" s="162"/>
      <c r="CU175" s="162"/>
      <c r="CV175" s="162"/>
      <c r="CW175" s="162"/>
      <c r="CX175" s="162"/>
      <c r="CY175" s="162"/>
      <c r="CZ175" s="162"/>
      <c r="DA175" s="162"/>
      <c r="DB175" s="162"/>
      <c r="DC175" s="162"/>
      <c r="DD175" s="162"/>
      <c r="DE175" s="162"/>
      <c r="DF175" s="162"/>
      <c r="DG175" s="162"/>
      <c r="DH175" s="162"/>
      <c r="DI175" s="162"/>
      <c r="DJ175" s="162"/>
      <c r="DK175" s="162"/>
      <c r="DL175" s="162"/>
      <c r="DM175" s="162"/>
      <c r="DN175" s="162"/>
      <c r="DO175" s="162"/>
      <c r="DP175" s="162"/>
      <c r="DQ175" s="162"/>
    </row>
    <row r="176" spans="1:131" x14ac:dyDescent="0.25">
      <c r="A176" s="224"/>
      <c r="B176" s="162"/>
      <c r="C176" s="163"/>
      <c r="D176" s="162"/>
      <c r="E176" s="162"/>
      <c r="F176" s="162"/>
      <c r="G176" s="224"/>
      <c r="H176" s="162"/>
      <c r="I176" s="162"/>
      <c r="J176" s="162"/>
      <c r="K176" s="162"/>
      <c r="L176" s="162"/>
      <c r="M176" s="166" t="s">
        <v>14</v>
      </c>
      <c r="N176" s="22">
        <f>SUM(N175/N173)</f>
        <v>0</v>
      </c>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c r="CM176" s="162"/>
      <c r="CN176" s="162"/>
      <c r="CO176" s="162"/>
      <c r="CP176" s="162"/>
      <c r="CQ176" s="162"/>
      <c r="CR176" s="162"/>
      <c r="CS176" s="162"/>
      <c r="CT176" s="162"/>
      <c r="CU176" s="162"/>
      <c r="CV176" s="162"/>
      <c r="CW176" s="162"/>
      <c r="CX176" s="162"/>
      <c r="CY176" s="162"/>
      <c r="CZ176" s="162"/>
      <c r="DA176" s="162"/>
      <c r="DB176" s="162"/>
      <c r="DC176" s="162"/>
      <c r="DD176" s="162"/>
      <c r="DE176" s="162"/>
      <c r="DF176" s="162"/>
      <c r="DG176" s="162"/>
      <c r="DH176" s="162"/>
      <c r="DI176" s="162"/>
      <c r="DJ176" s="162"/>
      <c r="DK176" s="162"/>
      <c r="DL176" s="162"/>
      <c r="DM176" s="162"/>
      <c r="DN176" s="162"/>
      <c r="DO176" s="162"/>
      <c r="DP176" s="162"/>
      <c r="DQ176" s="162"/>
    </row>
    <row r="177" spans="1:121" x14ac:dyDescent="0.25">
      <c r="A177" s="224"/>
      <c r="B177" s="162"/>
      <c r="C177" s="163"/>
      <c r="D177" s="162"/>
      <c r="E177" s="162"/>
      <c r="F177" s="162"/>
      <c r="G177" s="224"/>
      <c r="H177" s="162"/>
      <c r="I177" s="162"/>
      <c r="J177" s="162"/>
      <c r="K177" s="162"/>
      <c r="L177" s="162"/>
      <c r="M177" s="162"/>
      <c r="N177" s="164"/>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c r="CQ177" s="162"/>
      <c r="CR177" s="162"/>
      <c r="CS177" s="162"/>
      <c r="CT177" s="162"/>
      <c r="CU177" s="162"/>
      <c r="CV177" s="162"/>
      <c r="CW177" s="162"/>
      <c r="CX177" s="162"/>
      <c r="CY177" s="162"/>
      <c r="CZ177" s="162"/>
      <c r="DA177" s="162"/>
      <c r="DB177" s="162"/>
      <c r="DC177" s="162"/>
      <c r="DD177" s="162"/>
      <c r="DE177" s="162"/>
      <c r="DF177" s="162"/>
      <c r="DG177" s="162"/>
      <c r="DH177" s="162"/>
      <c r="DI177" s="162"/>
      <c r="DJ177" s="162"/>
      <c r="DK177" s="162"/>
      <c r="DL177" s="162"/>
      <c r="DM177" s="162"/>
      <c r="DN177" s="162"/>
      <c r="DO177" s="162"/>
      <c r="DP177" s="162"/>
      <c r="DQ177" s="162"/>
    </row>
    <row r="178" spans="1:121" x14ac:dyDescent="0.25">
      <c r="A178" s="224"/>
      <c r="B178" s="162"/>
      <c r="C178" s="163"/>
      <c r="D178" s="162"/>
      <c r="E178" s="162"/>
      <c r="F178" s="162"/>
      <c r="G178" s="224"/>
      <c r="H178" s="162"/>
      <c r="I178" s="162"/>
      <c r="J178" s="162"/>
      <c r="K178" s="162"/>
      <c r="L178" s="162"/>
      <c r="M178" s="162"/>
      <c r="N178" s="162"/>
      <c r="O178" s="164"/>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2"/>
      <c r="DF178" s="162"/>
      <c r="DG178" s="162"/>
      <c r="DH178" s="162"/>
      <c r="DI178" s="162"/>
      <c r="DJ178" s="162"/>
      <c r="DK178" s="162"/>
      <c r="DL178" s="162"/>
      <c r="DM178" s="162"/>
      <c r="DN178" s="162"/>
      <c r="DO178" s="162"/>
      <c r="DP178" s="162"/>
      <c r="DQ178" s="162"/>
    </row>
    <row r="179" spans="1:121" x14ac:dyDescent="0.25">
      <c r="A179" s="224"/>
      <c r="B179" s="162"/>
      <c r="C179" s="163"/>
      <c r="D179" s="162"/>
      <c r="E179" s="162"/>
      <c r="F179" s="162"/>
      <c r="G179" s="224"/>
      <c r="H179" s="162"/>
      <c r="I179" s="162"/>
      <c r="J179" s="162"/>
      <c r="K179" s="162"/>
      <c r="L179" s="162"/>
      <c r="M179" s="162"/>
      <c r="N179" s="162"/>
      <c r="O179" s="164"/>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c r="CM179" s="162"/>
      <c r="CN179" s="162"/>
      <c r="CO179" s="162"/>
      <c r="CP179" s="162"/>
      <c r="CQ179" s="162"/>
      <c r="CR179" s="162"/>
      <c r="CS179" s="162"/>
      <c r="CT179" s="162"/>
      <c r="CU179" s="162"/>
      <c r="CV179" s="162"/>
      <c r="CW179" s="162"/>
      <c r="CX179" s="162"/>
      <c r="CY179" s="162"/>
      <c r="CZ179" s="162"/>
      <c r="DA179" s="162"/>
      <c r="DB179" s="162"/>
      <c r="DC179" s="162"/>
      <c r="DD179" s="162"/>
      <c r="DE179" s="162"/>
      <c r="DF179" s="162"/>
      <c r="DG179" s="162"/>
      <c r="DH179" s="162"/>
      <c r="DI179" s="162"/>
      <c r="DJ179" s="162"/>
      <c r="DK179" s="162"/>
      <c r="DL179" s="162"/>
      <c r="DM179" s="162"/>
      <c r="DN179" s="162"/>
      <c r="DO179" s="162"/>
      <c r="DP179" s="162"/>
      <c r="DQ179" s="162"/>
    </row>
    <row r="180" spans="1:121" x14ac:dyDescent="0.25">
      <c r="A180" s="224"/>
      <c r="B180" s="162"/>
      <c r="C180" s="163"/>
      <c r="D180" s="162"/>
      <c r="E180" s="162"/>
      <c r="F180" s="162"/>
      <c r="G180" s="224"/>
      <c r="H180" s="162"/>
      <c r="I180" s="162"/>
      <c r="J180" s="162"/>
      <c r="K180" s="162"/>
      <c r="L180" s="162"/>
      <c r="M180" s="162"/>
      <c r="N180" s="162"/>
      <c r="O180" s="164"/>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c r="CM180" s="162"/>
      <c r="CN180" s="162"/>
      <c r="CO180" s="162"/>
      <c r="CP180" s="162"/>
      <c r="CQ180" s="162"/>
      <c r="CR180" s="162"/>
      <c r="CS180" s="162"/>
      <c r="CT180" s="162"/>
      <c r="CU180" s="162"/>
      <c r="CV180" s="162"/>
      <c r="CW180" s="162"/>
      <c r="CX180" s="162"/>
      <c r="CY180" s="162"/>
      <c r="CZ180" s="162"/>
      <c r="DA180" s="162"/>
      <c r="DB180" s="162"/>
      <c r="DC180" s="162"/>
      <c r="DD180" s="162"/>
      <c r="DE180" s="162"/>
      <c r="DF180" s="162"/>
      <c r="DG180" s="162"/>
      <c r="DH180" s="162"/>
      <c r="DI180" s="162"/>
      <c r="DJ180" s="162"/>
      <c r="DK180" s="162"/>
      <c r="DL180" s="162"/>
      <c r="DM180" s="162"/>
      <c r="DN180" s="162"/>
      <c r="DO180" s="162"/>
      <c r="DP180" s="162"/>
      <c r="DQ180" s="162"/>
    </row>
    <row r="181" spans="1:121" x14ac:dyDescent="0.25">
      <c r="A181" s="224"/>
      <c r="B181" s="162"/>
      <c r="C181" s="163"/>
      <c r="D181" s="162"/>
      <c r="E181" s="162"/>
      <c r="F181" s="162"/>
      <c r="G181" s="224"/>
      <c r="H181" s="162"/>
      <c r="I181" s="162"/>
      <c r="J181" s="162"/>
      <c r="K181" s="162"/>
      <c r="L181" s="162"/>
      <c r="M181" s="162"/>
      <c r="N181" s="162"/>
      <c r="O181" s="164"/>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s="162"/>
      <c r="DJ181" s="162"/>
      <c r="DK181" s="162"/>
      <c r="DL181" s="162"/>
      <c r="DM181" s="162"/>
      <c r="DN181" s="162"/>
      <c r="DO181" s="162"/>
      <c r="DP181" s="162"/>
      <c r="DQ181" s="162"/>
    </row>
    <row r="182" spans="1:121" x14ac:dyDescent="0.25">
      <c r="A182" s="224"/>
      <c r="B182" s="162"/>
      <c r="C182" s="163"/>
      <c r="D182" s="162"/>
      <c r="E182" s="162"/>
      <c r="F182" s="162"/>
      <c r="G182" s="224"/>
      <c r="H182" s="162"/>
      <c r="I182" s="162"/>
      <c r="J182" s="162"/>
      <c r="K182" s="162"/>
      <c r="L182" s="162"/>
      <c r="M182" s="162"/>
      <c r="N182" s="162"/>
      <c r="O182" s="164"/>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s="162"/>
      <c r="DJ182" s="162"/>
      <c r="DK182" s="162"/>
      <c r="DL182" s="162"/>
      <c r="DM182" s="162"/>
      <c r="DN182" s="162"/>
      <c r="DO182" s="162"/>
      <c r="DP182" s="162"/>
      <c r="DQ182" s="162"/>
    </row>
    <row r="183" spans="1:121" x14ac:dyDescent="0.25">
      <c r="A183" s="224"/>
      <c r="B183" s="162"/>
      <c r="C183" s="163"/>
      <c r="D183" s="162"/>
      <c r="E183" s="162"/>
      <c r="F183" s="162"/>
      <c r="G183" s="224"/>
      <c r="H183" s="162"/>
      <c r="I183" s="162"/>
      <c r="J183" s="162"/>
      <c r="K183" s="162"/>
      <c r="L183" s="162"/>
      <c r="M183" s="162"/>
      <c r="N183" s="162"/>
      <c r="O183" s="164"/>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c r="CP183" s="162"/>
      <c r="CQ183" s="162"/>
      <c r="CR183" s="162"/>
      <c r="CS183" s="162"/>
      <c r="CT183" s="162"/>
      <c r="CU183" s="162"/>
      <c r="CV183" s="162"/>
      <c r="CW183" s="162"/>
      <c r="CX183" s="162"/>
      <c r="CY183" s="162"/>
      <c r="CZ183" s="162"/>
      <c r="DA183" s="162"/>
      <c r="DB183" s="162"/>
      <c r="DC183" s="162"/>
      <c r="DD183" s="162"/>
      <c r="DE183" s="162"/>
      <c r="DF183" s="162"/>
      <c r="DG183" s="162"/>
      <c r="DH183" s="162"/>
      <c r="DI183" s="162"/>
      <c r="DJ183" s="162"/>
      <c r="DK183" s="162"/>
      <c r="DL183" s="162"/>
      <c r="DM183" s="162"/>
      <c r="DN183" s="162"/>
      <c r="DO183" s="162"/>
      <c r="DP183" s="162"/>
      <c r="DQ183" s="162"/>
    </row>
    <row r="184" spans="1:121" x14ac:dyDescent="0.25">
      <c r="A184" s="224"/>
      <c r="B184" s="162"/>
      <c r="C184" s="163"/>
      <c r="D184" s="162"/>
      <c r="E184" s="162"/>
      <c r="F184" s="162"/>
      <c r="G184" s="224"/>
      <c r="H184" s="162"/>
      <c r="I184" s="162"/>
      <c r="J184" s="162"/>
      <c r="K184" s="162"/>
      <c r="L184" s="162"/>
      <c r="M184" s="162"/>
      <c r="N184" s="162"/>
      <c r="O184" s="164"/>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c r="CQ184" s="162"/>
      <c r="CR184" s="162"/>
      <c r="CS184" s="162"/>
      <c r="CT184" s="162"/>
      <c r="CU184" s="162"/>
      <c r="CV184" s="162"/>
      <c r="CW184" s="162"/>
      <c r="CX184" s="162"/>
      <c r="CY184" s="162"/>
      <c r="CZ184" s="162"/>
      <c r="DA184" s="162"/>
      <c r="DB184" s="162"/>
      <c r="DC184" s="162"/>
      <c r="DD184" s="162"/>
      <c r="DE184" s="162"/>
      <c r="DF184" s="162"/>
      <c r="DG184" s="162"/>
      <c r="DH184" s="162"/>
      <c r="DI184" s="162"/>
      <c r="DJ184" s="162"/>
      <c r="DK184" s="162"/>
      <c r="DL184" s="162"/>
      <c r="DM184" s="162"/>
      <c r="DN184" s="162"/>
      <c r="DO184" s="162"/>
      <c r="DP184" s="162"/>
      <c r="DQ184" s="162"/>
    </row>
    <row r="185" spans="1:121" x14ac:dyDescent="0.25">
      <c r="A185" s="224"/>
      <c r="B185" s="162"/>
      <c r="C185" s="163"/>
      <c r="D185" s="162"/>
      <c r="E185" s="162"/>
      <c r="F185" s="162"/>
      <c r="G185" s="224"/>
      <c r="H185" s="162"/>
      <c r="I185" s="162"/>
      <c r="J185" s="162"/>
      <c r="K185" s="162"/>
      <c r="L185" s="162"/>
      <c r="M185" s="162"/>
      <c r="N185" s="162"/>
      <c r="O185" s="164"/>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s="162"/>
      <c r="DJ185" s="162"/>
      <c r="DK185" s="162"/>
      <c r="DL185" s="162"/>
      <c r="DM185" s="162"/>
      <c r="DN185" s="162"/>
      <c r="DO185" s="162"/>
      <c r="DP185" s="162"/>
      <c r="DQ185" s="162"/>
    </row>
    <row r="186" spans="1:121" x14ac:dyDescent="0.25">
      <c r="A186" s="224"/>
      <c r="B186" s="162"/>
      <c r="C186" s="163"/>
      <c r="D186" s="162"/>
      <c r="E186" s="162"/>
      <c r="F186" s="162"/>
      <c r="G186" s="224"/>
      <c r="H186" s="162"/>
      <c r="I186" s="162"/>
      <c r="J186" s="162"/>
      <c r="K186" s="162"/>
      <c r="L186" s="162"/>
      <c r="M186" s="162"/>
      <c r="N186" s="162"/>
      <c r="O186" s="164"/>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row>
    <row r="187" spans="1:121" x14ac:dyDescent="0.25">
      <c r="A187" s="224"/>
      <c r="B187" s="162"/>
      <c r="C187" s="163"/>
      <c r="D187" s="162"/>
      <c r="E187" s="162"/>
      <c r="F187" s="162"/>
      <c r="G187" s="224"/>
      <c r="H187" s="162"/>
      <c r="I187" s="162"/>
      <c r="J187" s="162"/>
      <c r="K187" s="162"/>
      <c r="L187" s="162"/>
      <c r="M187" s="162"/>
      <c r="N187" s="162"/>
      <c r="O187" s="164"/>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c r="CP187" s="162"/>
      <c r="CQ187" s="162"/>
      <c r="CR187" s="162"/>
      <c r="CS187" s="162"/>
      <c r="CT187" s="162"/>
      <c r="CU187" s="162"/>
      <c r="CV187" s="162"/>
      <c r="CW187" s="162"/>
      <c r="CX187" s="162"/>
      <c r="CY187" s="162"/>
      <c r="CZ187" s="162"/>
      <c r="DA187" s="162"/>
      <c r="DB187" s="162"/>
      <c r="DC187" s="162"/>
      <c r="DD187" s="162"/>
      <c r="DE187" s="162"/>
      <c r="DF187" s="162"/>
      <c r="DG187" s="162"/>
      <c r="DH187" s="162"/>
      <c r="DI187" s="162"/>
      <c r="DJ187" s="162"/>
      <c r="DK187" s="162"/>
      <c r="DL187" s="162"/>
      <c r="DM187" s="162"/>
      <c r="DN187" s="162"/>
      <c r="DO187" s="162"/>
      <c r="DP187" s="162"/>
      <c r="DQ187" s="162"/>
    </row>
    <row r="188" spans="1:121" x14ac:dyDescent="0.25">
      <c r="A188" s="224"/>
      <c r="B188" s="162"/>
      <c r="C188" s="163"/>
      <c r="D188" s="162"/>
      <c r="E188" s="162"/>
      <c r="F188" s="162"/>
      <c r="G188" s="224"/>
      <c r="H188" s="162"/>
      <c r="I188" s="162"/>
      <c r="J188" s="162"/>
      <c r="K188" s="162"/>
      <c r="L188" s="162"/>
      <c r="M188" s="162"/>
      <c r="N188" s="162"/>
      <c r="O188" s="164"/>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c r="CM188" s="162"/>
      <c r="CN188" s="162"/>
      <c r="CO188" s="162"/>
      <c r="CP188" s="162"/>
      <c r="CQ188" s="162"/>
      <c r="CR188" s="162"/>
      <c r="CS188" s="162"/>
      <c r="CT188" s="162"/>
      <c r="CU188" s="162"/>
      <c r="CV188" s="162"/>
      <c r="CW188" s="162"/>
      <c r="CX188" s="162"/>
      <c r="CY188" s="162"/>
      <c r="CZ188" s="162"/>
      <c r="DA188" s="162"/>
      <c r="DB188" s="162"/>
      <c r="DC188" s="162"/>
      <c r="DD188" s="162"/>
      <c r="DE188" s="162"/>
      <c r="DF188" s="162"/>
      <c r="DG188" s="162"/>
      <c r="DH188" s="162"/>
      <c r="DI188" s="162"/>
      <c r="DJ188" s="162"/>
      <c r="DK188" s="162"/>
      <c r="DL188" s="162"/>
      <c r="DM188" s="162"/>
      <c r="DN188" s="162"/>
      <c r="DO188" s="162"/>
      <c r="DP188" s="162"/>
      <c r="DQ188" s="162"/>
    </row>
    <row r="189" spans="1:121" x14ac:dyDescent="0.25">
      <c r="A189" s="224"/>
      <c r="B189" s="162"/>
      <c r="C189" s="163"/>
      <c r="D189" s="162"/>
      <c r="E189" s="162"/>
      <c r="F189" s="162"/>
      <c r="G189" s="224"/>
      <c r="H189" s="162"/>
      <c r="I189" s="162"/>
      <c r="J189" s="162"/>
      <c r="K189" s="162"/>
      <c r="L189" s="162"/>
      <c r="M189" s="162"/>
      <c r="N189" s="162"/>
      <c r="O189" s="164"/>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s="162"/>
      <c r="DJ189" s="162"/>
      <c r="DK189" s="162"/>
      <c r="DL189" s="162"/>
      <c r="DM189" s="162"/>
      <c r="DN189" s="162"/>
      <c r="DO189" s="162"/>
      <c r="DP189" s="162"/>
      <c r="DQ189" s="162"/>
    </row>
    <row r="190" spans="1:121" x14ac:dyDescent="0.25">
      <c r="A190" s="224"/>
      <c r="B190" s="162"/>
      <c r="C190" s="163"/>
      <c r="D190" s="162"/>
      <c r="E190" s="162"/>
      <c r="F190" s="162"/>
      <c r="G190" s="224"/>
      <c r="H190" s="162"/>
      <c r="I190" s="162"/>
      <c r="J190" s="162"/>
      <c r="K190" s="162"/>
      <c r="L190" s="162"/>
      <c r="M190" s="162"/>
      <c r="N190" s="162"/>
      <c r="O190" s="164"/>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s="162"/>
      <c r="DJ190" s="162"/>
      <c r="DK190" s="162"/>
      <c r="DL190" s="162"/>
      <c r="DM190" s="162"/>
      <c r="DN190" s="162"/>
      <c r="DO190" s="162"/>
      <c r="DP190" s="162"/>
      <c r="DQ190" s="162"/>
    </row>
    <row r="191" spans="1:121" x14ac:dyDescent="0.25">
      <c r="A191" s="224"/>
      <c r="B191" s="162"/>
      <c r="C191" s="163"/>
      <c r="D191" s="162"/>
      <c r="E191" s="162"/>
      <c r="F191" s="162"/>
      <c r="G191" s="224"/>
      <c r="H191" s="162"/>
      <c r="I191" s="162"/>
      <c r="J191" s="162"/>
      <c r="K191" s="162"/>
      <c r="L191" s="162"/>
      <c r="M191" s="162"/>
      <c r="N191" s="162"/>
      <c r="O191" s="164"/>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row>
    <row r="192" spans="1:121" x14ac:dyDescent="0.25">
      <c r="A192" s="224"/>
      <c r="B192" s="162"/>
      <c r="C192" s="163"/>
      <c r="D192" s="162"/>
      <c r="E192" s="162"/>
      <c r="F192" s="162"/>
      <c r="G192" s="224"/>
      <c r="H192" s="162"/>
      <c r="I192" s="162"/>
      <c r="J192" s="162"/>
      <c r="K192" s="162"/>
      <c r="L192" s="162"/>
      <c r="M192" s="162"/>
      <c r="N192" s="162"/>
      <c r="O192" s="164"/>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row>
    <row r="193" spans="1:121" x14ac:dyDescent="0.25">
      <c r="A193" s="224"/>
      <c r="B193" s="162"/>
      <c r="C193" s="163"/>
      <c r="D193" s="162"/>
      <c r="E193" s="162"/>
      <c r="F193" s="162"/>
      <c r="G193" s="224"/>
      <c r="H193" s="162"/>
      <c r="I193" s="162"/>
      <c r="J193" s="162"/>
      <c r="K193" s="162"/>
      <c r="L193" s="162"/>
      <c r="M193" s="162"/>
      <c r="N193" s="162"/>
      <c r="O193" s="164"/>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row>
    <row r="194" spans="1:121" x14ac:dyDescent="0.25">
      <c r="A194" s="224"/>
      <c r="B194" s="162"/>
      <c r="C194" s="163"/>
      <c r="D194" s="162"/>
      <c r="E194" s="162"/>
      <c r="F194" s="162"/>
      <c r="G194" s="224"/>
      <c r="H194" s="162"/>
      <c r="I194" s="162"/>
      <c r="J194" s="162"/>
      <c r="K194" s="162"/>
      <c r="L194" s="162"/>
      <c r="M194" s="162"/>
      <c r="N194" s="162"/>
      <c r="O194" s="164"/>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row>
    <row r="195" spans="1:121" x14ac:dyDescent="0.25">
      <c r="A195" s="224"/>
      <c r="B195" s="162"/>
      <c r="C195" s="163"/>
      <c r="D195" s="162"/>
      <c r="E195" s="162"/>
      <c r="F195" s="162"/>
      <c r="G195" s="224"/>
      <c r="H195" s="162"/>
      <c r="I195" s="162"/>
      <c r="J195" s="162"/>
      <c r="K195" s="162"/>
      <c r="L195" s="162"/>
      <c r="M195" s="162"/>
      <c r="N195" s="162"/>
      <c r="O195" s="164"/>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row>
    <row r="196" spans="1:121" x14ac:dyDescent="0.25">
      <c r="A196" s="224"/>
      <c r="B196" s="162"/>
      <c r="C196" s="163"/>
      <c r="D196" s="162"/>
      <c r="E196" s="162"/>
      <c r="F196" s="162"/>
      <c r="G196" s="224"/>
      <c r="H196" s="162"/>
      <c r="I196" s="162"/>
      <c r="J196" s="162"/>
      <c r="K196" s="162"/>
      <c r="L196" s="162"/>
      <c r="M196" s="162"/>
      <c r="N196" s="162"/>
      <c r="O196" s="164"/>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c r="CQ196" s="162"/>
      <c r="CR196" s="162"/>
      <c r="CS196" s="162"/>
      <c r="CT196" s="162"/>
      <c r="CU196" s="162"/>
      <c r="CV196" s="162"/>
      <c r="CW196" s="162"/>
      <c r="CX196" s="162"/>
      <c r="CY196" s="162"/>
      <c r="CZ196" s="162"/>
      <c r="DA196" s="162"/>
      <c r="DB196" s="162"/>
      <c r="DC196" s="162"/>
      <c r="DD196" s="162"/>
      <c r="DE196" s="162"/>
      <c r="DF196" s="162"/>
      <c r="DG196" s="162"/>
      <c r="DH196" s="162"/>
      <c r="DI196" s="162"/>
      <c r="DJ196" s="162"/>
      <c r="DK196" s="162"/>
      <c r="DL196" s="162"/>
      <c r="DM196" s="162"/>
      <c r="DN196" s="162"/>
      <c r="DO196" s="162"/>
      <c r="DP196" s="162"/>
      <c r="DQ196" s="162"/>
    </row>
    <row r="197" spans="1:121" x14ac:dyDescent="0.25">
      <c r="A197" s="224"/>
      <c r="B197" s="162"/>
      <c r="C197" s="163"/>
      <c r="D197" s="162"/>
      <c r="E197" s="162"/>
      <c r="F197" s="162"/>
      <c r="G197" s="224"/>
      <c r="H197" s="162"/>
      <c r="I197" s="162"/>
      <c r="J197" s="162"/>
      <c r="K197" s="162"/>
      <c r="L197" s="162"/>
      <c r="M197" s="162"/>
      <c r="N197" s="162"/>
      <c r="O197" s="164"/>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row>
    <row r="198" spans="1:121" x14ac:dyDescent="0.25">
      <c r="A198" s="224"/>
      <c r="B198" s="162"/>
      <c r="C198" s="163"/>
      <c r="D198" s="162"/>
      <c r="E198" s="162"/>
      <c r="F198" s="162"/>
      <c r="G198" s="224"/>
      <c r="H198" s="162"/>
      <c r="I198" s="162"/>
      <c r="J198" s="162"/>
      <c r="K198" s="162"/>
      <c r="L198" s="162"/>
      <c r="M198" s="162"/>
      <c r="N198" s="162"/>
      <c r="O198" s="164"/>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s="162"/>
      <c r="DJ198" s="162"/>
      <c r="DK198" s="162"/>
      <c r="DL198" s="162"/>
      <c r="DM198" s="162"/>
      <c r="DN198" s="162"/>
      <c r="DO198" s="162"/>
      <c r="DP198" s="162"/>
      <c r="DQ198" s="162"/>
    </row>
    <row r="199" spans="1:121" x14ac:dyDescent="0.25">
      <c r="A199" s="224"/>
      <c r="B199" s="162"/>
      <c r="C199" s="163"/>
      <c r="D199" s="162"/>
      <c r="E199" s="162"/>
      <c r="F199" s="162"/>
      <c r="G199" s="224"/>
      <c r="H199" s="162"/>
      <c r="I199" s="162"/>
      <c r="J199" s="162"/>
      <c r="K199" s="162"/>
      <c r="L199" s="162"/>
      <c r="M199" s="162"/>
      <c r="N199" s="162"/>
      <c r="O199" s="164"/>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row>
    <row r="200" spans="1:121" x14ac:dyDescent="0.25">
      <c r="A200" s="224"/>
      <c r="B200" s="162"/>
      <c r="C200" s="163"/>
      <c r="D200" s="162"/>
      <c r="E200" s="162"/>
      <c r="F200" s="162"/>
      <c r="G200" s="224"/>
      <c r="H200" s="162"/>
      <c r="I200" s="162"/>
      <c r="J200" s="162"/>
      <c r="K200" s="162"/>
      <c r="L200" s="162"/>
      <c r="M200" s="162"/>
      <c r="N200" s="162"/>
      <c r="O200" s="164"/>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row>
    <row r="201" spans="1:121" x14ac:dyDescent="0.25">
      <c r="A201" s="224"/>
      <c r="B201" s="162"/>
      <c r="C201" s="163"/>
      <c r="D201" s="162"/>
      <c r="E201" s="162"/>
      <c r="F201" s="162"/>
      <c r="G201" s="224"/>
      <c r="H201" s="162"/>
      <c r="I201" s="162"/>
      <c r="J201" s="162"/>
      <c r="K201" s="162"/>
      <c r="L201" s="162"/>
      <c r="M201" s="162"/>
      <c r="N201" s="162"/>
      <c r="O201" s="164"/>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row>
    <row r="202" spans="1:121" x14ac:dyDescent="0.25">
      <c r="A202" s="224"/>
      <c r="B202" s="162"/>
      <c r="C202" s="163"/>
      <c r="D202" s="162"/>
      <c r="E202" s="162"/>
      <c r="F202" s="162"/>
      <c r="G202" s="224"/>
      <c r="H202" s="162"/>
      <c r="I202" s="162"/>
      <c r="J202" s="162"/>
      <c r="K202" s="162"/>
      <c r="L202" s="162"/>
      <c r="M202" s="162"/>
      <c r="N202" s="162"/>
      <c r="O202" s="164"/>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row>
    <row r="203" spans="1:121" x14ac:dyDescent="0.25">
      <c r="A203" s="224"/>
      <c r="B203" s="162"/>
      <c r="C203" s="163"/>
      <c r="D203" s="162"/>
      <c r="E203" s="162"/>
      <c r="F203" s="162"/>
      <c r="G203" s="224"/>
      <c r="H203" s="162"/>
      <c r="I203" s="162"/>
      <c r="J203" s="162"/>
      <c r="K203" s="162"/>
      <c r="L203" s="162"/>
      <c r="M203" s="162"/>
      <c r="N203" s="162"/>
      <c r="O203" s="164"/>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row>
    <row r="204" spans="1:121" x14ac:dyDescent="0.25">
      <c r="A204" s="224"/>
      <c r="B204" s="162"/>
      <c r="C204" s="163"/>
      <c r="D204" s="162"/>
      <c r="E204" s="162"/>
      <c r="F204" s="162"/>
      <c r="G204" s="224"/>
      <c r="H204" s="162"/>
      <c r="I204" s="162"/>
      <c r="J204" s="162"/>
      <c r="K204" s="162"/>
      <c r="L204" s="162"/>
      <c r="M204" s="162"/>
      <c r="N204" s="162"/>
      <c r="O204" s="164"/>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row>
    <row r="205" spans="1:121" x14ac:dyDescent="0.25">
      <c r="A205" s="224"/>
      <c r="B205" s="162"/>
      <c r="C205" s="163"/>
      <c r="D205" s="162"/>
      <c r="E205" s="162"/>
      <c r="F205" s="162"/>
      <c r="G205" s="224"/>
      <c r="H205" s="162"/>
      <c r="I205" s="162"/>
      <c r="J205" s="162"/>
      <c r="K205" s="162"/>
      <c r="L205" s="162"/>
      <c r="M205" s="162"/>
      <c r="N205" s="162"/>
      <c r="O205" s="164"/>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row>
    <row r="206" spans="1:121" x14ac:dyDescent="0.25">
      <c r="A206" s="224"/>
      <c r="B206" s="162"/>
      <c r="C206" s="163"/>
      <c r="D206" s="162"/>
      <c r="E206" s="162"/>
      <c r="F206" s="162"/>
      <c r="G206" s="224"/>
      <c r="H206" s="162"/>
      <c r="I206" s="162"/>
      <c r="J206" s="162"/>
      <c r="K206" s="162"/>
      <c r="L206" s="162"/>
      <c r="M206" s="162"/>
      <c r="N206" s="162"/>
      <c r="O206" s="164"/>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row>
    <row r="207" spans="1:121" x14ac:dyDescent="0.25">
      <c r="A207" s="224"/>
      <c r="B207" s="162"/>
      <c r="C207" s="163"/>
      <c r="D207" s="162"/>
      <c r="E207" s="162"/>
      <c r="F207" s="162"/>
      <c r="G207" s="224"/>
      <c r="H207" s="162"/>
      <c r="I207" s="162"/>
      <c r="J207" s="162"/>
      <c r="K207" s="162"/>
      <c r="L207" s="162"/>
      <c r="M207" s="162"/>
      <c r="N207" s="162"/>
      <c r="O207" s="164"/>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row>
    <row r="208" spans="1:121" x14ac:dyDescent="0.25">
      <c r="A208" s="224"/>
      <c r="B208" s="162"/>
      <c r="C208" s="163"/>
      <c r="D208" s="162"/>
      <c r="E208" s="162"/>
      <c r="F208" s="162"/>
      <c r="G208" s="224"/>
      <c r="H208" s="162"/>
      <c r="I208" s="162"/>
      <c r="J208" s="162"/>
      <c r="K208" s="162"/>
      <c r="L208" s="162"/>
      <c r="M208" s="162"/>
      <c r="N208" s="162"/>
      <c r="O208" s="164"/>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row>
    <row r="209" spans="1:121" x14ac:dyDescent="0.25">
      <c r="A209" s="224"/>
      <c r="B209" s="162"/>
      <c r="C209" s="163"/>
      <c r="D209" s="162"/>
      <c r="E209" s="162"/>
      <c r="F209" s="162"/>
      <c r="G209" s="224"/>
      <c r="H209" s="162"/>
      <c r="I209" s="162"/>
      <c r="J209" s="162"/>
      <c r="K209" s="162"/>
      <c r="L209" s="162"/>
      <c r="M209" s="162"/>
      <c r="N209" s="162"/>
      <c r="O209" s="164"/>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c r="CM209" s="162"/>
      <c r="CN209" s="162"/>
      <c r="CO209" s="162"/>
      <c r="CP209" s="162"/>
      <c r="CQ209" s="162"/>
      <c r="CR209" s="162"/>
      <c r="CS209" s="162"/>
      <c r="CT209" s="162"/>
      <c r="CU209" s="162"/>
      <c r="CV209" s="162"/>
      <c r="CW209" s="162"/>
      <c r="CX209" s="162"/>
      <c r="CY209" s="162"/>
      <c r="CZ209" s="162"/>
      <c r="DA209" s="162"/>
      <c r="DB209" s="162"/>
      <c r="DC209" s="162"/>
      <c r="DD209" s="162"/>
      <c r="DE209" s="162"/>
      <c r="DF209" s="162"/>
      <c r="DG209" s="162"/>
      <c r="DH209" s="162"/>
      <c r="DI209" s="162"/>
      <c r="DJ209" s="162"/>
      <c r="DK209" s="162"/>
      <c r="DL209" s="162"/>
      <c r="DM209" s="162"/>
      <c r="DN209" s="162"/>
      <c r="DO209" s="162"/>
      <c r="DP209" s="162"/>
      <c r="DQ209" s="162"/>
    </row>
    <row r="210" spans="1:121" x14ac:dyDescent="0.25">
      <c r="A210" s="224"/>
      <c r="B210" s="162"/>
      <c r="C210" s="163"/>
      <c r="D210" s="162"/>
      <c r="E210" s="162"/>
      <c r="F210" s="162"/>
      <c r="G210" s="224"/>
      <c r="H210" s="162"/>
      <c r="I210" s="162"/>
      <c r="J210" s="162"/>
      <c r="K210" s="162"/>
      <c r="L210" s="162"/>
      <c r="M210" s="162"/>
      <c r="N210" s="162"/>
      <c r="O210" s="164"/>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c r="CP210" s="162"/>
      <c r="CQ210" s="162"/>
      <c r="CR210" s="162"/>
      <c r="CS210" s="162"/>
      <c r="CT210" s="162"/>
      <c r="CU210" s="162"/>
      <c r="CV210" s="162"/>
      <c r="CW210" s="162"/>
      <c r="CX210" s="162"/>
      <c r="CY210" s="162"/>
      <c r="CZ210" s="162"/>
      <c r="DA210" s="162"/>
      <c r="DB210" s="162"/>
      <c r="DC210" s="162"/>
      <c r="DD210" s="162"/>
      <c r="DE210" s="162"/>
      <c r="DF210" s="162"/>
      <c r="DG210" s="162"/>
      <c r="DH210" s="162"/>
      <c r="DI210" s="162"/>
      <c r="DJ210" s="162"/>
      <c r="DK210" s="162"/>
      <c r="DL210" s="162"/>
      <c r="DM210" s="162"/>
      <c r="DN210" s="162"/>
      <c r="DO210" s="162"/>
      <c r="DP210" s="162"/>
      <c r="DQ210" s="162"/>
    </row>
    <row r="211" spans="1:121" x14ac:dyDescent="0.25">
      <c r="A211" s="224"/>
      <c r="B211" s="162"/>
      <c r="C211" s="163"/>
      <c r="D211" s="162"/>
      <c r="E211" s="162"/>
      <c r="F211" s="162"/>
      <c r="G211" s="224"/>
      <c r="H211" s="162"/>
      <c r="I211" s="162"/>
      <c r="J211" s="162"/>
      <c r="K211" s="162"/>
      <c r="L211" s="162"/>
      <c r="M211" s="162"/>
      <c r="N211" s="162"/>
      <c r="O211" s="164"/>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c r="CM211" s="162"/>
      <c r="CN211" s="162"/>
      <c r="CO211" s="162"/>
      <c r="CP211" s="162"/>
      <c r="CQ211" s="162"/>
      <c r="CR211" s="162"/>
      <c r="CS211" s="162"/>
      <c r="CT211" s="162"/>
      <c r="CU211" s="162"/>
      <c r="CV211" s="162"/>
      <c r="CW211" s="162"/>
      <c r="CX211" s="162"/>
      <c r="CY211" s="162"/>
      <c r="CZ211" s="162"/>
      <c r="DA211" s="162"/>
      <c r="DB211" s="162"/>
      <c r="DC211" s="162"/>
      <c r="DD211" s="162"/>
      <c r="DE211" s="162"/>
      <c r="DF211" s="162"/>
      <c r="DG211" s="162"/>
      <c r="DH211" s="162"/>
      <c r="DI211" s="162"/>
      <c r="DJ211" s="162"/>
      <c r="DK211" s="162"/>
      <c r="DL211" s="162"/>
      <c r="DM211" s="162"/>
      <c r="DN211" s="162"/>
      <c r="DO211" s="162"/>
      <c r="DP211" s="162"/>
      <c r="DQ211" s="162"/>
    </row>
    <row r="212" spans="1:121" x14ac:dyDescent="0.25">
      <c r="A212" s="224"/>
      <c r="B212" s="162"/>
      <c r="C212" s="163"/>
      <c r="D212" s="162"/>
      <c r="E212" s="162"/>
      <c r="F212" s="162"/>
      <c r="G212" s="224"/>
      <c r="H212" s="162"/>
      <c r="I212" s="162"/>
      <c r="J212" s="162"/>
      <c r="K212" s="162"/>
      <c r="L212" s="162"/>
      <c r="M212" s="162"/>
      <c r="N212" s="162"/>
      <c r="O212" s="164"/>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c r="CN212" s="162"/>
      <c r="CO212" s="162"/>
      <c r="CP212" s="162"/>
      <c r="CQ212" s="162"/>
      <c r="CR212" s="162"/>
      <c r="CS212" s="162"/>
      <c r="CT212" s="162"/>
      <c r="CU212" s="162"/>
      <c r="CV212" s="162"/>
      <c r="CW212" s="162"/>
      <c r="CX212" s="162"/>
      <c r="CY212" s="162"/>
      <c r="CZ212" s="162"/>
      <c r="DA212" s="162"/>
      <c r="DB212" s="162"/>
      <c r="DC212" s="162"/>
      <c r="DD212" s="162"/>
      <c r="DE212" s="162"/>
      <c r="DF212" s="162"/>
      <c r="DG212" s="162"/>
      <c r="DH212" s="162"/>
      <c r="DI212" s="162"/>
      <c r="DJ212" s="162"/>
      <c r="DK212" s="162"/>
      <c r="DL212" s="162"/>
      <c r="DM212" s="162"/>
      <c r="DN212" s="162"/>
      <c r="DO212" s="162"/>
      <c r="DP212" s="162"/>
      <c r="DQ212" s="162"/>
    </row>
    <row r="213" spans="1:121" x14ac:dyDescent="0.25">
      <c r="A213" s="224"/>
      <c r="B213" s="162"/>
      <c r="C213" s="163"/>
      <c r="D213" s="162"/>
      <c r="E213" s="162"/>
      <c r="F213" s="162"/>
      <c r="G213" s="224"/>
      <c r="H213" s="162"/>
      <c r="I213" s="162"/>
      <c r="J213" s="162"/>
      <c r="K213" s="162"/>
      <c r="L213" s="162"/>
      <c r="M213" s="162"/>
      <c r="N213" s="162"/>
      <c r="O213" s="164"/>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c r="CP213" s="162"/>
      <c r="CQ213" s="162"/>
      <c r="CR213" s="162"/>
      <c r="CS213" s="162"/>
      <c r="CT213" s="162"/>
      <c r="CU213" s="162"/>
      <c r="CV213" s="162"/>
      <c r="CW213" s="162"/>
      <c r="CX213" s="162"/>
      <c r="CY213" s="162"/>
      <c r="CZ213" s="162"/>
      <c r="DA213" s="162"/>
      <c r="DB213" s="162"/>
      <c r="DC213" s="162"/>
      <c r="DD213" s="162"/>
      <c r="DE213" s="162"/>
      <c r="DF213" s="162"/>
      <c r="DG213" s="162"/>
      <c r="DH213" s="162"/>
      <c r="DI213" s="162"/>
      <c r="DJ213" s="162"/>
      <c r="DK213" s="162"/>
      <c r="DL213" s="162"/>
      <c r="DM213" s="162"/>
      <c r="DN213" s="162"/>
      <c r="DO213" s="162"/>
      <c r="DP213" s="162"/>
      <c r="DQ213" s="162"/>
    </row>
    <row r="214" spans="1:121" x14ac:dyDescent="0.25">
      <c r="A214" s="224"/>
      <c r="B214" s="162"/>
      <c r="C214" s="163"/>
      <c r="D214" s="162"/>
      <c r="E214" s="162"/>
      <c r="F214" s="162"/>
      <c r="G214" s="224"/>
      <c r="H214" s="162"/>
      <c r="I214" s="162"/>
      <c r="J214" s="162"/>
      <c r="K214" s="162"/>
      <c r="L214" s="162"/>
      <c r="M214" s="162"/>
      <c r="N214" s="162"/>
      <c r="O214" s="164"/>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c r="CM214" s="162"/>
      <c r="CN214" s="162"/>
      <c r="CO214" s="162"/>
      <c r="CP214" s="162"/>
      <c r="CQ214" s="162"/>
      <c r="CR214" s="162"/>
      <c r="CS214" s="162"/>
      <c r="CT214" s="162"/>
      <c r="CU214" s="162"/>
      <c r="CV214" s="162"/>
      <c r="CW214" s="162"/>
      <c r="CX214" s="162"/>
      <c r="CY214" s="162"/>
      <c r="CZ214" s="162"/>
      <c r="DA214" s="162"/>
      <c r="DB214" s="162"/>
      <c r="DC214" s="162"/>
      <c r="DD214" s="162"/>
      <c r="DE214" s="162"/>
      <c r="DF214" s="162"/>
      <c r="DG214" s="162"/>
      <c r="DH214" s="162"/>
      <c r="DI214" s="162"/>
      <c r="DJ214" s="162"/>
      <c r="DK214" s="162"/>
      <c r="DL214" s="162"/>
      <c r="DM214" s="162"/>
      <c r="DN214" s="162"/>
      <c r="DO214" s="162"/>
      <c r="DP214" s="162"/>
      <c r="DQ214" s="162"/>
    </row>
    <row r="215" spans="1:121" x14ac:dyDescent="0.25">
      <c r="A215" s="224"/>
      <c r="B215" s="162"/>
      <c r="C215" s="163"/>
      <c r="D215" s="162"/>
      <c r="E215" s="162"/>
      <c r="F215" s="162"/>
      <c r="G215" s="224"/>
      <c r="H215" s="162"/>
      <c r="I215" s="162"/>
      <c r="J215" s="162"/>
      <c r="K215" s="162"/>
      <c r="L215" s="162"/>
      <c r="M215" s="162"/>
      <c r="N215" s="162"/>
      <c r="O215" s="164"/>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c r="CP215" s="162"/>
      <c r="CQ215" s="162"/>
      <c r="CR215" s="162"/>
      <c r="CS215" s="162"/>
      <c r="CT215" s="162"/>
      <c r="CU215" s="162"/>
      <c r="CV215" s="162"/>
      <c r="CW215" s="162"/>
      <c r="CX215" s="162"/>
      <c r="CY215" s="162"/>
      <c r="CZ215" s="162"/>
      <c r="DA215" s="162"/>
      <c r="DB215" s="162"/>
      <c r="DC215" s="162"/>
      <c r="DD215" s="162"/>
      <c r="DE215" s="162"/>
      <c r="DF215" s="162"/>
      <c r="DG215" s="162"/>
      <c r="DH215" s="162"/>
      <c r="DI215" s="162"/>
      <c r="DJ215" s="162"/>
      <c r="DK215" s="162"/>
      <c r="DL215" s="162"/>
      <c r="DM215" s="162"/>
      <c r="DN215" s="162"/>
      <c r="DO215" s="162"/>
      <c r="DP215" s="162"/>
      <c r="DQ215" s="162"/>
    </row>
    <row r="216" spans="1:121" x14ac:dyDescent="0.25">
      <c r="A216" s="224"/>
      <c r="B216" s="162"/>
      <c r="C216" s="163"/>
      <c r="D216" s="162"/>
      <c r="E216" s="162"/>
      <c r="F216" s="162"/>
      <c r="G216" s="224"/>
      <c r="H216" s="162"/>
      <c r="I216" s="162"/>
      <c r="J216" s="162"/>
      <c r="K216" s="162"/>
      <c r="L216" s="162"/>
      <c r="M216" s="162"/>
      <c r="N216" s="162"/>
      <c r="O216" s="164"/>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c r="CM216" s="162"/>
      <c r="CN216" s="162"/>
      <c r="CO216" s="162"/>
      <c r="CP216" s="162"/>
      <c r="CQ216" s="162"/>
      <c r="CR216" s="162"/>
      <c r="CS216" s="162"/>
      <c r="CT216" s="162"/>
      <c r="CU216" s="162"/>
      <c r="CV216" s="162"/>
      <c r="CW216" s="162"/>
      <c r="CX216" s="162"/>
      <c r="CY216" s="162"/>
      <c r="CZ216" s="162"/>
      <c r="DA216" s="162"/>
      <c r="DB216" s="162"/>
      <c r="DC216" s="162"/>
      <c r="DD216" s="162"/>
      <c r="DE216" s="162"/>
      <c r="DF216" s="162"/>
      <c r="DG216" s="162"/>
      <c r="DH216" s="162"/>
      <c r="DI216" s="162"/>
      <c r="DJ216" s="162"/>
      <c r="DK216" s="162"/>
      <c r="DL216" s="162"/>
      <c r="DM216" s="162"/>
      <c r="DN216" s="162"/>
      <c r="DO216" s="162"/>
      <c r="DP216" s="162"/>
      <c r="DQ216" s="162"/>
    </row>
    <row r="217" spans="1:121" x14ac:dyDescent="0.25">
      <c r="A217" s="224"/>
      <c r="B217" s="162"/>
      <c r="C217" s="163"/>
      <c r="D217" s="162"/>
      <c r="E217" s="162"/>
      <c r="F217" s="162"/>
      <c r="G217" s="224"/>
      <c r="H217" s="162"/>
      <c r="I217" s="162"/>
      <c r="J217" s="162"/>
      <c r="K217" s="162"/>
      <c r="L217" s="162"/>
      <c r="M217" s="162"/>
      <c r="N217" s="162"/>
      <c r="O217" s="164"/>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c r="CP217" s="162"/>
      <c r="CQ217" s="162"/>
      <c r="CR217" s="162"/>
      <c r="CS217" s="162"/>
      <c r="CT217" s="162"/>
      <c r="CU217" s="162"/>
      <c r="CV217" s="162"/>
      <c r="CW217" s="162"/>
      <c r="CX217" s="162"/>
      <c r="CY217" s="162"/>
      <c r="CZ217" s="162"/>
      <c r="DA217" s="162"/>
      <c r="DB217" s="162"/>
      <c r="DC217" s="162"/>
      <c r="DD217" s="162"/>
      <c r="DE217" s="162"/>
      <c r="DF217" s="162"/>
      <c r="DG217" s="162"/>
      <c r="DH217" s="162"/>
      <c r="DI217" s="162"/>
      <c r="DJ217" s="162"/>
      <c r="DK217" s="162"/>
      <c r="DL217" s="162"/>
      <c r="DM217" s="162"/>
      <c r="DN217" s="162"/>
      <c r="DO217" s="162"/>
      <c r="DP217" s="162"/>
      <c r="DQ217" s="162"/>
    </row>
    <row r="218" spans="1:121" x14ac:dyDescent="0.25">
      <c r="A218" s="224"/>
      <c r="B218" s="162"/>
      <c r="C218" s="163"/>
      <c r="D218" s="162"/>
      <c r="E218" s="162"/>
      <c r="F218" s="162"/>
      <c r="G218" s="224"/>
      <c r="H218" s="162"/>
      <c r="I218" s="162"/>
      <c r="J218" s="162"/>
      <c r="K218" s="162"/>
      <c r="L218" s="162"/>
      <c r="M218" s="162"/>
      <c r="N218" s="162"/>
      <c r="O218" s="164"/>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c r="CP218" s="162"/>
      <c r="CQ218" s="162"/>
      <c r="CR218" s="162"/>
      <c r="CS218" s="162"/>
      <c r="CT218" s="162"/>
      <c r="CU218" s="162"/>
      <c r="CV218" s="162"/>
      <c r="CW218" s="162"/>
      <c r="CX218" s="162"/>
      <c r="CY218" s="162"/>
      <c r="CZ218" s="162"/>
      <c r="DA218" s="162"/>
      <c r="DB218" s="162"/>
      <c r="DC218" s="162"/>
      <c r="DD218" s="162"/>
      <c r="DE218" s="162"/>
      <c r="DF218" s="162"/>
      <c r="DG218" s="162"/>
      <c r="DH218" s="162"/>
      <c r="DI218" s="162"/>
      <c r="DJ218" s="162"/>
      <c r="DK218" s="162"/>
      <c r="DL218" s="162"/>
      <c r="DM218" s="162"/>
      <c r="DN218" s="162"/>
      <c r="DO218" s="162"/>
      <c r="DP218" s="162"/>
      <c r="DQ218" s="162"/>
    </row>
    <row r="219" spans="1:121" x14ac:dyDescent="0.25">
      <c r="A219" s="224"/>
      <c r="B219" s="162"/>
      <c r="C219" s="163"/>
      <c r="D219" s="162"/>
      <c r="E219" s="162"/>
      <c r="F219" s="162"/>
      <c r="G219" s="224"/>
      <c r="H219" s="162"/>
      <c r="I219" s="162"/>
      <c r="J219" s="162"/>
      <c r="K219" s="162"/>
      <c r="L219" s="162"/>
      <c r="M219" s="162"/>
      <c r="N219" s="162"/>
      <c r="O219" s="164"/>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c r="CQ219" s="162"/>
      <c r="CR219" s="162"/>
      <c r="CS219" s="162"/>
      <c r="CT219" s="162"/>
      <c r="CU219" s="162"/>
      <c r="CV219" s="162"/>
      <c r="CW219" s="162"/>
      <c r="CX219" s="162"/>
      <c r="CY219" s="162"/>
      <c r="CZ219" s="162"/>
      <c r="DA219" s="162"/>
      <c r="DB219" s="162"/>
      <c r="DC219" s="162"/>
      <c r="DD219" s="162"/>
      <c r="DE219" s="162"/>
      <c r="DF219" s="162"/>
      <c r="DG219" s="162"/>
      <c r="DH219" s="162"/>
      <c r="DI219" s="162"/>
      <c r="DJ219" s="162"/>
      <c r="DK219" s="162"/>
      <c r="DL219" s="162"/>
      <c r="DM219" s="162"/>
      <c r="DN219" s="162"/>
      <c r="DO219" s="162"/>
      <c r="DP219" s="162"/>
      <c r="DQ219" s="162"/>
    </row>
    <row r="220" spans="1:121" x14ac:dyDescent="0.25">
      <c r="A220" s="224"/>
      <c r="B220" s="162"/>
      <c r="C220" s="163"/>
      <c r="D220" s="162"/>
      <c r="E220" s="162"/>
      <c r="F220" s="162"/>
      <c r="G220" s="224"/>
      <c r="H220" s="162"/>
      <c r="I220" s="162"/>
      <c r="J220" s="162"/>
      <c r="K220" s="162"/>
      <c r="L220" s="162"/>
      <c r="M220" s="162"/>
      <c r="N220" s="162"/>
      <c r="O220" s="164"/>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c r="DF220" s="162"/>
      <c r="DG220" s="162"/>
      <c r="DH220" s="162"/>
      <c r="DI220" s="162"/>
      <c r="DJ220" s="162"/>
      <c r="DK220" s="162"/>
      <c r="DL220" s="162"/>
      <c r="DM220" s="162"/>
      <c r="DN220" s="162"/>
      <c r="DO220" s="162"/>
      <c r="DP220" s="162"/>
      <c r="DQ220" s="162"/>
    </row>
    <row r="221" spans="1:121" x14ac:dyDescent="0.25">
      <c r="A221" s="224"/>
      <c r="B221" s="162"/>
      <c r="C221" s="163"/>
      <c r="D221" s="162"/>
      <c r="E221" s="162"/>
      <c r="F221" s="162"/>
      <c r="G221" s="224"/>
      <c r="H221" s="162"/>
      <c r="I221" s="162"/>
      <c r="J221" s="162"/>
      <c r="K221" s="162"/>
      <c r="L221" s="162"/>
      <c r="M221" s="162"/>
      <c r="N221" s="162"/>
      <c r="O221" s="164"/>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c r="DF221" s="162"/>
      <c r="DG221" s="162"/>
      <c r="DH221" s="162"/>
      <c r="DI221" s="162"/>
      <c r="DJ221" s="162"/>
      <c r="DK221" s="162"/>
      <c r="DL221" s="162"/>
      <c r="DM221" s="162"/>
      <c r="DN221" s="162"/>
      <c r="DO221" s="162"/>
      <c r="DP221" s="162"/>
      <c r="DQ221" s="162"/>
    </row>
    <row r="222" spans="1:121" x14ac:dyDescent="0.25">
      <c r="A222" s="224"/>
      <c r="B222" s="162"/>
      <c r="C222" s="163"/>
      <c r="D222" s="162"/>
      <c r="E222" s="162"/>
      <c r="F222" s="162"/>
      <c r="G222" s="224"/>
      <c r="H222" s="162"/>
      <c r="I222" s="162"/>
      <c r="J222" s="162"/>
      <c r="K222" s="162"/>
      <c r="L222" s="162"/>
      <c r="M222" s="162"/>
      <c r="N222" s="162"/>
      <c r="O222" s="164"/>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c r="CN222" s="162"/>
      <c r="CO222" s="162"/>
      <c r="CP222" s="162"/>
      <c r="CQ222" s="162"/>
      <c r="CR222" s="162"/>
      <c r="CS222" s="162"/>
      <c r="CT222" s="162"/>
      <c r="CU222" s="162"/>
      <c r="CV222" s="162"/>
      <c r="CW222" s="162"/>
      <c r="CX222" s="162"/>
      <c r="CY222" s="162"/>
      <c r="CZ222" s="162"/>
      <c r="DA222" s="162"/>
      <c r="DB222" s="162"/>
      <c r="DC222" s="162"/>
      <c r="DD222" s="162"/>
      <c r="DE222" s="162"/>
      <c r="DF222" s="162"/>
      <c r="DG222" s="162"/>
      <c r="DH222" s="162"/>
      <c r="DI222" s="162"/>
      <c r="DJ222" s="162"/>
      <c r="DK222" s="162"/>
      <c r="DL222" s="162"/>
      <c r="DM222" s="162"/>
      <c r="DN222" s="162"/>
      <c r="DO222" s="162"/>
      <c r="DP222" s="162"/>
      <c r="DQ222" s="162"/>
    </row>
    <row r="223" spans="1:121" x14ac:dyDescent="0.25">
      <c r="A223" s="224"/>
      <c r="B223" s="162"/>
      <c r="C223" s="163"/>
      <c r="D223" s="162"/>
      <c r="E223" s="162"/>
      <c r="F223" s="162"/>
      <c r="G223" s="224"/>
      <c r="H223" s="162"/>
      <c r="I223" s="162"/>
      <c r="J223" s="162"/>
      <c r="K223" s="162"/>
      <c r="L223" s="162"/>
      <c r="M223" s="162"/>
      <c r="N223" s="162"/>
      <c r="O223" s="164"/>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2"/>
      <c r="CL223" s="162"/>
      <c r="CM223" s="162"/>
      <c r="CN223" s="162"/>
      <c r="CO223" s="162"/>
      <c r="CP223" s="162"/>
      <c r="CQ223" s="162"/>
      <c r="CR223" s="162"/>
      <c r="CS223" s="162"/>
      <c r="CT223" s="162"/>
      <c r="CU223" s="162"/>
      <c r="CV223" s="162"/>
      <c r="CW223" s="162"/>
      <c r="CX223" s="162"/>
      <c r="CY223" s="162"/>
      <c r="CZ223" s="162"/>
      <c r="DA223" s="162"/>
      <c r="DB223" s="162"/>
      <c r="DC223" s="162"/>
      <c r="DD223" s="162"/>
      <c r="DE223" s="162"/>
      <c r="DF223" s="162"/>
      <c r="DG223" s="162"/>
      <c r="DH223" s="162"/>
      <c r="DI223" s="162"/>
      <c r="DJ223" s="162"/>
      <c r="DK223" s="162"/>
      <c r="DL223" s="162"/>
      <c r="DM223" s="162"/>
      <c r="DN223" s="162"/>
      <c r="DO223" s="162"/>
      <c r="DP223" s="162"/>
      <c r="DQ223" s="162"/>
    </row>
    <row r="224" spans="1:121" x14ac:dyDescent="0.25">
      <c r="A224" s="224"/>
      <c r="B224" s="162"/>
      <c r="C224" s="163"/>
      <c r="D224" s="162"/>
      <c r="E224" s="162"/>
      <c r="F224" s="162"/>
      <c r="G224" s="224"/>
      <c r="H224" s="162"/>
      <c r="I224" s="162"/>
      <c r="J224" s="162"/>
      <c r="K224" s="162"/>
      <c r="L224" s="162"/>
      <c r="M224" s="162"/>
      <c r="N224" s="162"/>
      <c r="O224" s="164"/>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c r="DG224" s="162"/>
      <c r="DH224" s="162"/>
      <c r="DI224" s="162"/>
      <c r="DJ224" s="162"/>
      <c r="DK224" s="162"/>
      <c r="DL224" s="162"/>
      <c r="DM224" s="162"/>
      <c r="DN224" s="162"/>
      <c r="DO224" s="162"/>
      <c r="DP224" s="162"/>
      <c r="DQ224" s="162"/>
    </row>
    <row r="225" spans="1:121" x14ac:dyDescent="0.25">
      <c r="A225" s="224"/>
      <c r="B225" s="162"/>
      <c r="C225" s="163"/>
      <c r="D225" s="162"/>
      <c r="E225" s="162"/>
      <c r="F225" s="162"/>
      <c r="G225" s="224"/>
      <c r="H225" s="162"/>
      <c r="I225" s="162"/>
      <c r="J225" s="162"/>
      <c r="K225" s="162"/>
      <c r="L225" s="162"/>
      <c r="M225" s="162"/>
      <c r="N225" s="162"/>
      <c r="O225" s="164"/>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c r="CQ225" s="162"/>
      <c r="CR225" s="162"/>
      <c r="CS225" s="162"/>
      <c r="CT225" s="162"/>
      <c r="CU225" s="162"/>
      <c r="CV225" s="162"/>
      <c r="CW225" s="162"/>
      <c r="CX225" s="162"/>
      <c r="CY225" s="162"/>
      <c r="CZ225" s="162"/>
      <c r="DA225" s="162"/>
      <c r="DB225" s="162"/>
      <c r="DC225" s="162"/>
      <c r="DD225" s="162"/>
      <c r="DE225" s="162"/>
      <c r="DF225" s="162"/>
      <c r="DG225" s="162"/>
      <c r="DH225" s="162"/>
      <c r="DI225" s="162"/>
      <c r="DJ225" s="162"/>
      <c r="DK225" s="162"/>
      <c r="DL225" s="162"/>
      <c r="DM225" s="162"/>
      <c r="DN225" s="162"/>
      <c r="DO225" s="162"/>
      <c r="DP225" s="162"/>
      <c r="DQ225" s="162"/>
    </row>
    <row r="226" spans="1:121" x14ac:dyDescent="0.25">
      <c r="A226" s="224"/>
      <c r="B226" s="162"/>
      <c r="C226" s="163"/>
      <c r="D226" s="162"/>
      <c r="E226" s="162"/>
      <c r="F226" s="162"/>
      <c r="G226" s="224"/>
      <c r="H226" s="162"/>
      <c r="I226" s="162"/>
      <c r="J226" s="162"/>
      <c r="K226" s="162"/>
      <c r="L226" s="162"/>
      <c r="M226" s="162"/>
      <c r="N226" s="162"/>
      <c r="O226" s="164"/>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c r="CP226" s="162"/>
      <c r="CQ226" s="162"/>
      <c r="CR226" s="162"/>
      <c r="CS226" s="162"/>
      <c r="CT226" s="162"/>
      <c r="CU226" s="162"/>
      <c r="CV226" s="162"/>
      <c r="CW226" s="162"/>
      <c r="CX226" s="162"/>
      <c r="CY226" s="162"/>
      <c r="CZ226" s="162"/>
      <c r="DA226" s="162"/>
      <c r="DB226" s="162"/>
      <c r="DC226" s="162"/>
      <c r="DD226" s="162"/>
      <c r="DE226" s="162"/>
      <c r="DF226" s="162"/>
      <c r="DG226" s="162"/>
      <c r="DH226" s="162"/>
      <c r="DI226" s="162"/>
      <c r="DJ226" s="162"/>
      <c r="DK226" s="162"/>
      <c r="DL226" s="162"/>
      <c r="DM226" s="162"/>
      <c r="DN226" s="162"/>
      <c r="DO226" s="162"/>
      <c r="DP226" s="162"/>
      <c r="DQ226" s="162"/>
    </row>
    <row r="227" spans="1:121" x14ac:dyDescent="0.25">
      <c r="A227" s="224"/>
      <c r="B227" s="162"/>
      <c r="C227" s="163"/>
      <c r="D227" s="162"/>
      <c r="E227" s="162"/>
      <c r="F227" s="162"/>
      <c r="G227" s="224"/>
      <c r="H227" s="162"/>
      <c r="I227" s="162"/>
      <c r="J227" s="162"/>
      <c r="K227" s="162"/>
      <c r="L227" s="162"/>
      <c r="M227" s="162"/>
      <c r="N227" s="162"/>
      <c r="O227" s="164"/>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62"/>
      <c r="DH227" s="162"/>
      <c r="DI227" s="162"/>
      <c r="DJ227" s="162"/>
      <c r="DK227" s="162"/>
      <c r="DL227" s="162"/>
      <c r="DM227" s="162"/>
      <c r="DN227" s="162"/>
      <c r="DO227" s="162"/>
      <c r="DP227" s="162"/>
      <c r="DQ227" s="162"/>
    </row>
    <row r="228" spans="1:121" x14ac:dyDescent="0.25">
      <c r="A228" s="224"/>
      <c r="B228" s="162"/>
      <c r="C228" s="163"/>
      <c r="D228" s="162"/>
      <c r="E228" s="162"/>
      <c r="F228" s="162"/>
      <c r="G228" s="224"/>
      <c r="H228" s="162"/>
      <c r="I228" s="162"/>
      <c r="J228" s="162"/>
      <c r="K228" s="162"/>
      <c r="L228" s="162"/>
      <c r="M228" s="162"/>
      <c r="N228" s="162"/>
      <c r="O228" s="164"/>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2"/>
      <c r="CN228" s="162"/>
      <c r="CO228" s="162"/>
      <c r="CP228" s="162"/>
      <c r="CQ228" s="162"/>
      <c r="CR228" s="162"/>
      <c r="CS228" s="162"/>
      <c r="CT228" s="162"/>
      <c r="CU228" s="162"/>
      <c r="CV228" s="162"/>
      <c r="CW228" s="162"/>
      <c r="CX228" s="162"/>
      <c r="CY228" s="162"/>
      <c r="CZ228" s="162"/>
      <c r="DA228" s="162"/>
      <c r="DB228" s="162"/>
      <c r="DC228" s="162"/>
      <c r="DD228" s="162"/>
      <c r="DE228" s="162"/>
      <c r="DF228" s="162"/>
      <c r="DG228" s="162"/>
      <c r="DH228" s="162"/>
      <c r="DI228" s="162"/>
      <c r="DJ228" s="162"/>
      <c r="DK228" s="162"/>
      <c r="DL228" s="162"/>
      <c r="DM228" s="162"/>
      <c r="DN228" s="162"/>
      <c r="DO228" s="162"/>
      <c r="DP228" s="162"/>
      <c r="DQ228" s="162"/>
    </row>
    <row r="229" spans="1:121" x14ac:dyDescent="0.25">
      <c r="A229" s="224"/>
      <c r="B229" s="162"/>
      <c r="C229" s="163"/>
      <c r="D229" s="162"/>
      <c r="E229" s="162"/>
      <c r="F229" s="162"/>
      <c r="G229" s="224"/>
      <c r="H229" s="162"/>
      <c r="I229" s="162"/>
      <c r="J229" s="162"/>
      <c r="K229" s="162"/>
      <c r="L229" s="162"/>
      <c r="M229" s="162"/>
      <c r="N229" s="162"/>
      <c r="O229" s="164"/>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62"/>
      <c r="DH229" s="162"/>
      <c r="DI229" s="162"/>
      <c r="DJ229" s="162"/>
      <c r="DK229" s="162"/>
      <c r="DL229" s="162"/>
      <c r="DM229" s="162"/>
      <c r="DN229" s="162"/>
      <c r="DO229" s="162"/>
      <c r="DP229" s="162"/>
      <c r="DQ229" s="162"/>
    </row>
    <row r="230" spans="1:121" x14ac:dyDescent="0.25">
      <c r="A230" s="224"/>
      <c r="B230" s="162"/>
      <c r="C230" s="163"/>
      <c r="D230" s="162"/>
      <c r="E230" s="162"/>
      <c r="F230" s="162"/>
      <c r="G230" s="224"/>
      <c r="H230" s="162"/>
      <c r="I230" s="162"/>
      <c r="J230" s="162"/>
      <c r="K230" s="162"/>
      <c r="L230" s="162"/>
      <c r="M230" s="162"/>
      <c r="N230" s="162"/>
      <c r="O230" s="164"/>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c r="DF230" s="162"/>
      <c r="DG230" s="162"/>
      <c r="DH230" s="162"/>
      <c r="DI230" s="162"/>
      <c r="DJ230" s="162"/>
      <c r="DK230" s="162"/>
      <c r="DL230" s="162"/>
      <c r="DM230" s="162"/>
      <c r="DN230" s="162"/>
      <c r="DO230" s="162"/>
      <c r="DP230" s="162"/>
      <c r="DQ230" s="162"/>
    </row>
    <row r="231" spans="1:121" x14ac:dyDescent="0.25">
      <c r="A231" s="224"/>
      <c r="B231" s="162"/>
      <c r="C231" s="163"/>
      <c r="D231" s="162"/>
      <c r="E231" s="162"/>
      <c r="F231" s="162"/>
      <c r="G231" s="224"/>
      <c r="H231" s="162"/>
      <c r="I231" s="162"/>
      <c r="J231" s="162"/>
      <c r="K231" s="162"/>
      <c r="L231" s="162"/>
      <c r="M231" s="162"/>
      <c r="N231" s="162"/>
      <c r="O231" s="164"/>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c r="DF231" s="162"/>
      <c r="DG231" s="162"/>
      <c r="DH231" s="162"/>
      <c r="DI231" s="162"/>
      <c r="DJ231" s="162"/>
      <c r="DK231" s="162"/>
      <c r="DL231" s="162"/>
      <c r="DM231" s="162"/>
      <c r="DN231" s="162"/>
      <c r="DO231" s="162"/>
      <c r="DP231" s="162"/>
      <c r="DQ231" s="162"/>
    </row>
    <row r="232" spans="1:121" x14ac:dyDescent="0.25">
      <c r="A232" s="224"/>
      <c r="B232" s="162"/>
      <c r="C232" s="163"/>
      <c r="D232" s="162"/>
      <c r="E232" s="162"/>
      <c r="F232" s="162"/>
      <c r="G232" s="224"/>
      <c r="H232" s="162"/>
      <c r="I232" s="162"/>
      <c r="J232" s="162"/>
      <c r="K232" s="162"/>
      <c r="L232" s="162"/>
      <c r="M232" s="162"/>
      <c r="N232" s="162"/>
      <c r="O232" s="164"/>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c r="CN232" s="162"/>
      <c r="CO232" s="162"/>
      <c r="CP232" s="162"/>
      <c r="CQ232" s="162"/>
      <c r="CR232" s="162"/>
      <c r="CS232" s="162"/>
      <c r="CT232" s="162"/>
      <c r="CU232" s="162"/>
      <c r="CV232" s="162"/>
      <c r="CW232" s="162"/>
      <c r="CX232" s="162"/>
      <c r="CY232" s="162"/>
      <c r="CZ232" s="162"/>
      <c r="DA232" s="162"/>
      <c r="DB232" s="162"/>
      <c r="DC232" s="162"/>
      <c r="DD232" s="162"/>
      <c r="DE232" s="162"/>
      <c r="DF232" s="162"/>
      <c r="DG232" s="162"/>
      <c r="DH232" s="162"/>
      <c r="DI232" s="162"/>
      <c r="DJ232" s="162"/>
      <c r="DK232" s="162"/>
      <c r="DL232" s="162"/>
      <c r="DM232" s="162"/>
      <c r="DN232" s="162"/>
      <c r="DO232" s="162"/>
      <c r="DP232" s="162"/>
      <c r="DQ232" s="162"/>
    </row>
    <row r="233" spans="1:121" x14ac:dyDescent="0.25">
      <c r="A233" s="224"/>
      <c r="B233" s="162"/>
      <c r="C233" s="163"/>
      <c r="D233" s="162"/>
      <c r="E233" s="162"/>
      <c r="F233" s="162"/>
      <c r="G233" s="224"/>
      <c r="H233" s="162"/>
      <c r="I233" s="162"/>
      <c r="J233" s="162"/>
      <c r="K233" s="162"/>
      <c r="L233" s="162"/>
      <c r="M233" s="162"/>
      <c r="N233" s="162"/>
      <c r="O233" s="164"/>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c r="CM233" s="162"/>
      <c r="CN233" s="162"/>
      <c r="CO233" s="162"/>
      <c r="CP233" s="162"/>
      <c r="CQ233" s="162"/>
      <c r="CR233" s="162"/>
      <c r="CS233" s="162"/>
      <c r="CT233" s="162"/>
      <c r="CU233" s="162"/>
      <c r="CV233" s="162"/>
      <c r="CW233" s="162"/>
      <c r="CX233" s="162"/>
      <c r="CY233" s="162"/>
      <c r="CZ233" s="162"/>
      <c r="DA233" s="162"/>
      <c r="DB233" s="162"/>
      <c r="DC233" s="162"/>
      <c r="DD233" s="162"/>
      <c r="DE233" s="162"/>
      <c r="DF233" s="162"/>
      <c r="DG233" s="162"/>
      <c r="DH233" s="162"/>
      <c r="DI233" s="162"/>
      <c r="DJ233" s="162"/>
      <c r="DK233" s="162"/>
      <c r="DL233" s="162"/>
      <c r="DM233" s="162"/>
      <c r="DN233" s="162"/>
      <c r="DO233" s="162"/>
      <c r="DP233" s="162"/>
      <c r="DQ233" s="162"/>
    </row>
    <row r="234" spans="1:121" x14ac:dyDescent="0.25">
      <c r="A234" s="224"/>
      <c r="B234" s="162"/>
      <c r="C234" s="163"/>
      <c r="D234" s="162"/>
      <c r="E234" s="162"/>
      <c r="F234" s="162"/>
      <c r="G234" s="224"/>
      <c r="H234" s="162"/>
      <c r="I234" s="162"/>
      <c r="J234" s="162"/>
      <c r="K234" s="162"/>
      <c r="L234" s="162"/>
      <c r="M234" s="162"/>
      <c r="N234" s="162"/>
      <c r="O234" s="164"/>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c r="CQ234" s="162"/>
      <c r="CR234" s="162"/>
      <c r="CS234" s="162"/>
      <c r="CT234" s="162"/>
      <c r="CU234" s="162"/>
      <c r="CV234" s="162"/>
      <c r="CW234" s="162"/>
      <c r="CX234" s="162"/>
      <c r="CY234" s="162"/>
      <c r="CZ234" s="162"/>
      <c r="DA234" s="162"/>
      <c r="DB234" s="162"/>
      <c r="DC234" s="162"/>
      <c r="DD234" s="162"/>
      <c r="DE234" s="162"/>
      <c r="DF234" s="162"/>
      <c r="DG234" s="162"/>
      <c r="DH234" s="162"/>
      <c r="DI234" s="162"/>
      <c r="DJ234" s="162"/>
      <c r="DK234" s="162"/>
      <c r="DL234" s="162"/>
      <c r="DM234" s="162"/>
      <c r="DN234" s="162"/>
      <c r="DO234" s="162"/>
      <c r="DP234" s="162"/>
      <c r="DQ234" s="162"/>
    </row>
    <row r="235" spans="1:121" x14ac:dyDescent="0.25">
      <c r="A235" s="224"/>
      <c r="B235" s="162"/>
      <c r="C235" s="163"/>
      <c r="D235" s="162"/>
      <c r="E235" s="162"/>
      <c r="F235" s="162"/>
      <c r="G235" s="224"/>
      <c r="H235" s="162"/>
      <c r="I235" s="162"/>
      <c r="J235" s="162"/>
      <c r="K235" s="162"/>
      <c r="L235" s="162"/>
      <c r="M235" s="162"/>
      <c r="N235" s="162"/>
      <c r="O235" s="164"/>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c r="DF235" s="162"/>
      <c r="DG235" s="162"/>
      <c r="DH235" s="162"/>
      <c r="DI235" s="162"/>
      <c r="DJ235" s="162"/>
      <c r="DK235" s="162"/>
      <c r="DL235" s="162"/>
      <c r="DM235" s="162"/>
      <c r="DN235" s="162"/>
      <c r="DO235" s="162"/>
      <c r="DP235" s="162"/>
      <c r="DQ235" s="162"/>
    </row>
    <row r="236" spans="1:121" x14ac:dyDescent="0.25">
      <c r="A236" s="224"/>
      <c r="B236" s="162"/>
      <c r="C236" s="163"/>
      <c r="D236" s="162"/>
      <c r="E236" s="162"/>
      <c r="F236" s="162"/>
      <c r="G236" s="224"/>
      <c r="H236" s="162"/>
      <c r="I236" s="162"/>
      <c r="J236" s="162"/>
      <c r="K236" s="162"/>
      <c r="L236" s="162"/>
      <c r="M236" s="162"/>
      <c r="N236" s="162"/>
      <c r="O236" s="164"/>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c r="DF236" s="162"/>
      <c r="DG236" s="162"/>
      <c r="DH236" s="162"/>
      <c r="DI236" s="162"/>
      <c r="DJ236" s="162"/>
      <c r="DK236" s="162"/>
      <c r="DL236" s="162"/>
      <c r="DM236" s="162"/>
      <c r="DN236" s="162"/>
      <c r="DO236" s="162"/>
      <c r="DP236" s="162"/>
      <c r="DQ236" s="162"/>
    </row>
    <row r="237" spans="1:121" x14ac:dyDescent="0.25">
      <c r="A237" s="224"/>
      <c r="B237" s="162"/>
      <c r="C237" s="163"/>
      <c r="D237" s="162"/>
      <c r="E237" s="162"/>
      <c r="F237" s="162"/>
      <c r="G237" s="224"/>
      <c r="H237" s="162"/>
      <c r="I237" s="162"/>
      <c r="J237" s="162"/>
      <c r="K237" s="162"/>
      <c r="L237" s="162"/>
      <c r="M237" s="162"/>
      <c r="N237" s="162"/>
      <c r="O237" s="164"/>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c r="CQ237" s="162"/>
      <c r="CR237" s="162"/>
      <c r="CS237" s="162"/>
      <c r="CT237" s="162"/>
      <c r="CU237" s="162"/>
      <c r="CV237" s="162"/>
      <c r="CW237" s="162"/>
      <c r="CX237" s="162"/>
      <c r="CY237" s="162"/>
      <c r="CZ237" s="162"/>
      <c r="DA237" s="162"/>
      <c r="DB237" s="162"/>
      <c r="DC237" s="162"/>
      <c r="DD237" s="162"/>
      <c r="DE237" s="162"/>
      <c r="DF237" s="162"/>
      <c r="DG237" s="162"/>
      <c r="DH237" s="162"/>
      <c r="DI237" s="162"/>
      <c r="DJ237" s="162"/>
      <c r="DK237" s="162"/>
      <c r="DL237" s="162"/>
      <c r="DM237" s="162"/>
      <c r="DN237" s="162"/>
      <c r="DO237" s="162"/>
      <c r="DP237" s="162"/>
      <c r="DQ237" s="162"/>
    </row>
    <row r="238" spans="1:121" x14ac:dyDescent="0.25">
      <c r="A238" s="224"/>
      <c r="B238" s="162"/>
      <c r="C238" s="163"/>
      <c r="D238" s="162"/>
      <c r="E238" s="162"/>
      <c r="F238" s="162"/>
      <c r="G238" s="224"/>
      <c r="H238" s="162"/>
      <c r="I238" s="162"/>
      <c r="J238" s="162"/>
      <c r="K238" s="162"/>
      <c r="L238" s="162"/>
      <c r="M238" s="162"/>
      <c r="N238" s="162"/>
      <c r="O238" s="164"/>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c r="CP238" s="162"/>
      <c r="CQ238" s="162"/>
      <c r="CR238" s="162"/>
      <c r="CS238" s="162"/>
      <c r="CT238" s="162"/>
      <c r="CU238" s="162"/>
      <c r="CV238" s="162"/>
      <c r="CW238" s="162"/>
      <c r="CX238" s="162"/>
      <c r="CY238" s="162"/>
      <c r="CZ238" s="162"/>
      <c r="DA238" s="162"/>
      <c r="DB238" s="162"/>
      <c r="DC238" s="162"/>
      <c r="DD238" s="162"/>
      <c r="DE238" s="162"/>
      <c r="DF238" s="162"/>
      <c r="DG238" s="162"/>
      <c r="DH238" s="162"/>
      <c r="DI238" s="162"/>
      <c r="DJ238" s="162"/>
      <c r="DK238" s="162"/>
      <c r="DL238" s="162"/>
      <c r="DM238" s="162"/>
      <c r="DN238" s="162"/>
      <c r="DO238" s="162"/>
      <c r="DP238" s="162"/>
      <c r="DQ238" s="162"/>
    </row>
    <row r="239" spans="1:121" x14ac:dyDescent="0.25">
      <c r="A239" s="224"/>
      <c r="B239" s="162"/>
      <c r="C239" s="163"/>
      <c r="D239" s="162"/>
      <c r="E239" s="162"/>
      <c r="F239" s="162"/>
      <c r="G239" s="224"/>
      <c r="H239" s="162"/>
      <c r="I239" s="162"/>
      <c r="J239" s="162"/>
      <c r="K239" s="162"/>
      <c r="L239" s="162"/>
      <c r="M239" s="162"/>
      <c r="N239" s="162"/>
      <c r="O239" s="164"/>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c r="CM239" s="162"/>
      <c r="CN239" s="162"/>
      <c r="CO239" s="162"/>
      <c r="CP239" s="162"/>
      <c r="CQ239" s="162"/>
      <c r="CR239" s="162"/>
      <c r="CS239" s="162"/>
      <c r="CT239" s="162"/>
      <c r="CU239" s="162"/>
      <c r="CV239" s="162"/>
      <c r="CW239" s="162"/>
      <c r="CX239" s="162"/>
      <c r="CY239" s="162"/>
      <c r="CZ239" s="162"/>
      <c r="DA239" s="162"/>
      <c r="DB239" s="162"/>
      <c r="DC239" s="162"/>
      <c r="DD239" s="162"/>
      <c r="DE239" s="162"/>
      <c r="DF239" s="162"/>
      <c r="DG239" s="162"/>
      <c r="DH239" s="162"/>
      <c r="DI239" s="162"/>
      <c r="DJ239" s="162"/>
      <c r="DK239" s="162"/>
      <c r="DL239" s="162"/>
      <c r="DM239" s="162"/>
      <c r="DN239" s="162"/>
      <c r="DO239" s="162"/>
      <c r="DP239" s="162"/>
      <c r="DQ239" s="162"/>
    </row>
    <row r="240" spans="1:121" x14ac:dyDescent="0.25">
      <c r="A240" s="224"/>
      <c r="B240" s="162"/>
      <c r="C240" s="163"/>
      <c r="D240" s="162"/>
      <c r="E240" s="162"/>
      <c r="F240" s="162"/>
      <c r="G240" s="224"/>
      <c r="H240" s="162"/>
      <c r="I240" s="162"/>
      <c r="J240" s="162"/>
      <c r="K240" s="162"/>
      <c r="L240" s="162"/>
      <c r="M240" s="162"/>
      <c r="N240" s="162"/>
      <c r="O240" s="164"/>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c r="CM240" s="162"/>
      <c r="CN240" s="162"/>
      <c r="CO240" s="162"/>
      <c r="CP240" s="162"/>
      <c r="CQ240" s="162"/>
      <c r="CR240" s="162"/>
      <c r="CS240" s="162"/>
      <c r="CT240" s="162"/>
      <c r="CU240" s="162"/>
      <c r="CV240" s="162"/>
      <c r="CW240" s="162"/>
      <c r="CX240" s="162"/>
      <c r="CY240" s="162"/>
      <c r="CZ240" s="162"/>
      <c r="DA240" s="162"/>
      <c r="DB240" s="162"/>
      <c r="DC240" s="162"/>
      <c r="DD240" s="162"/>
      <c r="DE240" s="162"/>
      <c r="DF240" s="162"/>
      <c r="DG240" s="162"/>
      <c r="DH240" s="162"/>
      <c r="DI240" s="162"/>
      <c r="DJ240" s="162"/>
      <c r="DK240" s="162"/>
      <c r="DL240" s="162"/>
      <c r="DM240" s="162"/>
      <c r="DN240" s="162"/>
      <c r="DO240" s="162"/>
      <c r="DP240" s="162"/>
      <c r="DQ240" s="162"/>
    </row>
    <row r="241" spans="1:121" x14ac:dyDescent="0.25">
      <c r="A241" s="224"/>
      <c r="B241" s="162"/>
      <c r="C241" s="163"/>
      <c r="D241" s="162"/>
      <c r="E241" s="162"/>
      <c r="F241" s="162"/>
      <c r="G241" s="224"/>
      <c r="H241" s="162"/>
      <c r="I241" s="162"/>
      <c r="J241" s="162"/>
      <c r="K241" s="162"/>
      <c r="L241" s="162"/>
      <c r="M241" s="162"/>
      <c r="N241" s="162"/>
      <c r="O241" s="164"/>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c r="CM241" s="162"/>
      <c r="CN241" s="162"/>
      <c r="CO241" s="162"/>
      <c r="CP241" s="162"/>
      <c r="CQ241" s="162"/>
      <c r="CR241" s="162"/>
      <c r="CS241" s="162"/>
      <c r="CT241" s="162"/>
      <c r="CU241" s="162"/>
      <c r="CV241" s="162"/>
      <c r="CW241" s="162"/>
      <c r="CX241" s="162"/>
      <c r="CY241" s="162"/>
      <c r="CZ241" s="162"/>
      <c r="DA241" s="162"/>
      <c r="DB241" s="162"/>
      <c r="DC241" s="162"/>
      <c r="DD241" s="162"/>
      <c r="DE241" s="162"/>
      <c r="DF241" s="162"/>
      <c r="DG241" s="162"/>
      <c r="DH241" s="162"/>
      <c r="DI241" s="162"/>
      <c r="DJ241" s="162"/>
      <c r="DK241" s="162"/>
      <c r="DL241" s="162"/>
      <c r="DM241" s="162"/>
      <c r="DN241" s="162"/>
      <c r="DO241" s="162"/>
      <c r="DP241" s="162"/>
      <c r="DQ241" s="162"/>
    </row>
    <row r="242" spans="1:121" x14ac:dyDescent="0.25">
      <c r="A242" s="224"/>
      <c r="B242" s="162"/>
      <c r="C242" s="163"/>
      <c r="D242" s="162"/>
      <c r="E242" s="162"/>
      <c r="F242" s="162"/>
      <c r="G242" s="224"/>
      <c r="H242" s="162"/>
      <c r="I242" s="162"/>
      <c r="J242" s="162"/>
      <c r="K242" s="162"/>
      <c r="L242" s="162"/>
      <c r="M242" s="162"/>
      <c r="N242" s="162"/>
      <c r="O242" s="164"/>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c r="CP242" s="162"/>
      <c r="CQ242" s="162"/>
      <c r="CR242" s="162"/>
      <c r="CS242" s="162"/>
      <c r="CT242" s="162"/>
      <c r="CU242" s="162"/>
      <c r="CV242" s="162"/>
      <c r="CW242" s="162"/>
      <c r="CX242" s="162"/>
      <c r="CY242" s="162"/>
      <c r="CZ242" s="162"/>
      <c r="DA242" s="162"/>
      <c r="DB242" s="162"/>
      <c r="DC242" s="162"/>
      <c r="DD242" s="162"/>
      <c r="DE242" s="162"/>
      <c r="DF242" s="162"/>
      <c r="DG242" s="162"/>
      <c r="DH242" s="162"/>
      <c r="DI242" s="162"/>
      <c r="DJ242" s="162"/>
      <c r="DK242" s="162"/>
      <c r="DL242" s="162"/>
      <c r="DM242" s="162"/>
      <c r="DN242" s="162"/>
      <c r="DO242" s="162"/>
      <c r="DP242" s="162"/>
      <c r="DQ242" s="162"/>
    </row>
    <row r="243" spans="1:121" x14ac:dyDescent="0.25">
      <c r="A243" s="224"/>
      <c r="B243" s="162"/>
      <c r="C243" s="163"/>
      <c r="D243" s="162"/>
      <c r="E243" s="162"/>
      <c r="F243" s="162"/>
      <c r="G243" s="224"/>
      <c r="H243" s="162"/>
      <c r="I243" s="162"/>
      <c r="J243" s="162"/>
      <c r="K243" s="162"/>
      <c r="L243" s="162"/>
      <c r="M243" s="162"/>
      <c r="N243" s="162"/>
      <c r="O243" s="164"/>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c r="CQ243" s="162"/>
      <c r="CR243" s="162"/>
      <c r="CS243" s="162"/>
      <c r="CT243" s="162"/>
      <c r="CU243" s="162"/>
      <c r="CV243" s="162"/>
      <c r="CW243" s="162"/>
      <c r="CX243" s="162"/>
      <c r="CY243" s="162"/>
      <c r="CZ243" s="162"/>
      <c r="DA243" s="162"/>
      <c r="DB243" s="162"/>
      <c r="DC243" s="162"/>
      <c r="DD243" s="162"/>
      <c r="DE243" s="162"/>
      <c r="DF243" s="162"/>
      <c r="DG243" s="162"/>
      <c r="DH243" s="162"/>
      <c r="DI243" s="162"/>
      <c r="DJ243" s="162"/>
      <c r="DK243" s="162"/>
      <c r="DL243" s="162"/>
      <c r="DM243" s="162"/>
      <c r="DN243" s="162"/>
      <c r="DO243" s="162"/>
      <c r="DP243" s="162"/>
      <c r="DQ243" s="162"/>
    </row>
    <row r="244" spans="1:121" x14ac:dyDescent="0.25">
      <c r="A244" s="224"/>
      <c r="B244" s="162"/>
      <c r="C244" s="163"/>
      <c r="D244" s="162"/>
      <c r="E244" s="162"/>
      <c r="F244" s="162"/>
      <c r="G244" s="224"/>
      <c r="H244" s="162"/>
      <c r="I244" s="162"/>
      <c r="J244" s="162"/>
      <c r="K244" s="162"/>
      <c r="L244" s="162"/>
      <c r="M244" s="162"/>
      <c r="N244" s="162"/>
      <c r="O244" s="164"/>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c r="CP244" s="162"/>
      <c r="CQ244" s="162"/>
      <c r="CR244" s="162"/>
      <c r="CS244" s="162"/>
      <c r="CT244" s="162"/>
      <c r="CU244" s="162"/>
      <c r="CV244" s="162"/>
      <c r="CW244" s="162"/>
      <c r="CX244" s="162"/>
      <c r="CY244" s="162"/>
      <c r="CZ244" s="162"/>
      <c r="DA244" s="162"/>
      <c r="DB244" s="162"/>
      <c r="DC244" s="162"/>
      <c r="DD244" s="162"/>
      <c r="DE244" s="162"/>
      <c r="DF244" s="162"/>
      <c r="DG244" s="162"/>
      <c r="DH244" s="162"/>
      <c r="DI244" s="162"/>
      <c r="DJ244" s="162"/>
      <c r="DK244" s="162"/>
      <c r="DL244" s="162"/>
      <c r="DM244" s="162"/>
      <c r="DN244" s="162"/>
      <c r="DO244" s="162"/>
      <c r="DP244" s="162"/>
      <c r="DQ244" s="162"/>
    </row>
    <row r="245" spans="1:121" x14ac:dyDescent="0.25">
      <c r="A245" s="224"/>
      <c r="B245" s="162"/>
      <c r="C245" s="163"/>
      <c r="D245" s="162"/>
      <c r="E245" s="162"/>
      <c r="F245" s="162"/>
      <c r="G245" s="224"/>
      <c r="H245" s="162"/>
      <c r="I245" s="162"/>
      <c r="J245" s="162"/>
      <c r="K245" s="162"/>
      <c r="L245" s="162"/>
      <c r="M245" s="162"/>
      <c r="N245" s="162"/>
      <c r="O245" s="164"/>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c r="CP245" s="162"/>
      <c r="CQ245" s="162"/>
      <c r="CR245" s="162"/>
      <c r="CS245" s="162"/>
      <c r="CT245" s="162"/>
      <c r="CU245" s="162"/>
      <c r="CV245" s="162"/>
      <c r="CW245" s="162"/>
      <c r="CX245" s="162"/>
      <c r="CY245" s="162"/>
      <c r="CZ245" s="162"/>
      <c r="DA245" s="162"/>
      <c r="DB245" s="162"/>
      <c r="DC245" s="162"/>
      <c r="DD245" s="162"/>
      <c r="DE245" s="162"/>
      <c r="DF245" s="162"/>
      <c r="DG245" s="162"/>
      <c r="DH245" s="162"/>
      <c r="DI245" s="162"/>
      <c r="DJ245" s="162"/>
      <c r="DK245" s="162"/>
      <c r="DL245" s="162"/>
      <c r="DM245" s="162"/>
      <c r="DN245" s="162"/>
      <c r="DO245" s="162"/>
      <c r="DP245" s="162"/>
      <c r="DQ245" s="162"/>
    </row>
    <row r="246" spans="1:121" x14ac:dyDescent="0.25">
      <c r="A246" s="224"/>
      <c r="B246" s="162"/>
      <c r="C246" s="163"/>
      <c r="D246" s="162"/>
      <c r="E246" s="162"/>
      <c r="F246" s="162"/>
      <c r="G246" s="224"/>
      <c r="H246" s="162"/>
      <c r="I246" s="162"/>
      <c r="J246" s="162"/>
      <c r="K246" s="162"/>
      <c r="L246" s="162"/>
      <c r="M246" s="162"/>
      <c r="N246" s="162"/>
      <c r="O246" s="164"/>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2"/>
      <c r="CL246" s="162"/>
      <c r="CM246" s="162"/>
      <c r="CN246" s="162"/>
      <c r="CO246" s="162"/>
      <c r="CP246" s="162"/>
      <c r="CQ246" s="162"/>
      <c r="CR246" s="162"/>
      <c r="CS246" s="162"/>
      <c r="CT246" s="162"/>
      <c r="CU246" s="162"/>
      <c r="CV246" s="162"/>
      <c r="CW246" s="162"/>
      <c r="CX246" s="162"/>
      <c r="CY246" s="162"/>
      <c r="CZ246" s="162"/>
      <c r="DA246" s="162"/>
      <c r="DB246" s="162"/>
      <c r="DC246" s="162"/>
      <c r="DD246" s="162"/>
      <c r="DE246" s="162"/>
      <c r="DF246" s="162"/>
      <c r="DG246" s="162"/>
      <c r="DH246" s="162"/>
      <c r="DI246" s="162"/>
      <c r="DJ246" s="162"/>
      <c r="DK246" s="162"/>
      <c r="DL246" s="162"/>
      <c r="DM246" s="162"/>
      <c r="DN246" s="162"/>
      <c r="DO246" s="162"/>
      <c r="DP246" s="162"/>
      <c r="DQ246" s="162"/>
    </row>
    <row r="247" spans="1:121" x14ac:dyDescent="0.25">
      <c r="A247" s="224"/>
      <c r="B247" s="162"/>
      <c r="C247" s="163"/>
      <c r="D247" s="162"/>
      <c r="E247" s="162"/>
      <c r="F247" s="162"/>
      <c r="G247" s="224"/>
      <c r="H247" s="162"/>
      <c r="I247" s="162"/>
      <c r="J247" s="162"/>
      <c r="K247" s="162"/>
      <c r="L247" s="162"/>
      <c r="M247" s="162"/>
      <c r="N247" s="162"/>
      <c r="O247" s="164"/>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c r="CM247" s="162"/>
      <c r="CN247" s="162"/>
      <c r="CO247" s="162"/>
      <c r="CP247" s="162"/>
      <c r="CQ247" s="162"/>
      <c r="CR247" s="162"/>
      <c r="CS247" s="162"/>
      <c r="CT247" s="162"/>
      <c r="CU247" s="162"/>
      <c r="CV247" s="162"/>
      <c r="CW247" s="162"/>
      <c r="CX247" s="162"/>
      <c r="CY247" s="162"/>
      <c r="CZ247" s="162"/>
      <c r="DA247" s="162"/>
      <c r="DB247" s="162"/>
      <c r="DC247" s="162"/>
      <c r="DD247" s="162"/>
      <c r="DE247" s="162"/>
      <c r="DF247" s="162"/>
      <c r="DG247" s="162"/>
      <c r="DH247" s="162"/>
      <c r="DI247" s="162"/>
      <c r="DJ247" s="162"/>
      <c r="DK247" s="162"/>
      <c r="DL247" s="162"/>
      <c r="DM247" s="162"/>
      <c r="DN247" s="162"/>
      <c r="DO247" s="162"/>
      <c r="DP247" s="162"/>
      <c r="DQ247" s="162"/>
    </row>
    <row r="248" spans="1:121" x14ac:dyDescent="0.25">
      <c r="A248" s="224"/>
      <c r="B248" s="162"/>
      <c r="C248" s="163"/>
      <c r="D248" s="162"/>
      <c r="E248" s="162"/>
      <c r="F248" s="162"/>
      <c r="G248" s="224"/>
      <c r="H248" s="162"/>
      <c r="I248" s="162"/>
      <c r="J248" s="162"/>
      <c r="K248" s="162"/>
      <c r="L248" s="162"/>
      <c r="M248" s="162"/>
      <c r="N248" s="162"/>
      <c r="O248" s="164"/>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2"/>
      <c r="CJ248" s="162"/>
      <c r="CK248" s="162"/>
      <c r="CL248" s="162"/>
      <c r="CM248" s="162"/>
      <c r="CN248" s="162"/>
      <c r="CO248" s="162"/>
      <c r="CP248" s="162"/>
      <c r="CQ248" s="162"/>
      <c r="CR248" s="162"/>
      <c r="CS248" s="162"/>
      <c r="CT248" s="162"/>
      <c r="CU248" s="162"/>
      <c r="CV248" s="162"/>
      <c r="CW248" s="162"/>
      <c r="CX248" s="162"/>
      <c r="CY248" s="162"/>
      <c r="CZ248" s="162"/>
      <c r="DA248" s="162"/>
      <c r="DB248" s="162"/>
      <c r="DC248" s="162"/>
      <c r="DD248" s="162"/>
      <c r="DE248" s="162"/>
      <c r="DF248" s="162"/>
      <c r="DG248" s="162"/>
      <c r="DH248" s="162"/>
      <c r="DI248" s="162"/>
      <c r="DJ248" s="162"/>
      <c r="DK248" s="162"/>
      <c r="DL248" s="162"/>
      <c r="DM248" s="162"/>
      <c r="DN248" s="162"/>
      <c r="DO248" s="162"/>
      <c r="DP248" s="162"/>
      <c r="DQ248" s="162"/>
    </row>
    <row r="249" spans="1:121" x14ac:dyDescent="0.25">
      <c r="A249" s="224"/>
      <c r="B249" s="162"/>
      <c r="C249" s="163"/>
      <c r="D249" s="162"/>
      <c r="E249" s="162"/>
      <c r="F249" s="162"/>
      <c r="G249" s="224"/>
      <c r="H249" s="162"/>
      <c r="I249" s="162"/>
      <c r="J249" s="162"/>
      <c r="K249" s="162"/>
      <c r="L249" s="162"/>
      <c r="M249" s="162"/>
      <c r="N249" s="162"/>
      <c r="O249" s="164"/>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2"/>
      <c r="CJ249" s="162"/>
      <c r="CK249" s="162"/>
      <c r="CL249" s="162"/>
      <c r="CM249" s="162"/>
      <c r="CN249" s="162"/>
      <c r="CO249" s="162"/>
      <c r="CP249" s="162"/>
      <c r="CQ249" s="162"/>
      <c r="CR249" s="162"/>
      <c r="CS249" s="162"/>
      <c r="CT249" s="162"/>
      <c r="CU249" s="162"/>
      <c r="CV249" s="162"/>
      <c r="CW249" s="162"/>
      <c r="CX249" s="162"/>
      <c r="CY249" s="162"/>
      <c r="CZ249" s="162"/>
      <c r="DA249" s="162"/>
      <c r="DB249" s="162"/>
      <c r="DC249" s="162"/>
      <c r="DD249" s="162"/>
      <c r="DE249" s="162"/>
      <c r="DF249" s="162"/>
      <c r="DG249" s="162"/>
      <c r="DH249" s="162"/>
      <c r="DI249" s="162"/>
      <c r="DJ249" s="162"/>
      <c r="DK249" s="162"/>
      <c r="DL249" s="162"/>
      <c r="DM249" s="162"/>
      <c r="DN249" s="162"/>
      <c r="DO249" s="162"/>
      <c r="DP249" s="162"/>
      <c r="DQ249" s="162"/>
    </row>
    <row r="250" spans="1:121" x14ac:dyDescent="0.25">
      <c r="A250" s="224"/>
      <c r="B250" s="162"/>
      <c r="C250" s="163"/>
      <c r="D250" s="162"/>
      <c r="E250" s="162"/>
      <c r="F250" s="162"/>
      <c r="G250" s="224"/>
      <c r="H250" s="162"/>
      <c r="I250" s="162"/>
      <c r="J250" s="162"/>
      <c r="K250" s="162"/>
      <c r="L250" s="162"/>
      <c r="M250" s="162"/>
      <c r="N250" s="162"/>
      <c r="O250" s="164"/>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2"/>
      <c r="CJ250" s="162"/>
      <c r="CK250" s="162"/>
      <c r="CL250" s="162"/>
      <c r="CM250" s="162"/>
      <c r="CN250" s="162"/>
      <c r="CO250" s="162"/>
      <c r="CP250" s="162"/>
      <c r="CQ250" s="162"/>
      <c r="CR250" s="162"/>
      <c r="CS250" s="162"/>
      <c r="CT250" s="162"/>
      <c r="CU250" s="162"/>
      <c r="CV250" s="162"/>
      <c r="CW250" s="162"/>
      <c r="CX250" s="162"/>
      <c r="CY250" s="162"/>
      <c r="CZ250" s="162"/>
      <c r="DA250" s="162"/>
      <c r="DB250" s="162"/>
      <c r="DC250" s="162"/>
      <c r="DD250" s="162"/>
      <c r="DE250" s="162"/>
      <c r="DF250" s="162"/>
      <c r="DG250" s="162"/>
      <c r="DH250" s="162"/>
      <c r="DI250" s="162"/>
      <c r="DJ250" s="162"/>
      <c r="DK250" s="162"/>
      <c r="DL250" s="162"/>
      <c r="DM250" s="162"/>
      <c r="DN250" s="162"/>
      <c r="DO250" s="162"/>
      <c r="DP250" s="162"/>
      <c r="DQ250" s="162"/>
    </row>
    <row r="251" spans="1:121" x14ac:dyDescent="0.25">
      <c r="A251" s="224"/>
      <c r="B251" s="162"/>
      <c r="C251" s="163"/>
      <c r="D251" s="162"/>
      <c r="E251" s="162"/>
      <c r="F251" s="162"/>
      <c r="G251" s="224"/>
      <c r="H251" s="162"/>
      <c r="I251" s="162"/>
      <c r="J251" s="162"/>
      <c r="K251" s="162"/>
      <c r="L251" s="162"/>
      <c r="M251" s="162"/>
      <c r="N251" s="162"/>
      <c r="O251" s="164"/>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c r="CM251" s="162"/>
      <c r="CN251" s="162"/>
      <c r="CO251" s="162"/>
      <c r="CP251" s="162"/>
      <c r="CQ251" s="162"/>
      <c r="CR251" s="162"/>
      <c r="CS251" s="162"/>
      <c r="CT251" s="162"/>
      <c r="CU251" s="162"/>
      <c r="CV251" s="162"/>
      <c r="CW251" s="162"/>
      <c r="CX251" s="162"/>
      <c r="CY251" s="162"/>
      <c r="CZ251" s="162"/>
      <c r="DA251" s="162"/>
      <c r="DB251" s="162"/>
      <c r="DC251" s="162"/>
      <c r="DD251" s="162"/>
      <c r="DE251" s="162"/>
      <c r="DF251" s="162"/>
      <c r="DG251" s="162"/>
      <c r="DH251" s="162"/>
      <c r="DI251" s="162"/>
      <c r="DJ251" s="162"/>
      <c r="DK251" s="162"/>
      <c r="DL251" s="162"/>
      <c r="DM251" s="162"/>
      <c r="DN251" s="162"/>
      <c r="DO251" s="162"/>
      <c r="DP251" s="162"/>
      <c r="DQ251" s="162"/>
    </row>
    <row r="252" spans="1:121" x14ac:dyDescent="0.25">
      <c r="A252" s="224"/>
      <c r="B252" s="162"/>
      <c r="C252" s="163"/>
      <c r="D252" s="162"/>
      <c r="E252" s="162"/>
      <c r="F252" s="162"/>
      <c r="G252" s="224"/>
      <c r="H252" s="162"/>
      <c r="I252" s="162"/>
      <c r="J252" s="162"/>
      <c r="K252" s="162"/>
      <c r="L252" s="162"/>
      <c r="M252" s="162"/>
      <c r="N252" s="162"/>
      <c r="O252" s="164"/>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62"/>
      <c r="DK252" s="162"/>
      <c r="DL252" s="162"/>
      <c r="DM252" s="162"/>
      <c r="DN252" s="162"/>
      <c r="DO252" s="162"/>
      <c r="DP252" s="162"/>
      <c r="DQ252" s="162"/>
    </row>
    <row r="253" spans="1:121" x14ac:dyDescent="0.25">
      <c r="A253" s="224"/>
      <c r="B253" s="162"/>
      <c r="C253" s="163"/>
      <c r="D253" s="162"/>
      <c r="E253" s="162"/>
      <c r="F253" s="162"/>
      <c r="G253" s="224"/>
      <c r="H253" s="162"/>
      <c r="I253" s="162"/>
      <c r="J253" s="162"/>
      <c r="K253" s="162"/>
      <c r="L253" s="162"/>
      <c r="M253" s="162"/>
      <c r="N253" s="162"/>
      <c r="O253" s="164"/>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c r="DG253" s="162"/>
      <c r="DH253" s="162"/>
      <c r="DI253" s="162"/>
      <c r="DJ253" s="162"/>
      <c r="DK253" s="162"/>
      <c r="DL253" s="162"/>
      <c r="DM253" s="162"/>
      <c r="DN253" s="162"/>
      <c r="DO253" s="162"/>
      <c r="DP253" s="162"/>
      <c r="DQ253" s="162"/>
    </row>
    <row r="254" spans="1:121" x14ac:dyDescent="0.25">
      <c r="A254" s="224"/>
      <c r="B254" s="162"/>
      <c r="C254" s="163"/>
      <c r="D254" s="162"/>
      <c r="E254" s="162"/>
      <c r="F254" s="162"/>
      <c r="G254" s="224"/>
      <c r="H254" s="162"/>
      <c r="I254" s="162"/>
      <c r="J254" s="162"/>
      <c r="K254" s="162"/>
      <c r="L254" s="162"/>
      <c r="M254" s="162"/>
      <c r="N254" s="162"/>
      <c r="O254" s="164"/>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c r="DG254" s="162"/>
      <c r="DH254" s="162"/>
      <c r="DI254" s="162"/>
      <c r="DJ254" s="162"/>
      <c r="DK254" s="162"/>
      <c r="DL254" s="162"/>
      <c r="DM254" s="162"/>
      <c r="DN254" s="162"/>
      <c r="DO254" s="162"/>
      <c r="DP254" s="162"/>
      <c r="DQ254" s="162"/>
    </row>
    <row r="255" spans="1:121" x14ac:dyDescent="0.25">
      <c r="A255" s="224"/>
      <c r="B255" s="162"/>
      <c r="C255" s="163"/>
      <c r="D255" s="162"/>
      <c r="E255" s="162"/>
      <c r="F255" s="162"/>
      <c r="G255" s="224"/>
      <c r="H255" s="162"/>
      <c r="I255" s="162"/>
      <c r="J255" s="162"/>
      <c r="K255" s="162"/>
      <c r="L255" s="162"/>
      <c r="M255" s="162"/>
      <c r="N255" s="162"/>
      <c r="O255" s="164"/>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c r="DG255" s="162"/>
      <c r="DH255" s="162"/>
      <c r="DI255" s="162"/>
      <c r="DJ255" s="162"/>
      <c r="DK255" s="162"/>
      <c r="DL255" s="162"/>
      <c r="DM255" s="162"/>
      <c r="DN255" s="162"/>
      <c r="DO255" s="162"/>
      <c r="DP255" s="162"/>
      <c r="DQ255" s="162"/>
    </row>
    <row r="256" spans="1:121" x14ac:dyDescent="0.25">
      <c r="A256" s="224"/>
      <c r="B256" s="162"/>
      <c r="C256" s="163"/>
      <c r="D256" s="162"/>
      <c r="E256" s="162"/>
      <c r="F256" s="162"/>
      <c r="G256" s="224"/>
      <c r="H256" s="162"/>
      <c r="I256" s="162"/>
      <c r="J256" s="162"/>
      <c r="K256" s="162"/>
      <c r="L256" s="162"/>
      <c r="M256" s="162"/>
      <c r="N256" s="162"/>
      <c r="O256" s="164"/>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2"/>
      <c r="CJ256" s="162"/>
      <c r="CK256" s="162"/>
      <c r="CL256" s="162"/>
      <c r="CM256" s="162"/>
      <c r="CN256" s="162"/>
      <c r="CO256" s="162"/>
      <c r="CP256" s="162"/>
      <c r="CQ256" s="162"/>
      <c r="CR256" s="162"/>
      <c r="CS256" s="162"/>
      <c r="CT256" s="162"/>
      <c r="CU256" s="162"/>
      <c r="CV256" s="162"/>
      <c r="CW256" s="162"/>
      <c r="CX256" s="162"/>
      <c r="CY256" s="162"/>
      <c r="CZ256" s="162"/>
      <c r="DA256" s="162"/>
      <c r="DB256" s="162"/>
      <c r="DC256" s="162"/>
      <c r="DD256" s="162"/>
      <c r="DE256" s="162"/>
      <c r="DF256" s="162"/>
      <c r="DG256" s="162"/>
      <c r="DH256" s="162"/>
      <c r="DI256" s="162"/>
      <c r="DJ256" s="162"/>
      <c r="DK256" s="162"/>
      <c r="DL256" s="162"/>
      <c r="DM256" s="162"/>
      <c r="DN256" s="162"/>
      <c r="DO256" s="162"/>
      <c r="DP256" s="162"/>
      <c r="DQ256" s="162"/>
    </row>
    <row r="257" spans="1:121" x14ac:dyDescent="0.25">
      <c r="A257" s="224"/>
      <c r="B257" s="162"/>
      <c r="C257" s="163"/>
      <c r="D257" s="162"/>
      <c r="E257" s="162"/>
      <c r="F257" s="162"/>
      <c r="G257" s="224"/>
      <c r="H257" s="162"/>
      <c r="I257" s="162"/>
      <c r="J257" s="162"/>
      <c r="K257" s="162"/>
      <c r="L257" s="162"/>
      <c r="M257" s="162"/>
      <c r="N257" s="162"/>
      <c r="O257" s="164"/>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2"/>
      <c r="CL257" s="162"/>
      <c r="CM257" s="162"/>
      <c r="CN257" s="162"/>
      <c r="CO257" s="162"/>
      <c r="CP257" s="162"/>
      <c r="CQ257" s="162"/>
      <c r="CR257" s="162"/>
      <c r="CS257" s="162"/>
      <c r="CT257" s="162"/>
      <c r="CU257" s="162"/>
      <c r="CV257" s="162"/>
      <c r="CW257" s="162"/>
      <c r="CX257" s="162"/>
      <c r="CY257" s="162"/>
      <c r="CZ257" s="162"/>
      <c r="DA257" s="162"/>
      <c r="DB257" s="162"/>
      <c r="DC257" s="162"/>
      <c r="DD257" s="162"/>
      <c r="DE257" s="162"/>
      <c r="DF257" s="162"/>
      <c r="DG257" s="162"/>
      <c r="DH257" s="162"/>
      <c r="DI257" s="162"/>
      <c r="DJ257" s="162"/>
      <c r="DK257" s="162"/>
      <c r="DL257" s="162"/>
      <c r="DM257" s="162"/>
      <c r="DN257" s="162"/>
      <c r="DO257" s="162"/>
      <c r="DP257" s="162"/>
      <c r="DQ257" s="162"/>
    </row>
    <row r="258" spans="1:121" x14ac:dyDescent="0.25">
      <c r="A258" s="224"/>
      <c r="B258" s="162"/>
      <c r="C258" s="163"/>
      <c r="D258" s="162"/>
      <c r="E258" s="162"/>
      <c r="F258" s="162"/>
      <c r="G258" s="224"/>
      <c r="H258" s="162"/>
      <c r="I258" s="162"/>
      <c r="J258" s="162"/>
      <c r="K258" s="162"/>
      <c r="L258" s="162"/>
      <c r="M258" s="162"/>
      <c r="N258" s="162"/>
      <c r="O258" s="164"/>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2"/>
      <c r="DF258" s="162"/>
      <c r="DG258" s="162"/>
      <c r="DH258" s="162"/>
      <c r="DI258" s="162"/>
      <c r="DJ258" s="162"/>
      <c r="DK258" s="162"/>
      <c r="DL258" s="162"/>
      <c r="DM258" s="162"/>
      <c r="DN258" s="162"/>
      <c r="DO258" s="162"/>
      <c r="DP258" s="162"/>
      <c r="DQ258" s="162"/>
    </row>
    <row r="259" spans="1:121" x14ac:dyDescent="0.25">
      <c r="A259" s="224"/>
      <c r="B259" s="162"/>
      <c r="C259" s="163"/>
      <c r="D259" s="162"/>
      <c r="E259" s="162"/>
      <c r="F259" s="162"/>
      <c r="G259" s="224"/>
      <c r="H259" s="162"/>
      <c r="I259" s="162"/>
      <c r="J259" s="162"/>
      <c r="K259" s="162"/>
      <c r="L259" s="162"/>
      <c r="M259" s="162"/>
      <c r="N259" s="162"/>
      <c r="O259" s="164"/>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2"/>
      <c r="CJ259" s="162"/>
      <c r="CK259" s="162"/>
      <c r="CL259" s="162"/>
      <c r="CM259" s="162"/>
      <c r="CN259" s="162"/>
      <c r="CO259" s="162"/>
      <c r="CP259" s="162"/>
      <c r="CQ259" s="162"/>
      <c r="CR259" s="162"/>
      <c r="CS259" s="162"/>
      <c r="CT259" s="162"/>
      <c r="CU259" s="162"/>
      <c r="CV259" s="162"/>
      <c r="CW259" s="162"/>
      <c r="CX259" s="162"/>
      <c r="CY259" s="162"/>
      <c r="CZ259" s="162"/>
      <c r="DA259" s="162"/>
      <c r="DB259" s="162"/>
      <c r="DC259" s="162"/>
      <c r="DD259" s="162"/>
      <c r="DE259" s="162"/>
      <c r="DF259" s="162"/>
      <c r="DG259" s="162"/>
      <c r="DH259" s="162"/>
      <c r="DI259" s="162"/>
      <c r="DJ259" s="162"/>
      <c r="DK259" s="162"/>
      <c r="DL259" s="162"/>
      <c r="DM259" s="162"/>
      <c r="DN259" s="162"/>
      <c r="DO259" s="162"/>
      <c r="DP259" s="162"/>
      <c r="DQ259" s="162"/>
    </row>
    <row r="260" spans="1:121" x14ac:dyDescent="0.25">
      <c r="A260" s="224"/>
      <c r="B260" s="162"/>
      <c r="C260" s="163"/>
      <c r="D260" s="162"/>
      <c r="E260" s="162"/>
      <c r="F260" s="162"/>
      <c r="G260" s="224"/>
      <c r="H260" s="162"/>
      <c r="I260" s="162"/>
      <c r="J260" s="162"/>
      <c r="K260" s="162"/>
      <c r="L260" s="162"/>
      <c r="M260" s="162"/>
      <c r="N260" s="162"/>
      <c r="O260" s="164"/>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2"/>
      <c r="CJ260" s="162"/>
      <c r="CK260" s="162"/>
      <c r="CL260" s="162"/>
      <c r="CM260" s="162"/>
      <c r="CN260" s="162"/>
      <c r="CO260" s="162"/>
      <c r="CP260" s="162"/>
      <c r="CQ260" s="162"/>
      <c r="CR260" s="162"/>
      <c r="CS260" s="162"/>
      <c r="CT260" s="162"/>
      <c r="CU260" s="162"/>
      <c r="CV260" s="162"/>
      <c r="CW260" s="162"/>
      <c r="CX260" s="162"/>
      <c r="CY260" s="162"/>
      <c r="CZ260" s="162"/>
      <c r="DA260" s="162"/>
      <c r="DB260" s="162"/>
      <c r="DC260" s="162"/>
      <c r="DD260" s="162"/>
      <c r="DE260" s="162"/>
      <c r="DF260" s="162"/>
      <c r="DG260" s="162"/>
      <c r="DH260" s="162"/>
      <c r="DI260" s="162"/>
      <c r="DJ260" s="162"/>
      <c r="DK260" s="162"/>
      <c r="DL260" s="162"/>
      <c r="DM260" s="162"/>
      <c r="DN260" s="162"/>
      <c r="DO260" s="162"/>
      <c r="DP260" s="162"/>
      <c r="DQ260" s="162"/>
    </row>
    <row r="261" spans="1:121" x14ac:dyDescent="0.25">
      <c r="A261" s="224"/>
      <c r="B261" s="162"/>
      <c r="C261" s="163"/>
      <c r="D261" s="162"/>
      <c r="E261" s="162"/>
      <c r="F261" s="162"/>
      <c r="G261" s="224"/>
      <c r="H261" s="162"/>
      <c r="I261" s="162"/>
      <c r="J261" s="162"/>
      <c r="K261" s="162"/>
      <c r="L261" s="162"/>
      <c r="M261" s="162"/>
      <c r="N261" s="162"/>
      <c r="O261" s="164"/>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2"/>
      <c r="CJ261" s="162"/>
      <c r="CK261" s="162"/>
      <c r="CL261" s="162"/>
      <c r="CM261" s="162"/>
      <c r="CN261" s="162"/>
      <c r="CO261" s="162"/>
      <c r="CP261" s="162"/>
      <c r="CQ261" s="162"/>
      <c r="CR261" s="162"/>
      <c r="CS261" s="162"/>
      <c r="CT261" s="162"/>
      <c r="CU261" s="162"/>
      <c r="CV261" s="162"/>
      <c r="CW261" s="162"/>
      <c r="CX261" s="162"/>
      <c r="CY261" s="162"/>
      <c r="CZ261" s="162"/>
      <c r="DA261" s="162"/>
      <c r="DB261" s="162"/>
      <c r="DC261" s="162"/>
      <c r="DD261" s="162"/>
      <c r="DE261" s="162"/>
      <c r="DF261" s="162"/>
      <c r="DG261" s="162"/>
      <c r="DH261" s="162"/>
      <c r="DI261" s="162"/>
      <c r="DJ261" s="162"/>
      <c r="DK261" s="162"/>
      <c r="DL261" s="162"/>
      <c r="DM261" s="162"/>
      <c r="DN261" s="162"/>
      <c r="DO261" s="162"/>
      <c r="DP261" s="162"/>
      <c r="DQ261" s="162"/>
    </row>
    <row r="262" spans="1:121" x14ac:dyDescent="0.25">
      <c r="A262" s="224"/>
      <c r="B262" s="162"/>
      <c r="C262" s="163"/>
      <c r="D262" s="162"/>
      <c r="E262" s="162"/>
      <c r="F262" s="162"/>
      <c r="G262" s="224"/>
      <c r="H262" s="162"/>
      <c r="I262" s="162"/>
      <c r="J262" s="162"/>
      <c r="K262" s="162"/>
      <c r="L262" s="162"/>
      <c r="M262" s="162"/>
      <c r="N262" s="162"/>
      <c r="O262" s="164"/>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2"/>
      <c r="CJ262" s="162"/>
      <c r="CK262" s="162"/>
      <c r="CL262" s="162"/>
      <c r="CM262" s="162"/>
      <c r="CN262" s="162"/>
      <c r="CO262" s="162"/>
      <c r="CP262" s="162"/>
      <c r="CQ262" s="162"/>
      <c r="CR262" s="162"/>
      <c r="CS262" s="162"/>
      <c r="CT262" s="162"/>
      <c r="CU262" s="162"/>
      <c r="CV262" s="162"/>
      <c r="CW262" s="162"/>
      <c r="CX262" s="162"/>
      <c r="CY262" s="162"/>
      <c r="CZ262" s="162"/>
      <c r="DA262" s="162"/>
      <c r="DB262" s="162"/>
      <c r="DC262" s="162"/>
      <c r="DD262" s="162"/>
      <c r="DE262" s="162"/>
      <c r="DF262" s="162"/>
      <c r="DG262" s="162"/>
      <c r="DH262" s="162"/>
      <c r="DI262" s="162"/>
      <c r="DJ262" s="162"/>
      <c r="DK262" s="162"/>
      <c r="DL262" s="162"/>
      <c r="DM262" s="162"/>
      <c r="DN262" s="162"/>
      <c r="DO262" s="162"/>
      <c r="DP262" s="162"/>
      <c r="DQ262" s="162"/>
    </row>
    <row r="263" spans="1:121" x14ac:dyDescent="0.25">
      <c r="A263" s="224"/>
      <c r="B263" s="162"/>
      <c r="C263" s="163"/>
      <c r="D263" s="162"/>
      <c r="E263" s="162"/>
      <c r="F263" s="162"/>
      <c r="G263" s="224"/>
      <c r="H263" s="162"/>
      <c r="I263" s="162"/>
      <c r="J263" s="162"/>
      <c r="K263" s="162"/>
    </row>
    <row r="264" spans="1:121" x14ac:dyDescent="0.25">
      <c r="A264" s="224"/>
      <c r="B264" s="162"/>
      <c r="C264" s="163"/>
      <c r="D264" s="162"/>
      <c r="E264" s="162"/>
      <c r="F264" s="162"/>
      <c r="G264" s="224"/>
      <c r="H264" s="162"/>
      <c r="I264" s="162"/>
      <c r="J264" s="162"/>
      <c r="K264" s="162"/>
    </row>
    <row r="265" spans="1:121" x14ac:dyDescent="0.25">
      <c r="A265" s="224"/>
      <c r="B265" s="162"/>
      <c r="C265" s="163"/>
      <c r="D265" s="162"/>
      <c r="E265" s="162"/>
      <c r="F265" s="162"/>
      <c r="G265" s="224"/>
      <c r="H265" s="162"/>
      <c r="I265" s="162"/>
      <c r="J265" s="162"/>
      <c r="K265" s="162"/>
    </row>
    <row r="266" spans="1:121" x14ac:dyDescent="0.25">
      <c r="A266" s="224"/>
      <c r="B266" s="162"/>
      <c r="C266" s="163"/>
      <c r="D266" s="162"/>
      <c r="E266" s="162"/>
      <c r="F266" s="162"/>
      <c r="G266" s="224"/>
      <c r="H266" s="162"/>
      <c r="I266" s="162"/>
      <c r="J266" s="162"/>
      <c r="K266" s="162"/>
    </row>
    <row r="267" spans="1:121" x14ac:dyDescent="0.25">
      <c r="A267" s="224"/>
      <c r="B267" s="162"/>
      <c r="C267" s="163"/>
      <c r="D267" s="162"/>
      <c r="E267" s="162"/>
      <c r="F267" s="162"/>
      <c r="G267" s="224"/>
      <c r="H267" s="162"/>
      <c r="I267" s="162"/>
      <c r="J267" s="162"/>
      <c r="K267" s="162"/>
    </row>
    <row r="268" spans="1:121" x14ac:dyDescent="0.25">
      <c r="A268" s="224"/>
      <c r="B268" s="162"/>
      <c r="C268" s="163"/>
      <c r="D268" s="162"/>
      <c r="E268" s="162"/>
      <c r="F268" s="162"/>
      <c r="G268" s="224"/>
      <c r="H268" s="162"/>
      <c r="I268" s="162"/>
      <c r="J268" s="162"/>
      <c r="K268" s="162"/>
    </row>
    <row r="269" spans="1:121" x14ac:dyDescent="0.25">
      <c r="A269" s="224"/>
      <c r="B269" s="162"/>
      <c r="C269" s="163"/>
      <c r="D269" s="162"/>
      <c r="E269" s="162"/>
      <c r="F269" s="162"/>
      <c r="G269" s="224"/>
      <c r="H269" s="162"/>
      <c r="I269" s="162"/>
      <c r="J269" s="162"/>
      <c r="K269" s="162"/>
    </row>
    <row r="270" spans="1:121" x14ac:dyDescent="0.25">
      <c r="A270" s="224"/>
      <c r="B270" s="162"/>
      <c r="C270" s="163"/>
      <c r="D270" s="162"/>
      <c r="E270" s="162"/>
      <c r="F270" s="162"/>
      <c r="G270" s="224"/>
      <c r="H270" s="162"/>
      <c r="I270" s="162"/>
      <c r="J270" s="162"/>
      <c r="K270" s="162"/>
    </row>
  </sheetData>
  <mergeCells count="375">
    <mergeCell ref="H71:I71"/>
    <mergeCell ref="H72:I72"/>
    <mergeCell ref="H73:I73"/>
    <mergeCell ref="H74:I74"/>
    <mergeCell ref="B126:B128"/>
    <mergeCell ref="B115:B116"/>
    <mergeCell ref="C115:C116"/>
    <mergeCell ref="H124:I124"/>
    <mergeCell ref="H127:I127"/>
    <mergeCell ref="H128:I128"/>
    <mergeCell ref="H125:I125"/>
    <mergeCell ref="H126:I126"/>
    <mergeCell ref="E126:E128"/>
    <mergeCell ref="E124:E125"/>
    <mergeCell ref="B124:B125"/>
    <mergeCell ref="C126:C128"/>
    <mergeCell ref="D126:D128"/>
    <mergeCell ref="F126:F128"/>
    <mergeCell ref="F124:F125"/>
    <mergeCell ref="C124:C125"/>
    <mergeCell ref="A150:A152"/>
    <mergeCell ref="A153:A154"/>
    <mergeCell ref="D153:D154"/>
    <mergeCell ref="E153:E154"/>
    <mergeCell ref="F153:F154"/>
    <mergeCell ref="G153:G154"/>
    <mergeCell ref="H153:I154"/>
    <mergeCell ref="H160:I160"/>
    <mergeCell ref="H161:I161"/>
    <mergeCell ref="H70:I70"/>
    <mergeCell ref="H132:I132"/>
    <mergeCell ref="H137:I137"/>
    <mergeCell ref="H115:I115"/>
    <mergeCell ref="G126:G128"/>
    <mergeCell ref="H87:I87"/>
    <mergeCell ref="H117:I117"/>
    <mergeCell ref="H118:I118"/>
    <mergeCell ref="H85:I85"/>
    <mergeCell ref="H86:I86"/>
    <mergeCell ref="H76:I76"/>
    <mergeCell ref="H77:I77"/>
    <mergeCell ref="H78:I78"/>
    <mergeCell ref="H79:I79"/>
    <mergeCell ref="H80:I80"/>
    <mergeCell ref="H134:I134"/>
    <mergeCell ref="H136:I136"/>
    <mergeCell ref="H135:I135"/>
    <mergeCell ref="H119:I119"/>
    <mergeCell ref="H129:I129"/>
    <mergeCell ref="H131:I131"/>
    <mergeCell ref="H133:I133"/>
    <mergeCell ref="H120:I120"/>
    <mergeCell ref="H121:I121"/>
    <mergeCell ref="R153:R154"/>
    <mergeCell ref="N153:N154"/>
    <mergeCell ref="O153:O154"/>
    <mergeCell ref="P153:P154"/>
    <mergeCell ref="Q153:Q154"/>
    <mergeCell ref="H139:I139"/>
    <mergeCell ref="H140:I140"/>
    <mergeCell ref="F142:F143"/>
    <mergeCell ref="Q150:Q152"/>
    <mergeCell ref="R150:R152"/>
    <mergeCell ref="O150:O152"/>
    <mergeCell ref="P150:P152"/>
    <mergeCell ref="K153:K154"/>
    <mergeCell ref="L153:L154"/>
    <mergeCell ref="M153:M154"/>
    <mergeCell ref="M150:M152"/>
    <mergeCell ref="N150:N152"/>
    <mergeCell ref="F150:F152"/>
    <mergeCell ref="G150:G152"/>
    <mergeCell ref="K150:K152"/>
    <mergeCell ref="L150:L152"/>
    <mergeCell ref="J150:J151"/>
    <mergeCell ref="H150:I152"/>
    <mergeCell ref="K146:K149"/>
    <mergeCell ref="B60:B61"/>
    <mergeCell ref="D60:D61"/>
    <mergeCell ref="B112:B114"/>
    <mergeCell ref="B109:B111"/>
    <mergeCell ref="E88:E89"/>
    <mergeCell ref="E60:E61"/>
    <mergeCell ref="C96:C97"/>
    <mergeCell ref="B117:B119"/>
    <mergeCell ref="C117:C119"/>
    <mergeCell ref="C88:C89"/>
    <mergeCell ref="D88:D89"/>
    <mergeCell ref="B62:B86"/>
    <mergeCell ref="C62:C86"/>
    <mergeCell ref="C60:C61"/>
    <mergeCell ref="D109:D111"/>
    <mergeCell ref="E109:E111"/>
    <mergeCell ref="C109:C111"/>
    <mergeCell ref="C112:C114"/>
    <mergeCell ref="D112:D114"/>
    <mergeCell ref="E112:E114"/>
    <mergeCell ref="A6:A7"/>
    <mergeCell ref="A8:A9"/>
    <mergeCell ref="A10:A11"/>
    <mergeCell ref="H6:I6"/>
    <mergeCell ref="A34:A35"/>
    <mergeCell ref="B34:B38"/>
    <mergeCell ref="C34:C38"/>
    <mergeCell ref="D34:D38"/>
    <mergeCell ref="E34:E38"/>
    <mergeCell ref="F34:F38"/>
    <mergeCell ref="H8:I8"/>
    <mergeCell ref="H35:I35"/>
    <mergeCell ref="A19:A21"/>
    <mergeCell ref="F24:F26"/>
    <mergeCell ref="H36:I36"/>
    <mergeCell ref="D10:D11"/>
    <mergeCell ref="G34:G38"/>
    <mergeCell ref="H34:I34"/>
    <mergeCell ref="H37:I37"/>
    <mergeCell ref="F15:F16"/>
    <mergeCell ref="G6:G12"/>
    <mergeCell ref="B15:B16"/>
    <mergeCell ref="B24:B29"/>
    <mergeCell ref="C24:C29"/>
    <mergeCell ref="H4:I4"/>
    <mergeCell ref="H15:I15"/>
    <mergeCell ref="H17:I17"/>
    <mergeCell ref="H19:I21"/>
    <mergeCell ref="H23:I23"/>
    <mergeCell ref="H24:I24"/>
    <mergeCell ref="H25:I25"/>
    <mergeCell ref="H30:I30"/>
    <mergeCell ref="H10:I10"/>
    <mergeCell ref="H26:I26"/>
    <mergeCell ref="H12:I12"/>
    <mergeCell ref="H22:I22"/>
    <mergeCell ref="H27:I27"/>
    <mergeCell ref="H28:I28"/>
    <mergeCell ref="H29:I29"/>
    <mergeCell ref="H16:I16"/>
    <mergeCell ref="H18:I18"/>
    <mergeCell ref="F30:F33"/>
    <mergeCell ref="H65:I65"/>
    <mergeCell ref="H66:I66"/>
    <mergeCell ref="H67:I67"/>
    <mergeCell ref="G117:G118"/>
    <mergeCell ref="B100:B101"/>
    <mergeCell ref="B96:B97"/>
    <mergeCell ref="B88:B89"/>
    <mergeCell ref="H109:I109"/>
    <mergeCell ref="H111:I111"/>
    <mergeCell ref="F112:F114"/>
    <mergeCell ref="C105:C106"/>
    <mergeCell ref="B105:B106"/>
    <mergeCell ref="D117:D119"/>
    <mergeCell ref="E117:E119"/>
    <mergeCell ref="F117:F119"/>
    <mergeCell ref="H50:I50"/>
    <mergeCell ref="H52:I52"/>
    <mergeCell ref="H54:I54"/>
    <mergeCell ref="H56:I56"/>
    <mergeCell ref="H58:I58"/>
    <mergeCell ref="H105:I105"/>
    <mergeCell ref="H40:I40"/>
    <mergeCell ref="H59:I59"/>
    <mergeCell ref="A39:A40"/>
    <mergeCell ref="B39:B43"/>
    <mergeCell ref="C39:C43"/>
    <mergeCell ref="D39:D43"/>
    <mergeCell ref="E39:E43"/>
    <mergeCell ref="F39:F43"/>
    <mergeCell ref="H39:I39"/>
    <mergeCell ref="G39:G43"/>
    <mergeCell ref="H104:I104"/>
    <mergeCell ref="H41:I41"/>
    <mergeCell ref="H42:I42"/>
    <mergeCell ref="H96:I96"/>
    <mergeCell ref="H60:I60"/>
    <mergeCell ref="H62:I62"/>
    <mergeCell ref="H49:I49"/>
    <mergeCell ref="H91:I91"/>
    <mergeCell ref="H45:I45"/>
    <mergeCell ref="H43:I43"/>
    <mergeCell ref="H44:I44"/>
    <mergeCell ref="H94:I94"/>
    <mergeCell ref="H95:I95"/>
    <mergeCell ref="H88:I88"/>
    <mergeCell ref="H89:I89"/>
    <mergeCell ref="H90:I90"/>
    <mergeCell ref="H63:I63"/>
    <mergeCell ref="H64:I64"/>
    <mergeCell ref="H75:I75"/>
    <mergeCell ref="P39:P40"/>
    <mergeCell ref="J100:J101"/>
    <mergeCell ref="H100:I100"/>
    <mergeCell ref="H102:I102"/>
    <mergeCell ref="H103:I103"/>
    <mergeCell ref="J39:J40"/>
    <mergeCell ref="H81:I81"/>
    <mergeCell ref="H82:I82"/>
    <mergeCell ref="H83:I83"/>
    <mergeCell ref="H84:I84"/>
    <mergeCell ref="M39:M40"/>
    <mergeCell ref="N39:N40"/>
    <mergeCell ref="O39:O40"/>
    <mergeCell ref="H61:I61"/>
    <mergeCell ref="H53:I53"/>
    <mergeCell ref="H55:I55"/>
    <mergeCell ref="H57:I57"/>
    <mergeCell ref="H48:I48"/>
    <mergeCell ref="H68:I68"/>
    <mergeCell ref="H69:I69"/>
    <mergeCell ref="K103:K104"/>
    <mergeCell ref="R39:R40"/>
    <mergeCell ref="Q6:Q7"/>
    <mergeCell ref="R19:R21"/>
    <mergeCell ref="R34:R35"/>
    <mergeCell ref="Q34:Q35"/>
    <mergeCell ref="M34:M35"/>
    <mergeCell ref="N34:N35"/>
    <mergeCell ref="Q10:Q11"/>
    <mergeCell ref="K126:K128"/>
    <mergeCell ref="K10:K11"/>
    <mergeCell ref="L10:L11"/>
    <mergeCell ref="Q19:Q21"/>
    <mergeCell ref="Q39:Q40"/>
    <mergeCell ref="K39:K40"/>
    <mergeCell ref="L39:L40"/>
    <mergeCell ref="P19:P21"/>
    <mergeCell ref="M19:M21"/>
    <mergeCell ref="N19:N21"/>
    <mergeCell ref="O19:O21"/>
    <mergeCell ref="L34:L35"/>
    <mergeCell ref="K34:K35"/>
    <mergeCell ref="O34:O35"/>
    <mergeCell ref="P34:P35"/>
    <mergeCell ref="O10:O11"/>
    <mergeCell ref="R6:R7"/>
    <mergeCell ref="O6:O7"/>
    <mergeCell ref="P6:P7"/>
    <mergeCell ref="Q8:Q9"/>
    <mergeCell ref="R8:R9"/>
    <mergeCell ref="R10:R11"/>
    <mergeCell ref="L8:L9"/>
    <mergeCell ref="J10:J11"/>
    <mergeCell ref="N8:N9"/>
    <mergeCell ref="O8:O9"/>
    <mergeCell ref="P8:P9"/>
    <mergeCell ref="M8:M9"/>
    <mergeCell ref="M10:M11"/>
    <mergeCell ref="N10:N11"/>
    <mergeCell ref="P10:P11"/>
    <mergeCell ref="J6:J7"/>
    <mergeCell ref="K6:K7"/>
    <mergeCell ref="L6:L7"/>
    <mergeCell ref="M6:M7"/>
    <mergeCell ref="N6:N7"/>
    <mergeCell ref="J8:J9"/>
    <mergeCell ref="K8:K9"/>
    <mergeCell ref="L19:L21"/>
    <mergeCell ref="J19:J21"/>
    <mergeCell ref="K19:K21"/>
    <mergeCell ref="J34:J35"/>
    <mergeCell ref="H32:I32"/>
    <mergeCell ref="H51:I51"/>
    <mergeCell ref="E103:E104"/>
    <mergeCell ref="F103:F104"/>
    <mergeCell ref="B103:B104"/>
    <mergeCell ref="H97:I97"/>
    <mergeCell ref="H98:I98"/>
    <mergeCell ref="E98:E99"/>
    <mergeCell ref="D98:D99"/>
    <mergeCell ref="E96:E97"/>
    <mergeCell ref="C100:C101"/>
    <mergeCell ref="D100:D101"/>
    <mergeCell ref="E100:E101"/>
    <mergeCell ref="F100:F101"/>
    <mergeCell ref="C103:C104"/>
    <mergeCell ref="D103:D104"/>
    <mergeCell ref="F96:F97"/>
    <mergeCell ref="C98:C99"/>
    <mergeCell ref="B98:B99"/>
    <mergeCell ref="D96:D97"/>
    <mergeCell ref="B17:B18"/>
    <mergeCell ref="C17:C18"/>
    <mergeCell ref="D17:D18"/>
    <mergeCell ref="E17:E18"/>
    <mergeCell ref="F17:F18"/>
    <mergeCell ref="B48:B59"/>
    <mergeCell ref="C48:C59"/>
    <mergeCell ref="B6:B12"/>
    <mergeCell ref="C6:C12"/>
    <mergeCell ref="D8:D9"/>
    <mergeCell ref="B30:B33"/>
    <mergeCell ref="C30:C33"/>
    <mergeCell ref="D30:D33"/>
    <mergeCell ref="E30:E33"/>
    <mergeCell ref="D6:D7"/>
    <mergeCell ref="E6:E12"/>
    <mergeCell ref="B44:B45"/>
    <mergeCell ref="C44:C45"/>
    <mergeCell ref="D44:D45"/>
    <mergeCell ref="E44:E45"/>
    <mergeCell ref="F44:F45"/>
    <mergeCell ref="E24:E29"/>
    <mergeCell ref="C19:C22"/>
    <mergeCell ref="B19:B22"/>
    <mergeCell ref="F6:F12"/>
    <mergeCell ref="E15:E16"/>
    <mergeCell ref="C15:C16"/>
    <mergeCell ref="D15:D16"/>
    <mergeCell ref="D24:D26"/>
    <mergeCell ref="D115:D116"/>
    <mergeCell ref="E115:E116"/>
    <mergeCell ref="F115:F116"/>
    <mergeCell ref="H116:I116"/>
    <mergeCell ref="H112:I112"/>
    <mergeCell ref="F60:F61"/>
    <mergeCell ref="H114:I114"/>
    <mergeCell ref="H113:I113"/>
    <mergeCell ref="H99:I99"/>
    <mergeCell ref="H101:I101"/>
    <mergeCell ref="F109:F111"/>
    <mergeCell ref="F88:F89"/>
    <mergeCell ref="H110:I110"/>
    <mergeCell ref="F98:F99"/>
    <mergeCell ref="H106:I106"/>
    <mergeCell ref="E105:E106"/>
    <mergeCell ref="F105:F106"/>
    <mergeCell ref="D105:D106"/>
    <mergeCell ref="D48:D59"/>
    <mergeCell ref="E19:E22"/>
    <mergeCell ref="F19:F22"/>
    <mergeCell ref="D19:D22"/>
    <mergeCell ref="H147:I147"/>
    <mergeCell ref="H148:I148"/>
    <mergeCell ref="H149:I149"/>
    <mergeCell ref="D150:D152"/>
    <mergeCell ref="E150:E152"/>
    <mergeCell ref="G19:G21"/>
    <mergeCell ref="H31:I31"/>
    <mergeCell ref="H33:I33"/>
    <mergeCell ref="H38:I38"/>
    <mergeCell ref="E48:E59"/>
    <mergeCell ref="F48:F59"/>
    <mergeCell ref="H146:I146"/>
    <mergeCell ref="D138:D141"/>
    <mergeCell ref="D146:D149"/>
    <mergeCell ref="E146:E149"/>
    <mergeCell ref="H138:I138"/>
    <mergeCell ref="H141:I141"/>
    <mergeCell ref="H142:I142"/>
    <mergeCell ref="H143:I143"/>
    <mergeCell ref="E138:E141"/>
    <mergeCell ref="F138:F141"/>
    <mergeCell ref="C129:C130"/>
    <mergeCell ref="H144:I144"/>
    <mergeCell ref="H145:I145"/>
    <mergeCell ref="B150:B154"/>
    <mergeCell ref="C150:C154"/>
    <mergeCell ref="H163:I163"/>
    <mergeCell ref="H158:I158"/>
    <mergeCell ref="H159:I159"/>
    <mergeCell ref="H155:I155"/>
    <mergeCell ref="C138:C141"/>
    <mergeCell ref="C146:C149"/>
    <mergeCell ref="B138:B141"/>
    <mergeCell ref="B142:B143"/>
    <mergeCell ref="C142:C143"/>
    <mergeCell ref="D142:D143"/>
    <mergeCell ref="E142:E143"/>
    <mergeCell ref="H130:I130"/>
    <mergeCell ref="H162:I162"/>
    <mergeCell ref="B133:B136"/>
    <mergeCell ref="C133:C136"/>
    <mergeCell ref="B129:B130"/>
    <mergeCell ref="B146:B149"/>
    <mergeCell ref="F146:F149"/>
  </mergeCells>
  <phoneticPr fontId="12" type="noConversion"/>
  <conditionalFormatting sqref="L109:L110 L94 L97 L48 L60 L62 L102:L106 L87:L88 L15:L17 L50:L58">
    <cfRule type="cellIs" dxfId="352" priority="337" operator="equal">
      <formula>#REF!</formula>
    </cfRule>
    <cfRule type="cellIs" dxfId="351" priority="338" operator="equal">
      <formula>#REF!</formula>
    </cfRule>
    <cfRule type="cellIs" dxfId="350" priority="339" operator="equal">
      <formula>#REF!</formula>
    </cfRule>
  </conditionalFormatting>
  <conditionalFormatting sqref="L44 L36:L38 L34 L144:L149 L18 L129:L133 L115:L121 L135 L137:L140 L22:L23 L158:L162">
    <cfRule type="cellIs" dxfId="349" priority="334" operator="equal">
      <formula>#REF!</formula>
    </cfRule>
    <cfRule type="cellIs" dxfId="348" priority="335" operator="equal">
      <formula>#REF!</formula>
    </cfRule>
    <cfRule type="cellIs" dxfId="347" priority="336" operator="equal">
      <formula>#REF!</formula>
    </cfRule>
  </conditionalFormatting>
  <conditionalFormatting sqref="L19">
    <cfRule type="cellIs" dxfId="346" priority="331" operator="equal">
      <formula>#REF!</formula>
    </cfRule>
    <cfRule type="cellIs" dxfId="345" priority="332" operator="equal">
      <formula>#REF!</formula>
    </cfRule>
    <cfRule type="cellIs" dxfId="344" priority="333" operator="equal">
      <formula>#REF!</formula>
    </cfRule>
  </conditionalFormatting>
  <conditionalFormatting sqref="L24:L29">
    <cfRule type="cellIs" dxfId="343" priority="325" operator="equal">
      <formula>#REF!</formula>
    </cfRule>
    <cfRule type="cellIs" dxfId="342" priority="326" operator="equal">
      <formula>#REF!</formula>
    </cfRule>
    <cfRule type="cellIs" dxfId="341" priority="327" operator="equal">
      <formula>#REF!</formula>
    </cfRule>
  </conditionalFormatting>
  <conditionalFormatting sqref="L30">
    <cfRule type="cellIs" dxfId="340" priority="322" operator="equal">
      <formula>#REF!</formula>
    </cfRule>
    <cfRule type="cellIs" dxfId="339" priority="323" operator="equal">
      <formula>#REF!</formula>
    </cfRule>
    <cfRule type="cellIs" dxfId="338" priority="324" operator="equal">
      <formula>#REF!</formula>
    </cfRule>
  </conditionalFormatting>
  <conditionalFormatting sqref="L124">
    <cfRule type="cellIs" dxfId="337" priority="319" operator="equal">
      <formula>#REF!</formula>
    </cfRule>
    <cfRule type="cellIs" dxfId="336" priority="320" operator="equal">
      <formula>#REF!</formula>
    </cfRule>
    <cfRule type="cellIs" dxfId="335" priority="321" operator="equal">
      <formula>#REF!</formula>
    </cfRule>
  </conditionalFormatting>
  <conditionalFormatting sqref="L142 L150:L151 L155">
    <cfRule type="cellIs" dxfId="334" priority="316" operator="equal">
      <formula>#REF!</formula>
    </cfRule>
    <cfRule type="cellIs" dxfId="333" priority="317" operator="equal">
      <formula>#REF!</formula>
    </cfRule>
    <cfRule type="cellIs" dxfId="332" priority="318" operator="equal">
      <formula>#REF!</formula>
    </cfRule>
  </conditionalFormatting>
  <conditionalFormatting sqref="L163">
    <cfRule type="cellIs" dxfId="331" priority="307" operator="equal">
      <formula>#REF!</formula>
    </cfRule>
    <cfRule type="cellIs" dxfId="330" priority="308" operator="equal">
      <formula>#REF!</formula>
    </cfRule>
    <cfRule type="cellIs" dxfId="329" priority="309" operator="equal">
      <formula>#REF!</formula>
    </cfRule>
  </conditionalFormatting>
  <conditionalFormatting sqref="L91">
    <cfRule type="cellIs" dxfId="328" priority="301" operator="equal">
      <formula>#REF!</formula>
    </cfRule>
    <cfRule type="cellIs" dxfId="327" priority="302" operator="equal">
      <formula>#REF!</formula>
    </cfRule>
    <cfRule type="cellIs" dxfId="326" priority="303" operator="equal">
      <formula>#REF!</formula>
    </cfRule>
  </conditionalFormatting>
  <conditionalFormatting sqref="L90">
    <cfRule type="cellIs" dxfId="325" priority="298" operator="equal">
      <formula>#REF!</formula>
    </cfRule>
    <cfRule type="cellIs" dxfId="324" priority="299" operator="equal">
      <formula>#REF!</formula>
    </cfRule>
    <cfRule type="cellIs" dxfId="323" priority="300" operator="equal">
      <formula>#REF!</formula>
    </cfRule>
  </conditionalFormatting>
  <conditionalFormatting sqref="L96">
    <cfRule type="cellIs" dxfId="322" priority="268" operator="equal">
      <formula>#REF!</formula>
    </cfRule>
    <cfRule type="cellIs" dxfId="321" priority="269" operator="equal">
      <formula>#REF!</formula>
    </cfRule>
    <cfRule type="cellIs" dxfId="320" priority="270" operator="equal">
      <formula>#REF!</formula>
    </cfRule>
  </conditionalFormatting>
  <conditionalFormatting sqref="L89">
    <cfRule type="cellIs" dxfId="319" priority="265" operator="equal">
      <formula>#REF!</formula>
    </cfRule>
    <cfRule type="cellIs" dxfId="318" priority="266" operator="equal">
      <formula>#REF!</formula>
    </cfRule>
    <cfRule type="cellIs" dxfId="317" priority="267" operator="equal">
      <formula>#REF!</formula>
    </cfRule>
  </conditionalFormatting>
  <conditionalFormatting sqref="L32:L33">
    <cfRule type="cellIs" dxfId="316" priority="259" operator="equal">
      <formula>#REF!</formula>
    </cfRule>
    <cfRule type="cellIs" dxfId="315" priority="260" operator="equal">
      <formula>#REF!</formula>
    </cfRule>
    <cfRule type="cellIs" dxfId="314" priority="261" operator="equal">
      <formula>#REF!</formula>
    </cfRule>
  </conditionalFormatting>
  <conditionalFormatting sqref="L141">
    <cfRule type="cellIs" dxfId="313" priority="247" operator="equal">
      <formula>#REF!</formula>
    </cfRule>
    <cfRule type="cellIs" dxfId="312" priority="248" operator="equal">
      <formula>#REF!</formula>
    </cfRule>
    <cfRule type="cellIs" dxfId="311" priority="249" operator="equal">
      <formula>#REF!</formula>
    </cfRule>
  </conditionalFormatting>
  <conditionalFormatting sqref="L100:L101">
    <cfRule type="cellIs" dxfId="310" priority="175" operator="equal">
      <formula>#REF!</formula>
    </cfRule>
    <cfRule type="cellIs" dxfId="309" priority="176" operator="equal">
      <formula>#REF!</formula>
    </cfRule>
    <cfRule type="cellIs" dxfId="308" priority="177" operator="equal">
      <formula>#REF!</formula>
    </cfRule>
  </conditionalFormatting>
  <conditionalFormatting sqref="L95">
    <cfRule type="cellIs" dxfId="307" priority="169" operator="equal">
      <formula>#REF!</formula>
    </cfRule>
    <cfRule type="cellIs" dxfId="306" priority="170" operator="equal">
      <formula>#REF!</formula>
    </cfRule>
    <cfRule type="cellIs" dxfId="305" priority="171" operator="equal">
      <formula>#REF!</formula>
    </cfRule>
  </conditionalFormatting>
  <conditionalFormatting sqref="L111:L113">
    <cfRule type="cellIs" dxfId="304" priority="166" operator="equal">
      <formula>#REF!</formula>
    </cfRule>
    <cfRule type="cellIs" dxfId="303" priority="167" operator="equal">
      <formula>#REF!</formula>
    </cfRule>
    <cfRule type="cellIs" dxfId="302" priority="168" operator="equal">
      <formula>#REF!</formula>
    </cfRule>
  </conditionalFormatting>
  <conditionalFormatting sqref="L98">
    <cfRule type="cellIs" dxfId="301" priority="163" operator="equal">
      <formula>#REF!</formula>
    </cfRule>
    <cfRule type="cellIs" dxfId="300" priority="164" operator="equal">
      <formula>#REF!</formula>
    </cfRule>
    <cfRule type="cellIs" dxfId="299" priority="165" operator="equal">
      <formula>#REF!</formula>
    </cfRule>
  </conditionalFormatting>
  <conditionalFormatting sqref="L125:L128">
    <cfRule type="cellIs" dxfId="298" priority="157" operator="equal">
      <formula>#REF!</formula>
    </cfRule>
    <cfRule type="cellIs" dxfId="297" priority="158" operator="equal">
      <formula>#REF!</formula>
    </cfRule>
    <cfRule type="cellIs" dxfId="296" priority="159" operator="equal">
      <formula>#REF!</formula>
    </cfRule>
  </conditionalFormatting>
  <conditionalFormatting sqref="E34:F34">
    <cfRule type="cellIs" dxfId="295" priority="153" operator="equal">
      <formula>"No"</formula>
    </cfRule>
  </conditionalFormatting>
  <conditionalFormatting sqref="E6">
    <cfRule type="cellIs" dxfId="294" priority="152" operator="equal">
      <formula>"No"</formula>
    </cfRule>
  </conditionalFormatting>
  <conditionalFormatting sqref="F6">
    <cfRule type="cellIs" dxfId="293" priority="151" operator="equal">
      <formula>"No"</formula>
    </cfRule>
  </conditionalFormatting>
  <conditionalFormatting sqref="L6 L8 L10">
    <cfRule type="cellIs" dxfId="292" priority="148" operator="equal">
      <formula>#REF!</formula>
    </cfRule>
    <cfRule type="cellIs" dxfId="291" priority="149" operator="equal">
      <formula>#REF!</formula>
    </cfRule>
    <cfRule type="cellIs" dxfId="290" priority="150" operator="equal">
      <formula>#REF!</formula>
    </cfRule>
  </conditionalFormatting>
  <conditionalFormatting sqref="L6 L8 L10">
    <cfRule type="cellIs" dxfId="289" priority="146" operator="equal">
      <formula>"Pass"</formula>
    </cfRule>
    <cfRule type="cellIs" dxfId="288" priority="147" operator="equal">
      <formula>"Fail"</formula>
    </cfRule>
  </conditionalFormatting>
  <conditionalFormatting sqref="E39">
    <cfRule type="cellIs" dxfId="287" priority="145" operator="equal">
      <formula>"No"</formula>
    </cfRule>
  </conditionalFormatting>
  <conditionalFormatting sqref="F39">
    <cfRule type="cellIs" dxfId="286" priority="144" operator="equal">
      <formula>"No"</formula>
    </cfRule>
  </conditionalFormatting>
  <conditionalFormatting sqref="L39">
    <cfRule type="cellIs" dxfId="285" priority="136" operator="equal">
      <formula>#REF!</formula>
    </cfRule>
    <cfRule type="cellIs" dxfId="284" priority="137" operator="equal">
      <formula>#REF!</formula>
    </cfRule>
    <cfRule type="cellIs" dxfId="283" priority="138" operator="equal">
      <formula>#REF!</formula>
    </cfRule>
  </conditionalFormatting>
  <conditionalFormatting sqref="L41:L45">
    <cfRule type="cellIs" dxfId="282" priority="130" operator="equal">
      <formula>#REF!</formula>
    </cfRule>
    <cfRule type="cellIs" dxfId="281" priority="131" operator="equal">
      <formula>#REF!</formula>
    </cfRule>
    <cfRule type="cellIs" dxfId="280" priority="132" operator="equal">
      <formula>#REF!</formula>
    </cfRule>
  </conditionalFormatting>
  <conditionalFormatting sqref="L12">
    <cfRule type="cellIs" dxfId="279" priority="127" operator="equal">
      <formula>#REF!</formula>
    </cfRule>
    <cfRule type="cellIs" dxfId="278" priority="128" operator="equal">
      <formula>#REF!</formula>
    </cfRule>
    <cfRule type="cellIs" dxfId="277" priority="129" operator="equal">
      <formula>#REF!</formula>
    </cfRule>
  </conditionalFormatting>
  <conditionalFormatting sqref="L114">
    <cfRule type="cellIs" dxfId="276" priority="124" operator="equal">
      <formula>#REF!</formula>
    </cfRule>
    <cfRule type="cellIs" dxfId="275" priority="125" operator="equal">
      <formula>#REF!</formula>
    </cfRule>
    <cfRule type="cellIs" dxfId="274" priority="126" operator="equal">
      <formula>#REF!</formula>
    </cfRule>
  </conditionalFormatting>
  <conditionalFormatting sqref="L31">
    <cfRule type="cellIs" dxfId="273" priority="121" operator="equal">
      <formula>#REF!</formula>
    </cfRule>
    <cfRule type="cellIs" dxfId="272" priority="122" operator="equal">
      <formula>#REF!</formula>
    </cfRule>
    <cfRule type="cellIs" dxfId="271" priority="123" operator="equal">
      <formula>#REF!</formula>
    </cfRule>
  </conditionalFormatting>
  <conditionalFormatting sqref="L61">
    <cfRule type="cellIs" dxfId="270" priority="118" operator="equal">
      <formula>#REF!</formula>
    </cfRule>
    <cfRule type="cellIs" dxfId="269" priority="119" operator="equal">
      <formula>#REF!</formula>
    </cfRule>
    <cfRule type="cellIs" dxfId="268" priority="120" operator="equal">
      <formula>#REF!</formula>
    </cfRule>
  </conditionalFormatting>
  <conditionalFormatting sqref="L49">
    <cfRule type="cellIs" dxfId="267" priority="115" operator="equal">
      <formula>#REF!</formula>
    </cfRule>
    <cfRule type="cellIs" dxfId="266" priority="116" operator="equal">
      <formula>#REF!</formula>
    </cfRule>
    <cfRule type="cellIs" dxfId="265" priority="117" operator="equal">
      <formula>#REF!</formula>
    </cfRule>
  </conditionalFormatting>
  <conditionalFormatting sqref="L99">
    <cfRule type="cellIs" dxfId="264" priority="106" operator="equal">
      <formula>#REF!</formula>
    </cfRule>
    <cfRule type="cellIs" dxfId="263" priority="107" operator="equal">
      <formula>#REF!</formula>
    </cfRule>
    <cfRule type="cellIs" dxfId="262" priority="108" operator="equal">
      <formula>#REF!</formula>
    </cfRule>
  </conditionalFormatting>
  <conditionalFormatting sqref="L143">
    <cfRule type="cellIs" dxfId="261" priority="103" operator="equal">
      <formula>#REF!</formula>
    </cfRule>
    <cfRule type="cellIs" dxfId="260" priority="104" operator="equal">
      <formula>#REF!</formula>
    </cfRule>
    <cfRule type="cellIs" dxfId="259" priority="105" operator="equal">
      <formula>#REF!</formula>
    </cfRule>
  </conditionalFormatting>
  <conditionalFormatting sqref="L59">
    <cfRule type="cellIs" dxfId="258" priority="97" operator="equal">
      <formula>#REF!</formula>
    </cfRule>
    <cfRule type="cellIs" dxfId="257" priority="98" operator="equal">
      <formula>#REF!</formula>
    </cfRule>
    <cfRule type="cellIs" dxfId="256" priority="99" operator="equal">
      <formula>#REF!</formula>
    </cfRule>
  </conditionalFormatting>
  <conditionalFormatting sqref="L153">
    <cfRule type="cellIs" dxfId="255" priority="94" operator="equal">
      <formula>#REF!</formula>
    </cfRule>
    <cfRule type="cellIs" dxfId="254" priority="95" operator="equal">
      <formula>#REF!</formula>
    </cfRule>
    <cfRule type="cellIs" dxfId="253" priority="96" operator="equal">
      <formula>#REF!</formula>
    </cfRule>
  </conditionalFormatting>
  <conditionalFormatting sqref="L74">
    <cfRule type="cellIs" dxfId="252" priority="76" operator="equal">
      <formula>#REF!</formula>
    </cfRule>
    <cfRule type="cellIs" dxfId="251" priority="77" operator="equal">
      <formula>#REF!</formula>
    </cfRule>
    <cfRule type="cellIs" dxfId="250" priority="78" operator="equal">
      <formula>#REF!</formula>
    </cfRule>
  </conditionalFormatting>
  <conditionalFormatting sqref="L73">
    <cfRule type="cellIs" dxfId="249" priority="73" operator="equal">
      <formula>#REF!</formula>
    </cfRule>
    <cfRule type="cellIs" dxfId="248" priority="74" operator="equal">
      <formula>#REF!</formula>
    </cfRule>
    <cfRule type="cellIs" dxfId="247" priority="75" operator="equal">
      <formula>#REF!</formula>
    </cfRule>
  </conditionalFormatting>
  <conditionalFormatting sqref="L72">
    <cfRule type="cellIs" dxfId="246" priority="70" operator="equal">
      <formula>#REF!</formula>
    </cfRule>
    <cfRule type="cellIs" dxfId="245" priority="71" operator="equal">
      <formula>#REF!</formula>
    </cfRule>
    <cfRule type="cellIs" dxfId="244" priority="72" operator="equal">
      <formula>#REF!</formula>
    </cfRule>
  </conditionalFormatting>
  <conditionalFormatting sqref="L71">
    <cfRule type="cellIs" dxfId="243" priority="67" operator="equal">
      <formula>#REF!</formula>
    </cfRule>
    <cfRule type="cellIs" dxfId="242" priority="68" operator="equal">
      <formula>#REF!</formula>
    </cfRule>
    <cfRule type="cellIs" dxfId="241" priority="69" operator="equal">
      <formula>#REF!</formula>
    </cfRule>
  </conditionalFormatting>
  <conditionalFormatting sqref="L70">
    <cfRule type="cellIs" dxfId="240" priority="64" operator="equal">
      <formula>#REF!</formula>
    </cfRule>
    <cfRule type="cellIs" dxfId="239" priority="65" operator="equal">
      <formula>#REF!</formula>
    </cfRule>
    <cfRule type="cellIs" dxfId="238" priority="66" operator="equal">
      <formula>#REF!</formula>
    </cfRule>
  </conditionalFormatting>
  <conditionalFormatting sqref="L69">
    <cfRule type="cellIs" dxfId="237" priority="61" operator="equal">
      <formula>#REF!</formula>
    </cfRule>
    <cfRule type="cellIs" dxfId="236" priority="62" operator="equal">
      <formula>#REF!</formula>
    </cfRule>
    <cfRule type="cellIs" dxfId="235" priority="63" operator="equal">
      <formula>#REF!</formula>
    </cfRule>
  </conditionalFormatting>
  <conditionalFormatting sqref="L68">
    <cfRule type="cellIs" dxfId="234" priority="58" operator="equal">
      <formula>#REF!</formula>
    </cfRule>
    <cfRule type="cellIs" dxfId="233" priority="59" operator="equal">
      <formula>#REF!</formula>
    </cfRule>
    <cfRule type="cellIs" dxfId="232" priority="60" operator="equal">
      <formula>#REF!</formula>
    </cfRule>
  </conditionalFormatting>
  <conditionalFormatting sqref="L67">
    <cfRule type="cellIs" dxfId="231" priority="55" operator="equal">
      <formula>#REF!</formula>
    </cfRule>
    <cfRule type="cellIs" dxfId="230" priority="56" operator="equal">
      <formula>#REF!</formula>
    </cfRule>
    <cfRule type="cellIs" dxfId="229" priority="57" operator="equal">
      <formula>#REF!</formula>
    </cfRule>
  </conditionalFormatting>
  <conditionalFormatting sqref="L66">
    <cfRule type="cellIs" dxfId="228" priority="52" operator="equal">
      <formula>#REF!</formula>
    </cfRule>
    <cfRule type="cellIs" dxfId="227" priority="53" operator="equal">
      <formula>#REF!</formula>
    </cfRule>
    <cfRule type="cellIs" dxfId="226" priority="54" operator="equal">
      <formula>#REF!</formula>
    </cfRule>
  </conditionalFormatting>
  <conditionalFormatting sqref="L65">
    <cfRule type="cellIs" dxfId="225" priority="49" operator="equal">
      <formula>#REF!</formula>
    </cfRule>
    <cfRule type="cellIs" dxfId="224" priority="50" operator="equal">
      <formula>#REF!</formula>
    </cfRule>
    <cfRule type="cellIs" dxfId="223" priority="51" operator="equal">
      <formula>#REF!</formula>
    </cfRule>
  </conditionalFormatting>
  <conditionalFormatting sqref="L64">
    <cfRule type="cellIs" dxfId="222" priority="46" operator="equal">
      <formula>#REF!</formula>
    </cfRule>
    <cfRule type="cellIs" dxfId="221" priority="47" operator="equal">
      <formula>#REF!</formula>
    </cfRule>
    <cfRule type="cellIs" dxfId="220" priority="48" operator="equal">
      <formula>#REF!</formula>
    </cfRule>
  </conditionalFormatting>
  <conditionalFormatting sqref="L63">
    <cfRule type="cellIs" dxfId="219" priority="43" operator="equal">
      <formula>#REF!</formula>
    </cfRule>
    <cfRule type="cellIs" dxfId="218" priority="44" operator="equal">
      <formula>#REF!</formula>
    </cfRule>
    <cfRule type="cellIs" dxfId="217" priority="45" operator="equal">
      <formula>#REF!</formula>
    </cfRule>
  </conditionalFormatting>
  <conditionalFormatting sqref="L86">
    <cfRule type="cellIs" dxfId="216" priority="40" operator="equal">
      <formula>#REF!</formula>
    </cfRule>
    <cfRule type="cellIs" dxfId="215" priority="41" operator="equal">
      <formula>#REF!</formula>
    </cfRule>
    <cfRule type="cellIs" dxfId="214" priority="42" operator="equal">
      <formula>#REF!</formula>
    </cfRule>
  </conditionalFormatting>
  <conditionalFormatting sqref="L85">
    <cfRule type="cellIs" dxfId="213" priority="37" operator="equal">
      <formula>#REF!</formula>
    </cfRule>
    <cfRule type="cellIs" dxfId="212" priority="38" operator="equal">
      <formula>#REF!</formula>
    </cfRule>
    <cfRule type="cellIs" dxfId="211" priority="39" operator="equal">
      <formula>#REF!</formula>
    </cfRule>
  </conditionalFormatting>
  <conditionalFormatting sqref="L84">
    <cfRule type="cellIs" dxfId="210" priority="34" operator="equal">
      <formula>#REF!</formula>
    </cfRule>
    <cfRule type="cellIs" dxfId="209" priority="35" operator="equal">
      <formula>#REF!</formula>
    </cfRule>
    <cfRule type="cellIs" dxfId="208" priority="36" operator="equal">
      <formula>#REF!</formula>
    </cfRule>
  </conditionalFormatting>
  <conditionalFormatting sqref="L83">
    <cfRule type="cellIs" dxfId="207" priority="31" operator="equal">
      <formula>#REF!</formula>
    </cfRule>
    <cfRule type="cellIs" dxfId="206" priority="32" operator="equal">
      <formula>#REF!</formula>
    </cfRule>
    <cfRule type="cellIs" dxfId="205" priority="33" operator="equal">
      <formula>#REF!</formula>
    </cfRule>
  </conditionalFormatting>
  <conditionalFormatting sqref="L82">
    <cfRule type="cellIs" dxfId="204" priority="28" operator="equal">
      <formula>#REF!</formula>
    </cfRule>
    <cfRule type="cellIs" dxfId="203" priority="29" operator="equal">
      <formula>#REF!</formula>
    </cfRule>
    <cfRule type="cellIs" dxfId="202" priority="30" operator="equal">
      <formula>#REF!</formula>
    </cfRule>
  </conditionalFormatting>
  <conditionalFormatting sqref="L81">
    <cfRule type="cellIs" dxfId="201" priority="25" operator="equal">
      <formula>#REF!</formula>
    </cfRule>
    <cfRule type="cellIs" dxfId="200" priority="26" operator="equal">
      <formula>#REF!</formula>
    </cfRule>
    <cfRule type="cellIs" dxfId="199" priority="27" operator="equal">
      <formula>#REF!</formula>
    </cfRule>
  </conditionalFormatting>
  <conditionalFormatting sqref="L80">
    <cfRule type="cellIs" dxfId="198" priority="22" operator="equal">
      <formula>#REF!</formula>
    </cfRule>
    <cfRule type="cellIs" dxfId="197" priority="23" operator="equal">
      <formula>#REF!</formula>
    </cfRule>
    <cfRule type="cellIs" dxfId="196" priority="24" operator="equal">
      <formula>#REF!</formula>
    </cfRule>
  </conditionalFormatting>
  <conditionalFormatting sqref="L79">
    <cfRule type="cellIs" dxfId="195" priority="19" operator="equal">
      <formula>#REF!</formula>
    </cfRule>
    <cfRule type="cellIs" dxfId="194" priority="20" operator="equal">
      <formula>#REF!</formula>
    </cfRule>
    <cfRule type="cellIs" dxfId="193" priority="21" operator="equal">
      <formula>#REF!</formula>
    </cfRule>
  </conditionalFormatting>
  <conditionalFormatting sqref="L78">
    <cfRule type="cellIs" dxfId="192" priority="16" operator="equal">
      <formula>#REF!</formula>
    </cfRule>
    <cfRule type="cellIs" dxfId="191" priority="17" operator="equal">
      <formula>#REF!</formula>
    </cfRule>
    <cfRule type="cellIs" dxfId="190" priority="18" operator="equal">
      <formula>#REF!</formula>
    </cfRule>
  </conditionalFormatting>
  <conditionalFormatting sqref="L77">
    <cfRule type="cellIs" dxfId="189" priority="13" operator="equal">
      <formula>#REF!</formula>
    </cfRule>
    <cfRule type="cellIs" dxfId="188" priority="14" operator="equal">
      <formula>#REF!</formula>
    </cfRule>
    <cfRule type="cellIs" dxfId="187" priority="15" operator="equal">
      <formula>#REF!</formula>
    </cfRule>
  </conditionalFormatting>
  <conditionalFormatting sqref="L76">
    <cfRule type="cellIs" dxfId="186" priority="10" operator="equal">
      <formula>#REF!</formula>
    </cfRule>
    <cfRule type="cellIs" dxfId="185" priority="11" operator="equal">
      <formula>#REF!</formula>
    </cfRule>
    <cfRule type="cellIs" dxfId="184" priority="12" operator="equal">
      <formula>#REF!</formula>
    </cfRule>
  </conditionalFormatting>
  <conditionalFormatting sqref="L75">
    <cfRule type="cellIs" dxfId="183" priority="7" operator="equal">
      <formula>#REF!</formula>
    </cfRule>
    <cfRule type="cellIs" dxfId="182" priority="8" operator="equal">
      <formula>#REF!</formula>
    </cfRule>
    <cfRule type="cellIs" dxfId="181" priority="9" operator="equal">
      <formula>#REF!</formula>
    </cfRule>
  </conditionalFormatting>
  <conditionalFormatting sqref="L134">
    <cfRule type="cellIs" dxfId="180" priority="4" operator="equal">
      <formula>#REF!</formula>
    </cfRule>
    <cfRule type="cellIs" dxfId="179" priority="5" operator="equal">
      <formula>#REF!</formula>
    </cfRule>
    <cfRule type="cellIs" dxfId="178" priority="6" operator="equal">
      <formula>#REF!</formula>
    </cfRule>
  </conditionalFormatting>
  <conditionalFormatting sqref="L136">
    <cfRule type="cellIs" dxfId="177" priority="1" operator="equal">
      <formula>#REF!</formula>
    </cfRule>
    <cfRule type="cellIs" dxfId="176" priority="2" operator="equal">
      <formula>#REF!</formula>
    </cfRule>
    <cfRule type="cellIs" dxfId="175" priority="3" operator="equal">
      <formula>#REF!</formula>
    </cfRule>
  </conditionalFormatting>
  <dataValidations count="1">
    <dataValidation type="list" allowBlank="1" showInputMessage="1" showErrorMessage="1" sqref="L155 L124:L151 L6:L12 L94:L106 L109:L121 L158:L163 L15:L19 L36:L39 L41:L45 L22:L34 L153 L48:L91" xr:uid="{E669F99F-9AFD-4AA6-B2FF-F6D41D6A5BC6}">
      <formula1>$L$167:$L$170</formula1>
    </dataValidation>
  </dataValidations>
  <pageMargins left="0.23622047244094491" right="0.23622047244094491" top="0.74803149606299213" bottom="0.74803149606299213" header="0.31496062992125984" footer="0.31496062992125984"/>
  <pageSetup paperSize="8" scale="13" fitToHeight="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7B0F2-E47B-4493-99D6-1F1BAC4B6E3C}">
  <sheetPr>
    <pageSetUpPr fitToPage="1"/>
  </sheetPr>
  <dimension ref="A1:DV337"/>
  <sheetViews>
    <sheetView zoomScale="80" zoomScaleNormal="80" workbookViewId="0">
      <selection activeCell="F1" sqref="F1"/>
    </sheetView>
  </sheetViews>
  <sheetFormatPr defaultColWidth="9.140625" defaultRowHeight="15" outlineLevelRow="1" x14ac:dyDescent="0.25"/>
  <cols>
    <col min="1" max="1" width="19.140625" style="226" customWidth="1"/>
    <col min="2" max="2" width="13.140625" style="328" customWidth="1"/>
    <col min="3" max="3" width="85.28515625" style="329" customWidth="1"/>
    <col min="4" max="5" width="13.5703125" style="197" customWidth="1"/>
    <col min="6" max="6" width="54.85546875" style="226" customWidth="1"/>
    <col min="7" max="7" width="34.7109375" style="197" customWidth="1"/>
    <col min="8" max="8" width="26.5703125" style="197" customWidth="1"/>
    <col min="9" max="9" width="60" style="197" customWidth="1"/>
    <col min="10" max="10" width="34.140625" style="197" customWidth="1"/>
    <col min="11" max="11" width="17.140625" style="197" bestFit="1" customWidth="1"/>
    <col min="12" max="13" width="70.7109375" style="197" customWidth="1"/>
    <col min="14" max="14" width="5.7109375" style="213" hidden="1" customWidth="1"/>
    <col min="15" max="15" width="18.42578125" style="197" hidden="1" customWidth="1"/>
    <col min="16" max="48" width="9.140625" style="5"/>
    <col min="49" max="16384" width="9.140625" style="197"/>
  </cols>
  <sheetData>
    <row r="1" spans="1:126" x14ac:dyDescent="0.25">
      <c r="A1" s="290"/>
      <c r="B1" s="291"/>
      <c r="C1" s="292" t="s">
        <v>15</v>
      </c>
      <c r="D1" s="293"/>
      <c r="E1" s="458"/>
      <c r="F1" s="217"/>
      <c r="G1" s="1"/>
      <c r="H1" s="1"/>
      <c r="I1" s="1"/>
      <c r="J1" s="1"/>
      <c r="K1" s="218"/>
      <c r="L1" s="195"/>
      <c r="M1" s="195"/>
      <c r="N1" s="196"/>
      <c r="P1" s="162"/>
      <c r="Q1" s="162"/>
      <c r="R1" s="162"/>
      <c r="S1" s="162"/>
      <c r="T1" s="162"/>
      <c r="U1" s="162"/>
      <c r="V1" s="162"/>
      <c r="W1" s="162"/>
      <c r="X1" s="162"/>
      <c r="Y1" s="162"/>
      <c r="Z1" s="162"/>
      <c r="AA1" s="162"/>
      <c r="AB1" s="162"/>
      <c r="AC1" s="162"/>
      <c r="AD1" s="162"/>
      <c r="AE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row>
    <row r="2" spans="1:126" ht="13.35" hidden="1" customHeight="1" outlineLevel="1" x14ac:dyDescent="0.25">
      <c r="A2" s="1"/>
      <c r="B2" s="294"/>
      <c r="C2" s="294"/>
      <c r="D2" s="1"/>
      <c r="E2" s="1"/>
      <c r="F2" s="1"/>
      <c r="G2" s="1"/>
      <c r="H2" s="1"/>
      <c r="I2" s="1"/>
      <c r="J2" s="1"/>
      <c r="K2" s="1"/>
      <c r="L2" s="1"/>
      <c r="M2" s="1"/>
      <c r="N2" s="196"/>
      <c r="P2" s="162"/>
      <c r="Q2" s="162"/>
      <c r="R2" s="162"/>
      <c r="S2" s="162"/>
      <c r="T2" s="162"/>
      <c r="U2" s="162"/>
      <c r="V2" s="162"/>
      <c r="W2" s="162"/>
      <c r="X2" s="162"/>
      <c r="Y2" s="162"/>
      <c r="Z2" s="162"/>
      <c r="AA2" s="162"/>
      <c r="AB2" s="162"/>
      <c r="AC2" s="162"/>
      <c r="AD2" s="162"/>
      <c r="AE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row>
    <row r="3" spans="1:126" ht="14.25" hidden="1" customHeight="1" outlineLevel="1" x14ac:dyDescent="0.25">
      <c r="A3" s="8"/>
      <c r="B3" s="295"/>
      <c r="C3" s="296"/>
      <c r="D3" s="8"/>
      <c r="E3" s="8"/>
      <c r="F3" s="8"/>
      <c r="G3" s="8"/>
      <c r="H3" s="8"/>
      <c r="I3" s="8"/>
      <c r="J3" s="8"/>
      <c r="K3" s="297"/>
      <c r="L3" s="298"/>
      <c r="M3" s="298"/>
      <c r="N3" s="196"/>
      <c r="P3" s="162"/>
      <c r="Q3" s="162"/>
      <c r="R3" s="162"/>
      <c r="S3" s="162"/>
      <c r="T3" s="162"/>
      <c r="U3" s="162"/>
      <c r="V3" s="162"/>
      <c r="W3" s="162"/>
      <c r="X3" s="162"/>
      <c r="Y3" s="162"/>
      <c r="Z3" s="162"/>
      <c r="AA3" s="162"/>
      <c r="AB3" s="162"/>
      <c r="AC3" s="162"/>
      <c r="AD3" s="162"/>
      <c r="AE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row>
    <row r="4" spans="1:126" ht="66.75" customHeight="1" collapsed="1" x14ac:dyDescent="0.25">
      <c r="A4" s="299" t="s">
        <v>360</v>
      </c>
      <c r="B4" s="300" t="s">
        <v>191</v>
      </c>
      <c r="C4" s="301" t="s">
        <v>0</v>
      </c>
      <c r="D4" s="302" t="s">
        <v>1403</v>
      </c>
      <c r="E4" s="383" t="s">
        <v>1226</v>
      </c>
      <c r="F4" s="303" t="s">
        <v>21</v>
      </c>
      <c r="G4" s="857" t="s">
        <v>361</v>
      </c>
      <c r="H4" s="858"/>
      <c r="I4" s="304" t="s">
        <v>1</v>
      </c>
      <c r="J4" s="304" t="s">
        <v>20</v>
      </c>
      <c r="K4" s="305" t="s">
        <v>2</v>
      </c>
      <c r="L4" s="305" t="s">
        <v>533</v>
      </c>
      <c r="M4" s="305" t="s">
        <v>3</v>
      </c>
      <c r="N4" s="306" t="s">
        <v>4</v>
      </c>
      <c r="O4" s="307" t="s">
        <v>553</v>
      </c>
      <c r="P4" s="162"/>
      <c r="Q4" s="162"/>
      <c r="R4" s="162"/>
      <c r="S4" s="162"/>
      <c r="T4" s="162"/>
      <c r="U4" s="162"/>
      <c r="V4" s="162"/>
      <c r="W4" s="162"/>
      <c r="X4" s="162"/>
      <c r="Y4" s="162"/>
      <c r="Z4" s="162"/>
      <c r="AA4" s="162"/>
      <c r="AB4" s="162"/>
      <c r="AC4" s="162"/>
      <c r="AD4" s="162"/>
      <c r="AE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row>
    <row r="5" spans="1:126" ht="12.75" x14ac:dyDescent="0.25">
      <c r="A5" s="308" t="s">
        <v>1443</v>
      </c>
      <c r="B5" s="309"/>
      <c r="C5" s="310"/>
      <c r="D5" s="311"/>
      <c r="E5" s="311"/>
      <c r="F5" s="309"/>
      <c r="G5" s="309"/>
      <c r="H5" s="309"/>
      <c r="I5" s="309"/>
      <c r="J5" s="309"/>
      <c r="K5" s="309"/>
      <c r="L5" s="309"/>
      <c r="M5" s="309"/>
      <c r="N5" s="266"/>
      <c r="O5" s="312"/>
      <c r="P5" s="162"/>
      <c r="Q5" s="162"/>
      <c r="R5" s="162"/>
      <c r="S5" s="162"/>
      <c r="T5" s="162"/>
      <c r="U5" s="162"/>
      <c r="V5" s="162"/>
      <c r="W5" s="162"/>
      <c r="X5" s="162"/>
      <c r="Y5" s="162"/>
      <c r="Z5" s="162"/>
      <c r="AA5" s="162"/>
      <c r="AB5" s="162"/>
      <c r="AC5" s="162"/>
      <c r="AD5" s="162"/>
      <c r="AE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row>
    <row r="6" spans="1:126" ht="95.25" customHeight="1" x14ac:dyDescent="0.25">
      <c r="A6" s="241" t="s">
        <v>845</v>
      </c>
      <c r="B6" s="910" t="s">
        <v>846</v>
      </c>
      <c r="C6" s="911" t="s">
        <v>1637</v>
      </c>
      <c r="D6" s="821" t="s">
        <v>5</v>
      </c>
      <c r="E6" s="738" t="s">
        <v>17</v>
      </c>
      <c r="F6" s="331" t="s">
        <v>1181</v>
      </c>
      <c r="G6" s="801" t="s">
        <v>1638</v>
      </c>
      <c r="H6" s="802"/>
      <c r="I6" s="245" t="s">
        <v>1639</v>
      </c>
      <c r="J6" s="258" t="s">
        <v>915</v>
      </c>
      <c r="K6" s="313" t="s">
        <v>6</v>
      </c>
      <c r="L6" s="242"/>
      <c r="M6" s="242"/>
      <c r="N6" s="254">
        <f t="shared" ref="N6:N7" si="0">IF(K6="","0",IF(K6="Pass",1,IF(K6="Fail",0,IF(K6="TBD",0,IF(K6="N/A (Please provide reason)",1)))))</f>
        <v>0</v>
      </c>
      <c r="O6" s="252">
        <f>IF(AND(D6="M",K6="N/A (Please provide reason)"),1,0)</f>
        <v>0</v>
      </c>
      <c r="P6" s="162"/>
      <c r="Q6" s="162"/>
      <c r="R6" s="162"/>
      <c r="S6" s="162"/>
      <c r="T6" s="162"/>
      <c r="U6" s="162"/>
      <c r="V6" s="162"/>
      <c r="W6" s="162"/>
      <c r="X6" s="162"/>
      <c r="Y6" s="162"/>
      <c r="Z6" s="162"/>
      <c r="AA6" s="162"/>
      <c r="AB6" s="162"/>
      <c r="AC6" s="162"/>
      <c r="AD6" s="162"/>
      <c r="AE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row>
    <row r="7" spans="1:126" ht="100.5" customHeight="1" x14ac:dyDescent="0.25">
      <c r="A7" s="241" t="s">
        <v>847</v>
      </c>
      <c r="B7" s="910"/>
      <c r="C7" s="911"/>
      <c r="D7" s="821"/>
      <c r="E7" s="739"/>
      <c r="F7" s="242" t="s">
        <v>1182</v>
      </c>
      <c r="G7" s="801" t="s">
        <v>1640</v>
      </c>
      <c r="H7" s="802"/>
      <c r="I7" s="245" t="s">
        <v>1641</v>
      </c>
      <c r="J7" s="258" t="s">
        <v>915</v>
      </c>
      <c r="K7" s="313" t="s">
        <v>6</v>
      </c>
      <c r="L7" s="242"/>
      <c r="M7" s="242"/>
      <c r="N7" s="254">
        <f t="shared" si="0"/>
        <v>0</v>
      </c>
      <c r="O7" s="252">
        <f>IF(AND(D6="M",K7="N/A (Please provide reason)"),1,0)</f>
        <v>0</v>
      </c>
      <c r="P7" s="162"/>
      <c r="Q7" s="162"/>
      <c r="R7" s="162"/>
      <c r="S7" s="162"/>
      <c r="T7" s="162"/>
      <c r="U7" s="162"/>
      <c r="V7" s="162"/>
      <c r="W7" s="162"/>
      <c r="X7" s="162"/>
      <c r="Y7" s="162"/>
      <c r="Z7" s="162"/>
      <c r="AA7" s="162"/>
      <c r="AB7" s="162"/>
      <c r="AC7" s="162"/>
      <c r="AD7" s="162"/>
      <c r="AE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row>
    <row r="8" spans="1:126" ht="90.75" customHeight="1" x14ac:dyDescent="0.25">
      <c r="A8" s="241" t="s">
        <v>848</v>
      </c>
      <c r="B8" s="314" t="s">
        <v>849</v>
      </c>
      <c r="C8" s="345" t="s">
        <v>917</v>
      </c>
      <c r="D8" s="338" t="s">
        <v>5</v>
      </c>
      <c r="E8" s="459" t="s">
        <v>17</v>
      </c>
      <c r="F8" s="336" t="s">
        <v>1183</v>
      </c>
      <c r="G8" s="859" t="s">
        <v>913</v>
      </c>
      <c r="H8" s="860"/>
      <c r="I8" s="337" t="s">
        <v>931</v>
      </c>
      <c r="J8" s="337" t="s">
        <v>908</v>
      </c>
      <c r="K8" s="313" t="s">
        <v>6</v>
      </c>
      <c r="L8" s="242"/>
      <c r="M8" s="242"/>
      <c r="N8" s="254">
        <f t="shared" ref="N8:N9" si="1">IF(K8="","0",IF(K8="Pass",1,IF(K8="Fail",0,IF(K8="TBD",0,IF(K8="N/A (Please provide reason)",1)))))</f>
        <v>0</v>
      </c>
      <c r="O8" s="252">
        <f>IF(AND(D7="M",K8="N/A (Please provide reason)"),1,0)</f>
        <v>0</v>
      </c>
      <c r="P8" s="162"/>
      <c r="Q8" s="162"/>
      <c r="R8" s="162"/>
      <c r="S8" s="162"/>
      <c r="T8" s="162"/>
      <c r="U8" s="162"/>
      <c r="V8" s="162"/>
      <c r="W8" s="162"/>
      <c r="X8" s="162"/>
      <c r="Y8" s="162"/>
      <c r="Z8" s="162"/>
      <c r="AA8" s="162"/>
      <c r="AB8" s="162"/>
      <c r="AC8" s="162"/>
      <c r="AD8" s="162"/>
      <c r="AE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row>
    <row r="9" spans="1:126" ht="30.6" customHeight="1" x14ac:dyDescent="0.25">
      <c r="A9" s="914" t="s">
        <v>850</v>
      </c>
      <c r="B9" s="757" t="s">
        <v>1116</v>
      </c>
      <c r="C9" s="759" t="s">
        <v>1118</v>
      </c>
      <c r="D9" s="762" t="s">
        <v>5</v>
      </c>
      <c r="E9" s="727" t="s">
        <v>17</v>
      </c>
      <c r="F9" s="825" t="s">
        <v>1642</v>
      </c>
      <c r="G9" s="871" t="s">
        <v>1110</v>
      </c>
      <c r="H9" s="871"/>
      <c r="I9" s="825" t="s">
        <v>1104</v>
      </c>
      <c r="J9" s="841" t="s">
        <v>1117</v>
      </c>
      <c r="K9" s="833" t="s">
        <v>6</v>
      </c>
      <c r="L9" s="833"/>
      <c r="M9" s="817"/>
      <c r="N9" s="254">
        <f t="shared" si="1"/>
        <v>0</v>
      </c>
      <c r="O9" s="252">
        <f>IF(AND(D8="M",K9="N/A (Please provide reason)"),1,0)</f>
        <v>0</v>
      </c>
      <c r="P9" s="162"/>
      <c r="Q9" s="162"/>
      <c r="R9" s="162"/>
      <c r="S9" s="162"/>
      <c r="T9" s="162"/>
      <c r="U9" s="162"/>
      <c r="V9" s="162"/>
      <c r="W9" s="162"/>
      <c r="X9" s="162"/>
      <c r="Y9" s="162"/>
      <c r="Z9" s="162"/>
      <c r="AA9" s="162"/>
      <c r="AB9" s="162"/>
      <c r="AC9" s="162"/>
      <c r="AD9" s="162"/>
      <c r="AE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row>
    <row r="10" spans="1:126" ht="40.5" customHeight="1" x14ac:dyDescent="0.25">
      <c r="A10" s="915"/>
      <c r="B10" s="746"/>
      <c r="C10" s="760"/>
      <c r="D10" s="763"/>
      <c r="E10" s="728"/>
      <c r="F10" s="852"/>
      <c r="G10" s="856" t="s">
        <v>1087</v>
      </c>
      <c r="H10" s="856"/>
      <c r="I10" s="826"/>
      <c r="J10" s="841"/>
      <c r="K10" s="834"/>
      <c r="L10" s="834"/>
      <c r="M10" s="818"/>
      <c r="N10" s="254" t="str">
        <f t="shared" ref="N10:N14" si="2">IF(K10="","0",IF(K10="Pass",1,IF(K10="Fail",0,IF(K10="TBD",0,IF(K10="N/A (Please provide reason)",1)))))</f>
        <v>0</v>
      </c>
      <c r="O10" s="252">
        <f>IF(AND(D8="M",K10="N/A (Please provide reason)"),1,0)</f>
        <v>0</v>
      </c>
      <c r="P10" s="162"/>
      <c r="Q10" s="162"/>
      <c r="R10" s="162"/>
      <c r="S10" s="162"/>
      <c r="T10" s="162"/>
      <c r="U10" s="162"/>
      <c r="V10" s="162"/>
      <c r="W10" s="162"/>
      <c r="X10" s="162"/>
      <c r="Y10" s="162"/>
      <c r="Z10" s="162"/>
      <c r="AA10" s="162"/>
      <c r="AB10" s="162"/>
      <c r="AC10" s="162"/>
      <c r="AD10" s="162"/>
      <c r="AE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row>
    <row r="11" spans="1:126" ht="42.6" customHeight="1" x14ac:dyDescent="0.25">
      <c r="A11" s="495" t="s">
        <v>852</v>
      </c>
      <c r="B11" s="746"/>
      <c r="C11" s="760"/>
      <c r="D11" s="763"/>
      <c r="E11" s="728"/>
      <c r="F11" s="852"/>
      <c r="G11" s="912" t="s">
        <v>1201</v>
      </c>
      <c r="H11" s="913"/>
      <c r="I11" s="526" t="s">
        <v>1120</v>
      </c>
      <c r="J11" s="485" t="s">
        <v>1276</v>
      </c>
      <c r="K11" s="313" t="s">
        <v>6</v>
      </c>
      <c r="L11" s="435"/>
      <c r="M11" s="435"/>
      <c r="N11" s="254">
        <f t="shared" si="2"/>
        <v>0</v>
      </c>
      <c r="O11" s="252">
        <f>IF(AND(D8="M",K11="N/A (Please provide reason)"),1,0)</f>
        <v>0</v>
      </c>
      <c r="P11" s="162"/>
      <c r="Q11" s="162"/>
      <c r="R11" s="162"/>
      <c r="S11" s="162"/>
      <c r="T11" s="162"/>
      <c r="U11" s="162"/>
      <c r="V11" s="162"/>
      <c r="W11" s="162"/>
      <c r="X11" s="162"/>
      <c r="Y11" s="162"/>
      <c r="Z11" s="162"/>
      <c r="AA11" s="162"/>
      <c r="AB11" s="162"/>
      <c r="AC11" s="162"/>
      <c r="AD11" s="162"/>
      <c r="AE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row>
    <row r="12" spans="1:126" ht="35.25" customHeight="1" x14ac:dyDescent="0.25">
      <c r="A12" s="495" t="s">
        <v>855</v>
      </c>
      <c r="B12" s="746"/>
      <c r="C12" s="760"/>
      <c r="D12" s="763"/>
      <c r="E12" s="728"/>
      <c r="F12" s="852"/>
      <c r="G12" s="912" t="s">
        <v>1202</v>
      </c>
      <c r="H12" s="913"/>
      <c r="I12" s="526" t="s">
        <v>1121</v>
      </c>
      <c r="J12" s="485" t="s">
        <v>1276</v>
      </c>
      <c r="K12" s="313" t="s">
        <v>6</v>
      </c>
      <c r="L12" s="435"/>
      <c r="M12" s="435"/>
      <c r="N12" s="254">
        <f t="shared" si="2"/>
        <v>0</v>
      </c>
      <c r="O12" s="252">
        <f>IF(AND(D8="M",K12="N/A (Please provide reason)"),1,0)</f>
        <v>0</v>
      </c>
      <c r="P12" s="162"/>
      <c r="Q12" s="162"/>
      <c r="R12" s="162"/>
      <c r="S12" s="162"/>
      <c r="T12" s="162"/>
      <c r="U12" s="162"/>
      <c r="V12" s="162"/>
      <c r="W12" s="162"/>
      <c r="X12" s="162"/>
      <c r="Y12" s="162"/>
      <c r="Z12" s="162"/>
      <c r="AA12" s="162"/>
      <c r="AB12" s="162"/>
      <c r="AC12" s="162"/>
      <c r="AD12" s="162"/>
      <c r="AE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row>
    <row r="13" spans="1:126" ht="30.6" customHeight="1" x14ac:dyDescent="0.25">
      <c r="A13" s="495" t="s">
        <v>858</v>
      </c>
      <c r="B13" s="746"/>
      <c r="C13" s="760"/>
      <c r="D13" s="763"/>
      <c r="E13" s="728"/>
      <c r="F13" s="852"/>
      <c r="G13" s="912" t="s">
        <v>1203</v>
      </c>
      <c r="H13" s="913"/>
      <c r="I13" s="526" t="s">
        <v>1122</v>
      </c>
      <c r="J13" s="485" t="s">
        <v>1277</v>
      </c>
      <c r="K13" s="313" t="s">
        <v>6</v>
      </c>
      <c r="L13" s="435"/>
      <c r="M13" s="435"/>
      <c r="N13" s="254">
        <f t="shared" si="2"/>
        <v>0</v>
      </c>
      <c r="O13" s="252">
        <f>IF(AND(D8="M",K13="N/A (Please provide reason)"),1,0)</f>
        <v>0</v>
      </c>
      <c r="P13" s="162"/>
      <c r="Q13" s="162"/>
      <c r="R13" s="162"/>
      <c r="S13" s="162"/>
      <c r="T13" s="162"/>
      <c r="U13" s="162"/>
      <c r="V13" s="162"/>
      <c r="W13" s="162"/>
      <c r="X13" s="162"/>
      <c r="Y13" s="162"/>
      <c r="Z13" s="162"/>
      <c r="AA13" s="162"/>
      <c r="AB13" s="162"/>
      <c r="AC13" s="162"/>
      <c r="AD13" s="162"/>
      <c r="AE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row>
    <row r="14" spans="1:126" ht="95.25" customHeight="1" x14ac:dyDescent="0.25">
      <c r="A14" s="495" t="s">
        <v>859</v>
      </c>
      <c r="B14" s="746"/>
      <c r="C14" s="760"/>
      <c r="D14" s="763"/>
      <c r="E14" s="729"/>
      <c r="F14" s="826"/>
      <c r="G14" s="912" t="s">
        <v>1204</v>
      </c>
      <c r="H14" s="913"/>
      <c r="I14" s="526" t="s">
        <v>1123</v>
      </c>
      <c r="J14" s="485" t="s">
        <v>1277</v>
      </c>
      <c r="K14" s="313" t="s">
        <v>6</v>
      </c>
      <c r="L14" s="435"/>
      <c r="M14" s="435"/>
      <c r="N14" s="254">
        <f t="shared" si="2"/>
        <v>0</v>
      </c>
      <c r="O14" s="252">
        <f>IF(AND(D8="M",K14="N/A (Please provide reason)"),1,0)</f>
        <v>0</v>
      </c>
      <c r="P14" s="162"/>
      <c r="Q14" s="162"/>
      <c r="R14" s="162"/>
      <c r="S14" s="162"/>
      <c r="T14" s="162"/>
      <c r="U14" s="162"/>
      <c r="V14" s="162"/>
      <c r="W14" s="162"/>
      <c r="X14" s="162"/>
      <c r="Y14" s="162"/>
      <c r="Z14" s="162"/>
      <c r="AA14" s="162"/>
      <c r="AB14" s="162"/>
      <c r="AC14" s="162"/>
      <c r="AD14" s="162"/>
      <c r="AE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row>
    <row r="15" spans="1:126" ht="176.85" customHeight="1" x14ac:dyDescent="0.25">
      <c r="A15" s="916" t="s">
        <v>861</v>
      </c>
      <c r="B15" s="911" t="s">
        <v>851</v>
      </c>
      <c r="C15" s="880" t="s">
        <v>1031</v>
      </c>
      <c r="D15" s="821" t="s">
        <v>5</v>
      </c>
      <c r="E15" s="727" t="s">
        <v>17</v>
      </c>
      <c r="F15" s="817" t="s">
        <v>1183</v>
      </c>
      <c r="G15" s="918" t="s">
        <v>910</v>
      </c>
      <c r="H15" s="919"/>
      <c r="I15" s="730" t="s">
        <v>1032</v>
      </c>
      <c r="J15" s="736" t="s">
        <v>909</v>
      </c>
      <c r="K15" s="833" t="s">
        <v>6</v>
      </c>
      <c r="L15" s="833"/>
      <c r="M15" s="833"/>
      <c r="N15" s="254">
        <f t="shared" ref="N15:N16" si="3">IF(K15="","0",IF(K15="Pass",1,IF(K15="Fail",0,IF(K15="TBD",0,IF(K15="N/A (Please provide reason)",1)))))</f>
        <v>0</v>
      </c>
      <c r="O15" s="252">
        <f>IF(AND(D15="M",K15="N/A (Please provide reason)"),1,0)</f>
        <v>0</v>
      </c>
      <c r="P15" s="162"/>
      <c r="Q15" s="162"/>
      <c r="R15" s="162"/>
      <c r="S15" s="162"/>
      <c r="T15" s="162"/>
      <c r="U15" s="162"/>
      <c r="V15" s="162"/>
      <c r="W15" s="162"/>
      <c r="X15" s="162"/>
      <c r="Y15" s="162"/>
      <c r="Z15" s="162"/>
      <c r="AA15" s="162"/>
      <c r="AB15" s="162"/>
      <c r="AC15" s="162"/>
      <c r="AD15" s="162"/>
      <c r="AE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row>
    <row r="16" spans="1:126" ht="249.75" customHeight="1" x14ac:dyDescent="0.25">
      <c r="A16" s="917"/>
      <c r="B16" s="911"/>
      <c r="C16" s="882"/>
      <c r="D16" s="821"/>
      <c r="E16" s="729"/>
      <c r="F16" s="818"/>
      <c r="G16" s="920"/>
      <c r="H16" s="921"/>
      <c r="I16" s="731"/>
      <c r="J16" s="737"/>
      <c r="K16" s="834"/>
      <c r="L16" s="834"/>
      <c r="M16" s="834"/>
      <c r="N16" s="254" t="str">
        <f t="shared" si="3"/>
        <v>0</v>
      </c>
      <c r="O16" s="252">
        <f t="shared" ref="O16" si="4">IF(AND(D15="M",K16="N/A (Please provide reason)"),1,0)</f>
        <v>0</v>
      </c>
      <c r="P16" s="162"/>
      <c r="Q16" s="162"/>
      <c r="R16" s="162"/>
      <c r="S16" s="162"/>
      <c r="T16" s="162"/>
      <c r="U16" s="162"/>
      <c r="V16" s="162"/>
      <c r="W16" s="162"/>
      <c r="X16" s="162"/>
      <c r="Y16" s="162"/>
      <c r="Z16" s="162"/>
      <c r="AA16" s="162"/>
      <c r="AB16" s="162"/>
      <c r="AC16" s="162"/>
      <c r="AD16" s="162"/>
      <c r="AE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row>
    <row r="17" spans="1:126" ht="215.25" customHeight="1" x14ac:dyDescent="0.25">
      <c r="A17" s="241" t="s">
        <v>863</v>
      </c>
      <c r="B17" s="314" t="s">
        <v>853</v>
      </c>
      <c r="C17" s="442" t="s">
        <v>951</v>
      </c>
      <c r="D17" s="243" t="s">
        <v>5</v>
      </c>
      <c r="E17" s="459" t="s">
        <v>17</v>
      </c>
      <c r="F17" s="340" t="s">
        <v>1184</v>
      </c>
      <c r="G17" s="803" t="s">
        <v>854</v>
      </c>
      <c r="H17" s="804"/>
      <c r="I17" s="258" t="s">
        <v>952</v>
      </c>
      <c r="J17" s="258" t="s">
        <v>915</v>
      </c>
      <c r="K17" s="313" t="s">
        <v>6</v>
      </c>
      <c r="L17" s="242"/>
      <c r="M17" s="242"/>
      <c r="N17" s="254">
        <f t="shared" ref="N17" si="5">IF(K17="","0",IF(K17="Pass",1,IF(K17="Fail",0,IF(K17="TBD",0,IF(K17="N/A (Please provide reason)",1)))))</f>
        <v>0</v>
      </c>
      <c r="O17" s="252">
        <f t="shared" ref="O17" si="6">IF(AND(D16="M",K17="N/A (Please provide reason)"),1,0)</f>
        <v>0</v>
      </c>
      <c r="P17" s="162"/>
      <c r="Q17" s="162"/>
      <c r="R17" s="162"/>
      <c r="S17" s="162"/>
      <c r="T17" s="162"/>
      <c r="U17" s="162"/>
      <c r="V17" s="162"/>
      <c r="W17" s="162"/>
      <c r="X17" s="162"/>
      <c r="Y17" s="162"/>
      <c r="Z17" s="162"/>
      <c r="AA17" s="162"/>
      <c r="AB17" s="162"/>
      <c r="AC17" s="162"/>
      <c r="AD17" s="162"/>
      <c r="AE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row>
    <row r="18" spans="1:126" ht="93.75" customHeight="1" x14ac:dyDescent="0.25">
      <c r="A18" s="241" t="s">
        <v>866</v>
      </c>
      <c r="B18" s="905" t="s">
        <v>856</v>
      </c>
      <c r="C18" s="911" t="s">
        <v>857</v>
      </c>
      <c r="D18" s="762" t="s">
        <v>5</v>
      </c>
      <c r="E18" s="727" t="s">
        <v>17</v>
      </c>
      <c r="F18" s="336" t="s">
        <v>1184</v>
      </c>
      <c r="G18" s="801" t="s">
        <v>902</v>
      </c>
      <c r="H18" s="802"/>
      <c r="I18" s="245" t="s">
        <v>977</v>
      </c>
      <c r="J18" s="337" t="s">
        <v>915</v>
      </c>
      <c r="K18" s="313" t="s">
        <v>6</v>
      </c>
      <c r="L18" s="242"/>
      <c r="M18" s="242"/>
      <c r="N18" s="254">
        <f t="shared" ref="N18:N32" si="7">IF(K18="","0",IF(K18="Pass",1,IF(K18="Fail",0,IF(K18="TBD",0,IF(K18="N/A (Please provide reason)",1)))))</f>
        <v>0</v>
      </c>
      <c r="O18" s="252">
        <f>IF(AND(D18="M",K18="N/A (Please provide reason)"),1,0)</f>
        <v>0</v>
      </c>
      <c r="P18" s="162"/>
      <c r="Q18" s="162"/>
      <c r="R18" s="162"/>
      <c r="S18" s="162"/>
      <c r="T18" s="162"/>
      <c r="U18" s="162"/>
      <c r="V18" s="162"/>
      <c r="W18" s="162"/>
      <c r="X18" s="162"/>
      <c r="Y18" s="162"/>
      <c r="Z18" s="162"/>
      <c r="AA18" s="162"/>
      <c r="AB18" s="162"/>
      <c r="AC18" s="162"/>
      <c r="AD18" s="162"/>
      <c r="AE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row>
    <row r="19" spans="1:126" ht="90.75" customHeight="1" x14ac:dyDescent="0.25">
      <c r="A19" s="241" t="s">
        <v>868</v>
      </c>
      <c r="B19" s="907"/>
      <c r="C19" s="911"/>
      <c r="D19" s="764"/>
      <c r="E19" s="729"/>
      <c r="F19" s="336" t="s">
        <v>1184</v>
      </c>
      <c r="G19" s="801" t="s">
        <v>903</v>
      </c>
      <c r="H19" s="802"/>
      <c r="I19" s="245" t="s">
        <v>978</v>
      </c>
      <c r="J19" s="337" t="s">
        <v>915</v>
      </c>
      <c r="K19" s="313" t="s">
        <v>6</v>
      </c>
      <c r="L19" s="242"/>
      <c r="M19" s="242"/>
      <c r="N19" s="254">
        <f t="shared" si="7"/>
        <v>0</v>
      </c>
      <c r="O19" s="252">
        <f t="shared" ref="O19:O30" si="8">IF(AND(D18="M",K19="N/A (Please provide reason)"),1,0)</f>
        <v>0</v>
      </c>
      <c r="P19" s="162"/>
      <c r="Q19" s="162"/>
      <c r="R19" s="162"/>
      <c r="S19" s="162"/>
      <c r="T19" s="162"/>
      <c r="U19" s="162"/>
      <c r="V19" s="162"/>
      <c r="W19" s="162"/>
      <c r="X19" s="162"/>
      <c r="Y19" s="162"/>
      <c r="Z19" s="162"/>
      <c r="AA19" s="162"/>
      <c r="AB19" s="162"/>
      <c r="AC19" s="162"/>
      <c r="AD19" s="162"/>
      <c r="AE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row>
    <row r="20" spans="1:126" ht="396.75" customHeight="1" x14ac:dyDescent="0.25">
      <c r="A20" s="241" t="s">
        <v>870</v>
      </c>
      <c r="B20" s="314" t="s">
        <v>860</v>
      </c>
      <c r="C20" s="358" t="s">
        <v>1033</v>
      </c>
      <c r="D20" s="316" t="s">
        <v>5</v>
      </c>
      <c r="E20" s="459" t="s">
        <v>17</v>
      </c>
      <c r="F20" s="336" t="s">
        <v>1184</v>
      </c>
      <c r="G20" s="859" t="s">
        <v>980</v>
      </c>
      <c r="H20" s="860"/>
      <c r="I20" s="258" t="s">
        <v>979</v>
      </c>
      <c r="J20" s="337" t="s">
        <v>915</v>
      </c>
      <c r="K20" s="313" t="s">
        <v>6</v>
      </c>
      <c r="L20" s="242"/>
      <c r="M20" s="242"/>
      <c r="N20" s="254">
        <f t="shared" si="7"/>
        <v>0</v>
      </c>
      <c r="O20" s="252">
        <f t="shared" si="8"/>
        <v>0</v>
      </c>
      <c r="P20" s="162"/>
      <c r="Q20" s="162"/>
      <c r="R20" s="162"/>
      <c r="S20" s="162"/>
      <c r="T20" s="162"/>
      <c r="U20" s="162"/>
      <c r="V20" s="162"/>
      <c r="W20" s="162"/>
      <c r="X20" s="162"/>
      <c r="Y20" s="162"/>
      <c r="Z20" s="162"/>
      <c r="AA20" s="162"/>
      <c r="AB20" s="162"/>
      <c r="AC20" s="162"/>
      <c r="AD20" s="162"/>
      <c r="AE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row>
    <row r="21" spans="1:126" ht="329.25" customHeight="1" x14ac:dyDescent="0.25">
      <c r="A21" s="241" t="s">
        <v>871</v>
      </c>
      <c r="B21" s="314" t="s">
        <v>862</v>
      </c>
      <c r="C21" s="358" t="s">
        <v>1034</v>
      </c>
      <c r="D21" s="316" t="s">
        <v>5</v>
      </c>
      <c r="E21" s="459" t="s">
        <v>17</v>
      </c>
      <c r="F21" s="336" t="s">
        <v>976</v>
      </c>
      <c r="G21" s="859" t="s">
        <v>981</v>
      </c>
      <c r="H21" s="860"/>
      <c r="I21" s="349" t="s">
        <v>967</v>
      </c>
      <c r="J21" s="337" t="s">
        <v>915</v>
      </c>
      <c r="K21" s="313" t="s">
        <v>6</v>
      </c>
      <c r="L21" s="245"/>
      <c r="M21" s="245"/>
      <c r="N21" s="254">
        <f t="shared" si="7"/>
        <v>0</v>
      </c>
      <c r="O21" s="252">
        <f t="shared" si="8"/>
        <v>0</v>
      </c>
      <c r="P21" s="162"/>
      <c r="Q21" s="162"/>
      <c r="R21" s="162"/>
      <c r="S21" s="162"/>
      <c r="T21" s="162"/>
      <c r="U21" s="162"/>
      <c r="V21" s="162"/>
      <c r="W21" s="162"/>
      <c r="X21" s="162"/>
      <c r="Y21" s="162"/>
      <c r="Z21" s="162"/>
      <c r="AA21" s="162"/>
      <c r="AB21" s="162"/>
      <c r="AC21" s="162"/>
      <c r="AD21" s="162"/>
      <c r="AE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row>
    <row r="22" spans="1:126" ht="161.25" customHeight="1" x14ac:dyDescent="0.25">
      <c r="A22" s="241" t="s">
        <v>872</v>
      </c>
      <c r="B22" s="314" t="s">
        <v>864</v>
      </c>
      <c r="C22" s="339" t="s">
        <v>907</v>
      </c>
      <c r="D22" s="316" t="s">
        <v>5</v>
      </c>
      <c r="E22" s="459" t="s">
        <v>17</v>
      </c>
      <c r="F22" s="336" t="s">
        <v>1184</v>
      </c>
      <c r="G22" s="859" t="s">
        <v>916</v>
      </c>
      <c r="H22" s="860"/>
      <c r="I22" s="337" t="s">
        <v>865</v>
      </c>
      <c r="J22" s="337" t="s">
        <v>915</v>
      </c>
      <c r="K22" s="313" t="s">
        <v>6</v>
      </c>
      <c r="L22" s="245"/>
      <c r="M22" s="245"/>
      <c r="N22" s="254">
        <f t="shared" si="7"/>
        <v>0</v>
      </c>
      <c r="O22" s="252">
        <f t="shared" si="8"/>
        <v>0</v>
      </c>
      <c r="P22" s="162"/>
      <c r="Q22" s="162"/>
      <c r="R22" s="162"/>
      <c r="S22" s="162"/>
      <c r="T22" s="162"/>
      <c r="U22" s="162"/>
      <c r="V22" s="162"/>
      <c r="W22" s="162"/>
      <c r="X22" s="162"/>
      <c r="Y22" s="162"/>
      <c r="Z22" s="162"/>
      <c r="AA22" s="162"/>
      <c r="AB22" s="162"/>
      <c r="AC22" s="162"/>
      <c r="AD22" s="162"/>
      <c r="AE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row>
    <row r="23" spans="1:126" ht="52.5" customHeight="1" x14ac:dyDescent="0.25">
      <c r="A23" s="241" t="s">
        <v>874</v>
      </c>
      <c r="B23" s="817" t="s">
        <v>867</v>
      </c>
      <c r="C23" s="730" t="s">
        <v>932</v>
      </c>
      <c r="D23" s="762" t="s">
        <v>5</v>
      </c>
      <c r="E23" s="727" t="s">
        <v>17</v>
      </c>
      <c r="F23" s="736" t="s">
        <v>1184</v>
      </c>
      <c r="G23" s="801" t="s">
        <v>984</v>
      </c>
      <c r="H23" s="802"/>
      <c r="I23" s="335" t="s">
        <v>988</v>
      </c>
      <c r="J23" s="736" t="s">
        <v>915</v>
      </c>
      <c r="K23" s="313" t="s">
        <v>6</v>
      </c>
      <c r="L23" s="242"/>
      <c r="M23" s="242"/>
      <c r="N23" s="254">
        <f t="shared" si="7"/>
        <v>0</v>
      </c>
      <c r="O23" s="252">
        <f>IF(AND(D23="M",K23="N/A (Please provide reason)"),1,0)</f>
        <v>0</v>
      </c>
      <c r="P23" s="162"/>
      <c r="Q23" s="162"/>
      <c r="R23" s="162"/>
      <c r="S23" s="162"/>
      <c r="T23" s="162"/>
      <c r="U23" s="162"/>
      <c r="V23" s="162"/>
      <c r="W23" s="162"/>
      <c r="X23" s="162"/>
      <c r="Y23" s="162"/>
      <c r="Z23" s="162"/>
      <c r="AA23" s="162"/>
      <c r="AB23" s="162"/>
      <c r="AC23" s="162"/>
      <c r="AD23" s="162"/>
      <c r="AE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row>
    <row r="24" spans="1:126" ht="64.5" customHeight="1" x14ac:dyDescent="0.25">
      <c r="A24" s="241" t="s">
        <v>964</v>
      </c>
      <c r="B24" s="818"/>
      <c r="C24" s="731"/>
      <c r="D24" s="764"/>
      <c r="E24" s="729"/>
      <c r="F24" s="737"/>
      <c r="G24" s="801" t="s">
        <v>985</v>
      </c>
      <c r="H24" s="802"/>
      <c r="I24" s="335" t="s">
        <v>986</v>
      </c>
      <c r="J24" s="737"/>
      <c r="K24" s="313" t="s">
        <v>6</v>
      </c>
      <c r="L24" s="330"/>
      <c r="M24" s="330"/>
      <c r="N24" s="254">
        <f t="shared" si="7"/>
        <v>0</v>
      </c>
      <c r="O24" s="252">
        <f>IF(AND(D23="M",K24="N/A (Please provide reason)"),1,0)</f>
        <v>0</v>
      </c>
      <c r="P24" s="162"/>
      <c r="Q24" s="162"/>
      <c r="R24" s="162"/>
      <c r="S24" s="162"/>
      <c r="T24" s="162"/>
      <c r="U24" s="162"/>
      <c r="V24" s="162"/>
      <c r="W24" s="162"/>
      <c r="X24" s="162"/>
      <c r="Y24" s="162"/>
      <c r="Z24" s="162"/>
      <c r="AA24" s="162"/>
      <c r="AB24" s="162"/>
      <c r="AC24" s="162"/>
      <c r="AD24" s="162"/>
      <c r="AE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row>
    <row r="25" spans="1:126" ht="55.35" customHeight="1" x14ac:dyDescent="0.25">
      <c r="A25" s="241" t="s">
        <v>965</v>
      </c>
      <c r="B25" s="905" t="s">
        <v>869</v>
      </c>
      <c r="C25" s="730" t="s">
        <v>918</v>
      </c>
      <c r="D25" s="762" t="s">
        <v>5</v>
      </c>
      <c r="E25" s="727" t="s">
        <v>17</v>
      </c>
      <c r="F25" s="736" t="s">
        <v>1185</v>
      </c>
      <c r="G25" s="803" t="s">
        <v>939</v>
      </c>
      <c r="H25" s="804"/>
      <c r="I25" s="258" t="s">
        <v>953</v>
      </c>
      <c r="J25" s="730" t="s">
        <v>955</v>
      </c>
      <c r="K25" s="313" t="s">
        <v>6</v>
      </c>
      <c r="L25" s="242"/>
      <c r="M25" s="242"/>
      <c r="N25" s="254">
        <f t="shared" si="7"/>
        <v>0</v>
      </c>
      <c r="O25" s="252">
        <f>IF(AND(D25="M",K25="N/A (Please provide reason)"),1,0)</f>
        <v>0</v>
      </c>
      <c r="P25" s="162"/>
      <c r="Q25" s="162"/>
      <c r="R25" s="162"/>
      <c r="S25" s="162"/>
      <c r="T25" s="162"/>
      <c r="U25" s="162"/>
      <c r="V25" s="162"/>
      <c r="W25" s="162"/>
      <c r="X25" s="162"/>
      <c r="Y25" s="162"/>
      <c r="Z25" s="162"/>
      <c r="AA25" s="162"/>
      <c r="AB25" s="162"/>
      <c r="AC25" s="162"/>
      <c r="AD25" s="162"/>
      <c r="AE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row>
    <row r="26" spans="1:126" ht="51.6" customHeight="1" x14ac:dyDescent="0.25">
      <c r="A26" s="241" t="s">
        <v>966</v>
      </c>
      <c r="B26" s="906"/>
      <c r="C26" s="790"/>
      <c r="D26" s="763"/>
      <c r="E26" s="728"/>
      <c r="F26" s="733"/>
      <c r="G26" s="803" t="s">
        <v>940</v>
      </c>
      <c r="H26" s="804"/>
      <c r="I26" s="258" t="s">
        <v>954</v>
      </c>
      <c r="J26" s="790"/>
      <c r="K26" s="313" t="s">
        <v>6</v>
      </c>
      <c r="L26" s="242"/>
      <c r="M26" s="242"/>
      <c r="N26" s="254">
        <f t="shared" ref="N26:N28" si="9">IF(K26="","0",IF(K26="Pass",1,IF(K26="Fail",0,IF(K26="TBD",0,IF(K26="N/A (Please provide reason)",1)))))</f>
        <v>0</v>
      </c>
      <c r="O26" s="252">
        <f>IF(AND(D25="M",K26="N/A (Please provide reason)"),1,0)</f>
        <v>0</v>
      </c>
      <c r="P26" s="162"/>
      <c r="Q26" s="162"/>
      <c r="R26" s="162"/>
      <c r="S26" s="162"/>
      <c r="T26" s="162"/>
      <c r="U26" s="162"/>
      <c r="V26" s="162"/>
      <c r="W26" s="162"/>
      <c r="X26" s="162"/>
      <c r="Y26" s="162"/>
      <c r="Z26" s="162"/>
      <c r="AA26" s="162"/>
      <c r="AB26" s="162"/>
      <c r="AC26" s="162"/>
      <c r="AD26" s="162"/>
      <c r="AE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row>
    <row r="27" spans="1:126" ht="51.6" customHeight="1" x14ac:dyDescent="0.25">
      <c r="A27" s="241" t="s">
        <v>987</v>
      </c>
      <c r="B27" s="906"/>
      <c r="C27" s="790"/>
      <c r="D27" s="763"/>
      <c r="E27" s="728"/>
      <c r="F27" s="733"/>
      <c r="G27" s="803" t="s">
        <v>941</v>
      </c>
      <c r="H27" s="804"/>
      <c r="I27" s="258" t="s">
        <v>942</v>
      </c>
      <c r="J27" s="790"/>
      <c r="K27" s="313" t="s">
        <v>6</v>
      </c>
      <c r="L27" s="330"/>
      <c r="M27" s="330"/>
      <c r="N27" s="254">
        <f t="shared" si="9"/>
        <v>0</v>
      </c>
      <c r="O27" s="252">
        <f>IF(AND(D25="M",K27="N/A (Please provide reason)"),1,0)</f>
        <v>0</v>
      </c>
      <c r="P27" s="162"/>
      <c r="Q27" s="162"/>
      <c r="R27" s="162"/>
      <c r="S27" s="162"/>
      <c r="T27" s="162"/>
      <c r="U27" s="162"/>
      <c r="V27" s="162"/>
      <c r="W27" s="162"/>
      <c r="X27" s="162"/>
      <c r="Y27" s="162"/>
      <c r="Z27" s="162"/>
      <c r="AA27" s="162"/>
      <c r="AB27" s="162"/>
      <c r="AC27" s="162"/>
      <c r="AD27" s="162"/>
      <c r="AE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row>
    <row r="28" spans="1:126" ht="60.75" customHeight="1" x14ac:dyDescent="0.25">
      <c r="A28" s="241" t="s">
        <v>1176</v>
      </c>
      <c r="B28" s="907"/>
      <c r="C28" s="731"/>
      <c r="D28" s="764"/>
      <c r="E28" s="729"/>
      <c r="F28" s="737"/>
      <c r="G28" s="803" t="s">
        <v>943</v>
      </c>
      <c r="H28" s="804"/>
      <c r="I28" s="258" t="s">
        <v>944</v>
      </c>
      <c r="J28" s="731"/>
      <c r="K28" s="313" t="s">
        <v>6</v>
      </c>
      <c r="L28" s="242"/>
      <c r="M28" s="242"/>
      <c r="N28" s="254">
        <f t="shared" si="9"/>
        <v>0</v>
      </c>
      <c r="O28" s="252">
        <f>IF(AND(D25="M",K28="N/A (Please provide reason)"),1,0)</f>
        <v>0</v>
      </c>
      <c r="P28" s="162"/>
      <c r="Q28" s="162"/>
      <c r="R28" s="162"/>
      <c r="S28" s="162"/>
      <c r="T28" s="162"/>
      <c r="U28" s="162"/>
      <c r="V28" s="162"/>
      <c r="W28" s="162"/>
      <c r="X28" s="162"/>
      <c r="Y28" s="162"/>
      <c r="Z28" s="162"/>
      <c r="AA28" s="162"/>
      <c r="AB28" s="162"/>
      <c r="AC28" s="162"/>
      <c r="AD28" s="162"/>
      <c r="AE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row>
    <row r="29" spans="1:126" ht="98.1" customHeight="1" x14ac:dyDescent="0.25">
      <c r="A29" s="241" t="s">
        <v>1177</v>
      </c>
      <c r="B29" s="905" t="s">
        <v>873</v>
      </c>
      <c r="C29" s="730" t="s">
        <v>933</v>
      </c>
      <c r="D29" s="762" t="s">
        <v>5</v>
      </c>
      <c r="E29" s="727" t="s">
        <v>17</v>
      </c>
      <c r="F29" s="342" t="s">
        <v>1186</v>
      </c>
      <c r="G29" s="803" t="s">
        <v>945</v>
      </c>
      <c r="H29" s="804"/>
      <c r="I29" s="258" t="s">
        <v>946</v>
      </c>
      <c r="J29" s="730" t="s">
        <v>994</v>
      </c>
      <c r="K29" s="313" t="s">
        <v>6</v>
      </c>
      <c r="L29" s="242"/>
      <c r="M29" s="242"/>
      <c r="N29" s="254">
        <f t="shared" si="7"/>
        <v>0</v>
      </c>
      <c r="O29" s="252">
        <f>IF(AND(D29="M",K29="N/A (Please provide reason)"),1,0)</f>
        <v>0</v>
      </c>
      <c r="P29" s="162"/>
      <c r="Q29" s="162"/>
      <c r="R29" s="162"/>
      <c r="S29" s="162"/>
      <c r="T29" s="162"/>
      <c r="U29" s="162"/>
      <c r="V29" s="162"/>
      <c r="W29" s="162"/>
      <c r="X29" s="162"/>
      <c r="Y29" s="162"/>
      <c r="Z29" s="162"/>
      <c r="AA29" s="162"/>
      <c r="AB29" s="162"/>
      <c r="AC29" s="162"/>
      <c r="AD29" s="162"/>
      <c r="AE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row>
    <row r="30" spans="1:126" ht="76.5" customHeight="1" x14ac:dyDescent="0.25">
      <c r="A30" s="241" t="s">
        <v>1178</v>
      </c>
      <c r="B30" s="906"/>
      <c r="C30" s="790"/>
      <c r="D30" s="763"/>
      <c r="E30" s="728"/>
      <c r="F30" s="342" t="s">
        <v>1187</v>
      </c>
      <c r="G30" s="803" t="s">
        <v>982</v>
      </c>
      <c r="H30" s="804"/>
      <c r="I30" s="258" t="s">
        <v>1453</v>
      </c>
      <c r="J30" s="790"/>
      <c r="K30" s="313" t="s">
        <v>6</v>
      </c>
      <c r="L30" s="330"/>
      <c r="M30" s="330"/>
      <c r="N30" s="254">
        <f t="shared" si="7"/>
        <v>0</v>
      </c>
      <c r="O30" s="252">
        <f t="shared" si="8"/>
        <v>0</v>
      </c>
      <c r="P30" s="162"/>
      <c r="Q30" s="162"/>
      <c r="R30" s="162"/>
      <c r="S30" s="162"/>
      <c r="T30" s="162"/>
      <c r="U30" s="162"/>
      <c r="V30" s="162"/>
      <c r="W30" s="162"/>
      <c r="X30" s="162"/>
      <c r="Y30" s="162"/>
      <c r="Z30" s="162"/>
      <c r="AA30" s="162"/>
      <c r="AB30" s="162"/>
      <c r="AC30" s="162"/>
      <c r="AD30" s="162"/>
      <c r="AE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row>
    <row r="31" spans="1:126" ht="84.75" customHeight="1" x14ac:dyDescent="0.25">
      <c r="A31" s="241" t="s">
        <v>1179</v>
      </c>
      <c r="B31" s="906"/>
      <c r="C31" s="790"/>
      <c r="D31" s="763"/>
      <c r="E31" s="728"/>
      <c r="F31" s="342" t="s">
        <v>1188</v>
      </c>
      <c r="G31" s="803" t="s">
        <v>983</v>
      </c>
      <c r="H31" s="804"/>
      <c r="I31" s="258" t="s">
        <v>1453</v>
      </c>
      <c r="J31" s="790"/>
      <c r="K31" s="313" t="s">
        <v>6</v>
      </c>
      <c r="L31" s="242"/>
      <c r="M31" s="242"/>
      <c r="N31" s="254">
        <f t="shared" si="7"/>
        <v>0</v>
      </c>
      <c r="O31" s="252">
        <f>IF(AND(D29="M",K31="N/A (Please provide reason)"),1,0)</f>
        <v>0</v>
      </c>
      <c r="P31" s="162"/>
      <c r="Q31" s="162"/>
      <c r="R31" s="162"/>
      <c r="S31" s="162"/>
      <c r="T31" s="162"/>
      <c r="U31" s="162"/>
      <c r="V31" s="162"/>
      <c r="W31" s="162"/>
      <c r="X31" s="162"/>
      <c r="Y31" s="162"/>
      <c r="Z31" s="162"/>
      <c r="AA31" s="162"/>
      <c r="AB31" s="162"/>
      <c r="AC31" s="162"/>
      <c r="AD31" s="162"/>
      <c r="AE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row>
    <row r="32" spans="1:126" ht="138" customHeight="1" x14ac:dyDescent="0.25">
      <c r="A32" s="241" t="s">
        <v>1180</v>
      </c>
      <c r="B32" s="907"/>
      <c r="C32" s="731"/>
      <c r="D32" s="764"/>
      <c r="E32" s="729"/>
      <c r="F32" s="342" t="s">
        <v>1189</v>
      </c>
      <c r="G32" s="803" t="s">
        <v>956</v>
      </c>
      <c r="H32" s="804"/>
      <c r="I32" s="258" t="s">
        <v>1453</v>
      </c>
      <c r="J32" s="731"/>
      <c r="K32" s="313" t="s">
        <v>6</v>
      </c>
      <c r="L32" s="330"/>
      <c r="M32" s="330"/>
      <c r="N32" s="254">
        <f t="shared" si="7"/>
        <v>0</v>
      </c>
      <c r="O32" s="252">
        <f>IF(AND(D29="M",K32="N/A (Please provide reason)"),1,0)</f>
        <v>0</v>
      </c>
      <c r="P32" s="162"/>
      <c r="Q32" s="162"/>
      <c r="R32" s="162"/>
      <c r="S32" s="162"/>
      <c r="T32" s="162"/>
      <c r="U32" s="162"/>
      <c r="V32" s="162"/>
      <c r="W32" s="162"/>
      <c r="X32" s="162"/>
      <c r="Y32" s="162"/>
      <c r="Z32" s="162"/>
      <c r="AA32" s="162"/>
      <c r="AB32" s="162"/>
      <c r="AC32" s="162"/>
      <c r="AD32" s="162"/>
      <c r="AE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row>
    <row r="33" spans="1:126" ht="13.35" customHeight="1" x14ac:dyDescent="0.25">
      <c r="A33" s="308" t="s">
        <v>1444</v>
      </c>
      <c r="B33" s="309"/>
      <c r="C33" s="310"/>
      <c r="D33" s="311"/>
      <c r="E33" s="311"/>
      <c r="F33" s="309"/>
      <c r="G33" s="309"/>
      <c r="H33" s="309"/>
      <c r="I33" s="309"/>
      <c r="J33" s="309"/>
      <c r="K33" s="309"/>
      <c r="L33" s="309"/>
      <c r="M33" s="309"/>
      <c r="N33" s="266"/>
      <c r="O33" s="312"/>
      <c r="P33" s="162"/>
      <c r="Q33" s="162"/>
      <c r="R33" s="162"/>
      <c r="S33" s="162"/>
      <c r="T33" s="162"/>
      <c r="U33" s="162"/>
      <c r="V33" s="162"/>
      <c r="W33" s="162"/>
      <c r="X33" s="162"/>
      <c r="Y33" s="162"/>
      <c r="Z33" s="162"/>
      <c r="AA33" s="162"/>
      <c r="AB33" s="162"/>
      <c r="AC33" s="162"/>
      <c r="AD33" s="162"/>
      <c r="AE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row>
    <row r="34" spans="1:126" ht="13.35" customHeight="1" x14ac:dyDescent="0.25">
      <c r="A34" s="308" t="s">
        <v>1445</v>
      </c>
      <c r="B34" s="309"/>
      <c r="C34" s="310"/>
      <c r="D34" s="311"/>
      <c r="E34" s="311"/>
      <c r="F34" s="309"/>
      <c r="G34" s="309"/>
      <c r="H34" s="309"/>
      <c r="I34" s="309"/>
      <c r="J34" s="309"/>
      <c r="K34" s="309"/>
      <c r="L34" s="309"/>
      <c r="M34" s="309"/>
      <c r="N34" s="266"/>
      <c r="O34" s="312"/>
      <c r="P34" s="162"/>
      <c r="Q34" s="162"/>
      <c r="R34" s="162"/>
      <c r="S34" s="162"/>
      <c r="T34" s="162"/>
      <c r="U34" s="162"/>
      <c r="V34" s="162"/>
      <c r="W34" s="162"/>
      <c r="X34" s="162"/>
      <c r="Y34" s="162"/>
      <c r="Z34" s="162"/>
      <c r="AA34" s="162"/>
      <c r="AB34" s="162"/>
      <c r="AC34" s="162"/>
      <c r="AD34" s="162"/>
      <c r="AE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row>
    <row r="35" spans="1:126" ht="84" customHeight="1" x14ac:dyDescent="0.25">
      <c r="A35" s="241" t="s">
        <v>875</v>
      </c>
      <c r="B35" s="901" t="s">
        <v>876</v>
      </c>
      <c r="C35" s="903" t="s">
        <v>971</v>
      </c>
      <c r="D35" s="762" t="s">
        <v>5</v>
      </c>
      <c r="E35" s="727" t="s">
        <v>17</v>
      </c>
      <c r="F35" s="342" t="s">
        <v>1190</v>
      </c>
      <c r="G35" s="801" t="s">
        <v>957</v>
      </c>
      <c r="H35" s="802"/>
      <c r="I35" s="245" t="s">
        <v>911</v>
      </c>
      <c r="J35" s="258" t="s">
        <v>915</v>
      </c>
      <c r="K35" s="313" t="s">
        <v>6</v>
      </c>
      <c r="L35" s="242"/>
      <c r="M35" s="242"/>
      <c r="N35" s="254">
        <f t="shared" ref="N35:N56" si="10">IF(K35="","0",IF(K35="Pass",1,IF(K35="Fail",0,IF(K35="TBD",0,IF(K35="N/A (Please provide reason)",1)))))</f>
        <v>0</v>
      </c>
      <c r="O35" s="252">
        <f>IF(AND(D35="M",K35="N/A (Please provide reason)"),1,0)</f>
        <v>0</v>
      </c>
      <c r="P35" s="162"/>
      <c r="Q35" s="162"/>
      <c r="R35" s="162"/>
      <c r="S35" s="162"/>
      <c r="T35" s="162"/>
      <c r="U35" s="162"/>
      <c r="V35" s="162"/>
      <c r="W35" s="162"/>
      <c r="X35" s="162"/>
      <c r="Y35" s="162"/>
      <c r="Z35" s="162"/>
      <c r="AA35" s="162"/>
      <c r="AB35" s="162"/>
      <c r="AC35" s="162"/>
      <c r="AD35" s="162"/>
      <c r="AE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row>
    <row r="36" spans="1:126" ht="87.75" customHeight="1" x14ac:dyDescent="0.25">
      <c r="A36" s="241" t="s">
        <v>877</v>
      </c>
      <c r="B36" s="902"/>
      <c r="C36" s="903"/>
      <c r="D36" s="764"/>
      <c r="E36" s="729"/>
      <c r="F36" s="342" t="s">
        <v>972</v>
      </c>
      <c r="G36" s="801" t="s">
        <v>904</v>
      </c>
      <c r="H36" s="802"/>
      <c r="I36" s="245" t="s">
        <v>975</v>
      </c>
      <c r="J36" s="258" t="s">
        <v>915</v>
      </c>
      <c r="K36" s="313" t="s">
        <v>6</v>
      </c>
      <c r="L36" s="242"/>
      <c r="M36" s="242"/>
      <c r="N36" s="254">
        <f t="shared" si="10"/>
        <v>0</v>
      </c>
      <c r="O36" s="252">
        <f>IF(AND(D35="M",K36="N/A (Please provide reason)"),1,0)</f>
        <v>0</v>
      </c>
      <c r="P36" s="162"/>
      <c r="Q36" s="162"/>
      <c r="R36" s="162"/>
      <c r="S36" s="162"/>
      <c r="T36" s="162"/>
      <c r="U36" s="162"/>
      <c r="V36" s="162"/>
      <c r="W36" s="162"/>
      <c r="X36" s="162"/>
      <c r="Y36" s="162"/>
      <c r="Z36" s="162"/>
      <c r="AA36" s="162"/>
      <c r="AB36" s="162"/>
      <c r="AC36" s="162"/>
      <c r="AD36" s="162"/>
      <c r="AE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row>
    <row r="37" spans="1:126" ht="78.75" customHeight="1" x14ac:dyDescent="0.25">
      <c r="A37" s="241" t="s">
        <v>878</v>
      </c>
      <c r="B37" s="905" t="s">
        <v>879</v>
      </c>
      <c r="C37" s="759" t="s">
        <v>995</v>
      </c>
      <c r="D37" s="762" t="s">
        <v>5</v>
      </c>
      <c r="E37" s="727" t="s">
        <v>17</v>
      </c>
      <c r="F37" s="343" t="s">
        <v>1191</v>
      </c>
      <c r="G37" s="801" t="s">
        <v>958</v>
      </c>
      <c r="H37" s="802"/>
      <c r="I37" s="337" t="s">
        <v>905</v>
      </c>
      <c r="J37" s="337" t="s">
        <v>915</v>
      </c>
      <c r="K37" s="313" t="s">
        <v>6</v>
      </c>
      <c r="L37" s="242"/>
      <c r="M37" s="242"/>
      <c r="N37" s="254">
        <f t="shared" si="10"/>
        <v>0</v>
      </c>
      <c r="O37" s="252">
        <f>IF(AND(D37="M",K37="N/A (Please provide reason)"),1,0)</f>
        <v>0</v>
      </c>
      <c r="P37" s="162"/>
      <c r="Q37" s="162"/>
      <c r="R37" s="162"/>
      <c r="S37" s="162"/>
      <c r="T37" s="162"/>
      <c r="U37" s="162"/>
      <c r="V37" s="162"/>
      <c r="W37" s="162"/>
      <c r="X37" s="162"/>
      <c r="Y37" s="162"/>
      <c r="Z37" s="162"/>
      <c r="AA37" s="162"/>
      <c r="AB37" s="162"/>
      <c r="AC37" s="162"/>
      <c r="AD37" s="162"/>
      <c r="AE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row>
    <row r="38" spans="1:126" ht="87.75" customHeight="1" x14ac:dyDescent="0.25">
      <c r="A38" s="241" t="s">
        <v>880</v>
      </c>
      <c r="B38" s="906"/>
      <c r="C38" s="760"/>
      <c r="D38" s="763"/>
      <c r="E38" s="728"/>
      <c r="F38" s="343" t="s">
        <v>1192</v>
      </c>
      <c r="G38" s="801" t="s">
        <v>959</v>
      </c>
      <c r="H38" s="802"/>
      <c r="I38" s="337" t="s">
        <v>881</v>
      </c>
      <c r="J38" s="337" t="s">
        <v>915</v>
      </c>
      <c r="K38" s="313" t="s">
        <v>6</v>
      </c>
      <c r="L38" s="242"/>
      <c r="M38" s="242"/>
      <c r="N38" s="254">
        <f t="shared" si="10"/>
        <v>0</v>
      </c>
      <c r="O38" s="252">
        <f>IF(AND(D37="M",K38="N/A (Please provide reason)"),1,0)</f>
        <v>0</v>
      </c>
      <c r="P38" s="162"/>
      <c r="Q38" s="162"/>
      <c r="R38" s="162"/>
      <c r="S38" s="162"/>
      <c r="T38" s="162"/>
      <c r="U38" s="162"/>
      <c r="V38" s="162"/>
      <c r="W38" s="162"/>
      <c r="X38" s="162"/>
      <c r="Y38" s="162"/>
      <c r="Z38" s="162"/>
      <c r="AA38" s="162"/>
      <c r="AB38" s="162"/>
      <c r="AC38" s="162"/>
      <c r="AD38" s="162"/>
      <c r="AE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row>
    <row r="39" spans="1:126" ht="57.75" customHeight="1" x14ac:dyDescent="0.25">
      <c r="A39" s="241" t="s">
        <v>996</v>
      </c>
      <c r="B39" s="907"/>
      <c r="C39" s="761"/>
      <c r="D39" s="341"/>
      <c r="E39" s="729"/>
      <c r="F39" s="343" t="s">
        <v>1193</v>
      </c>
      <c r="G39" s="801" t="s">
        <v>999</v>
      </c>
      <c r="H39" s="802"/>
      <c r="I39" s="335" t="s">
        <v>1000</v>
      </c>
      <c r="J39" s="337" t="s">
        <v>1001</v>
      </c>
      <c r="K39" s="313" t="s">
        <v>6</v>
      </c>
      <c r="L39" s="330"/>
      <c r="M39" s="330"/>
      <c r="N39" s="254">
        <f t="shared" ref="N39" si="11">IF(K39="","0",IF(K39="Pass",1,IF(K39="Fail",0,IF(K39="TBD",0,IF(K39="N/A (Please provide reason)",1)))))</f>
        <v>0</v>
      </c>
      <c r="O39" s="252">
        <f>IF(AND(D37="M",K39="N/A (Please provide reason)"),1,0)</f>
        <v>0</v>
      </c>
      <c r="P39" s="162"/>
      <c r="Q39" s="162"/>
      <c r="R39" s="162"/>
      <c r="S39" s="162"/>
      <c r="T39" s="162"/>
      <c r="U39" s="162"/>
      <c r="V39" s="162"/>
      <c r="W39" s="162"/>
      <c r="X39" s="162"/>
      <c r="Y39" s="162"/>
      <c r="Z39" s="162"/>
      <c r="AA39" s="162"/>
      <c r="AB39" s="162"/>
      <c r="AC39" s="162"/>
      <c r="AD39" s="162"/>
      <c r="AE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row>
    <row r="40" spans="1:126" ht="90.75" customHeight="1" x14ac:dyDescent="0.25">
      <c r="A40" s="241" t="s">
        <v>882</v>
      </c>
      <c r="B40" s="317" t="s">
        <v>883</v>
      </c>
      <c r="C40" s="351" t="s">
        <v>973</v>
      </c>
      <c r="D40" s="318" t="s">
        <v>8</v>
      </c>
      <c r="E40" s="459" t="s">
        <v>17</v>
      </c>
      <c r="F40" s="342" t="s">
        <v>1194</v>
      </c>
      <c r="G40" s="803" t="s">
        <v>950</v>
      </c>
      <c r="H40" s="804"/>
      <c r="I40" s="337" t="s">
        <v>912</v>
      </c>
      <c r="J40" s="337" t="s">
        <v>915</v>
      </c>
      <c r="K40" s="313" t="s">
        <v>6</v>
      </c>
      <c r="L40" s="242"/>
      <c r="M40" s="242"/>
      <c r="N40" s="254">
        <f t="shared" si="10"/>
        <v>0</v>
      </c>
      <c r="O40" s="252">
        <f>IF(AND(D40="M",K40="N/A (Please provide reason)"),1,0)</f>
        <v>0</v>
      </c>
      <c r="P40" s="162"/>
      <c r="Q40" s="162"/>
      <c r="R40" s="162"/>
      <c r="S40" s="162"/>
      <c r="T40" s="162"/>
      <c r="U40" s="162"/>
      <c r="V40" s="162"/>
      <c r="W40" s="162"/>
      <c r="X40" s="162"/>
      <c r="Y40" s="162"/>
      <c r="Z40" s="162"/>
      <c r="AA40" s="162"/>
      <c r="AB40" s="162"/>
      <c r="AC40" s="162"/>
      <c r="AD40" s="162"/>
      <c r="AE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row>
    <row r="41" spans="1:126" ht="95.25" customHeight="1" x14ac:dyDescent="0.25">
      <c r="A41" s="241" t="s">
        <v>997</v>
      </c>
      <c r="B41" s="901" t="s">
        <v>885</v>
      </c>
      <c r="C41" s="904" t="s">
        <v>974</v>
      </c>
      <c r="D41" s="762" t="s">
        <v>5</v>
      </c>
      <c r="E41" s="727" t="s">
        <v>17</v>
      </c>
      <c r="F41" s="331" t="s">
        <v>1195</v>
      </c>
      <c r="G41" s="801" t="s">
        <v>1002</v>
      </c>
      <c r="H41" s="802"/>
      <c r="I41" s="337" t="s">
        <v>947</v>
      </c>
      <c r="J41" s="337" t="s">
        <v>915</v>
      </c>
      <c r="K41" s="313" t="s">
        <v>6</v>
      </c>
      <c r="L41" s="242"/>
      <c r="M41" s="242"/>
      <c r="N41" s="254">
        <f t="shared" si="10"/>
        <v>0</v>
      </c>
      <c r="O41" s="252">
        <f>IF(AND(D41="M",K41="N/A (Please provide reason)"),1,0)</f>
        <v>0</v>
      </c>
      <c r="P41" s="162"/>
      <c r="Q41" s="162"/>
      <c r="R41" s="162"/>
      <c r="S41" s="162"/>
      <c r="T41" s="162"/>
      <c r="U41" s="162"/>
      <c r="V41" s="162"/>
      <c r="W41" s="162"/>
      <c r="X41" s="162"/>
      <c r="Y41" s="162"/>
      <c r="Z41" s="162"/>
      <c r="AA41" s="162"/>
      <c r="AB41" s="162"/>
      <c r="AC41" s="162"/>
      <c r="AD41" s="162"/>
      <c r="AE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row>
    <row r="42" spans="1:126" ht="90.75" customHeight="1" x14ac:dyDescent="0.25">
      <c r="A42" s="241" t="s">
        <v>998</v>
      </c>
      <c r="B42" s="902"/>
      <c r="C42" s="904"/>
      <c r="D42" s="764"/>
      <c r="E42" s="729"/>
      <c r="F42" s="331" t="s">
        <v>1196</v>
      </c>
      <c r="G42" s="801" t="s">
        <v>1003</v>
      </c>
      <c r="H42" s="802"/>
      <c r="I42" s="337" t="s">
        <v>948</v>
      </c>
      <c r="J42" s="337" t="s">
        <v>915</v>
      </c>
      <c r="K42" s="313" t="s">
        <v>6</v>
      </c>
      <c r="L42" s="242"/>
      <c r="M42" s="242"/>
      <c r="N42" s="254">
        <f t="shared" si="10"/>
        <v>0</v>
      </c>
      <c r="O42" s="252">
        <f>IF(AND(D41="M",K42="N/A (Please provide reason)"),1,0)</f>
        <v>0</v>
      </c>
      <c r="P42" s="162"/>
      <c r="Q42" s="162"/>
      <c r="R42" s="162"/>
      <c r="S42" s="162"/>
      <c r="T42" s="162"/>
      <c r="U42" s="162"/>
      <c r="V42" s="162"/>
      <c r="W42" s="162"/>
      <c r="X42" s="162"/>
      <c r="Y42" s="162"/>
      <c r="Z42" s="162"/>
      <c r="AA42" s="162"/>
      <c r="AB42" s="162"/>
      <c r="AC42" s="162"/>
      <c r="AD42" s="162"/>
      <c r="AE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row>
    <row r="43" spans="1:126" ht="93.6" customHeight="1" x14ac:dyDescent="0.25">
      <c r="A43" s="241" t="s">
        <v>884</v>
      </c>
      <c r="B43" s="314" t="s">
        <v>887</v>
      </c>
      <c r="C43" s="345" t="s">
        <v>934</v>
      </c>
      <c r="D43" s="319" t="s">
        <v>5</v>
      </c>
      <c r="E43" s="459" t="s">
        <v>17</v>
      </c>
      <c r="F43" s="315" t="s">
        <v>1197</v>
      </c>
      <c r="G43" s="801" t="s">
        <v>935</v>
      </c>
      <c r="H43" s="802"/>
      <c r="I43" s="337" t="s">
        <v>949</v>
      </c>
      <c r="J43" s="337" t="s">
        <v>915</v>
      </c>
      <c r="K43" s="313" t="s">
        <v>6</v>
      </c>
      <c r="L43" s="242"/>
      <c r="M43" s="242"/>
      <c r="N43" s="254">
        <f t="shared" si="10"/>
        <v>0</v>
      </c>
      <c r="O43" s="252">
        <f>IF(AND(D43="M",K43="N/A (Please provide reason)"),1,0)</f>
        <v>0</v>
      </c>
      <c r="P43" s="162"/>
      <c r="Q43" s="162"/>
      <c r="R43" s="162"/>
      <c r="S43" s="162"/>
      <c r="T43" s="162"/>
      <c r="U43" s="162"/>
      <c r="V43" s="162"/>
      <c r="W43" s="162"/>
      <c r="X43" s="162"/>
      <c r="Y43" s="162"/>
      <c r="Z43" s="162"/>
      <c r="AA43" s="162"/>
      <c r="AB43" s="162"/>
      <c r="AC43" s="162"/>
      <c r="AD43" s="162"/>
      <c r="AE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row>
    <row r="44" spans="1:126" ht="409.5" customHeight="1" x14ac:dyDescent="0.25">
      <c r="A44" s="241" t="s">
        <v>886</v>
      </c>
      <c r="B44" s="314" t="s">
        <v>888</v>
      </c>
      <c r="C44" s="344" t="s">
        <v>936</v>
      </c>
      <c r="D44" s="319" t="s">
        <v>5</v>
      </c>
      <c r="E44" s="459" t="s">
        <v>17</v>
      </c>
      <c r="F44" s="336" t="s">
        <v>1198</v>
      </c>
      <c r="G44" s="859" t="s">
        <v>906</v>
      </c>
      <c r="H44" s="860"/>
      <c r="I44" s="337" t="s">
        <v>1701</v>
      </c>
      <c r="J44" s="337" t="s">
        <v>1643</v>
      </c>
      <c r="K44" s="313" t="s">
        <v>6</v>
      </c>
      <c r="L44" s="242"/>
      <c r="M44" s="242"/>
      <c r="N44" s="254">
        <f>IF(K44="","0",IF(K44="Pass",1,IF(K44="Fail",0,IF(K44="TBD",0,IF(K44="N/A (Please provide reason)",1)))))</f>
        <v>0</v>
      </c>
      <c r="O44" s="252">
        <f>IF(AND(D44="M",K44="N/A (Please provide reason)"),1,0)</f>
        <v>0</v>
      </c>
      <c r="P44" s="162"/>
      <c r="Q44" s="162"/>
      <c r="R44" s="162"/>
      <c r="S44" s="162"/>
      <c r="T44" s="162"/>
      <c r="U44" s="162"/>
      <c r="V44" s="162"/>
      <c r="W44" s="162"/>
      <c r="X44" s="162"/>
      <c r="Y44" s="162"/>
      <c r="Z44" s="162"/>
      <c r="AA44" s="162"/>
      <c r="AB44" s="162"/>
      <c r="AC44" s="162"/>
      <c r="AD44" s="162"/>
      <c r="AE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row>
    <row r="45" spans="1:126" ht="13.35" customHeight="1" x14ac:dyDescent="0.25">
      <c r="A45" s="308" t="s">
        <v>1446</v>
      </c>
      <c r="B45" s="309"/>
      <c r="C45" s="310"/>
      <c r="D45" s="311"/>
      <c r="E45" s="311"/>
      <c r="F45" s="309"/>
      <c r="G45" s="309"/>
      <c r="H45" s="309"/>
      <c r="I45" s="309"/>
      <c r="J45" s="309"/>
      <c r="K45" s="309"/>
      <c r="L45" s="309"/>
      <c r="M45" s="309"/>
      <c r="N45" s="266"/>
      <c r="O45" s="312"/>
      <c r="P45" s="162"/>
      <c r="Q45" s="162"/>
      <c r="R45" s="162"/>
      <c r="S45" s="162"/>
      <c r="T45" s="162"/>
      <c r="U45" s="162"/>
      <c r="V45" s="162"/>
      <c r="W45" s="162"/>
      <c r="X45" s="162"/>
      <c r="Y45" s="162"/>
      <c r="Z45" s="162"/>
      <c r="AA45" s="162"/>
      <c r="AB45" s="162"/>
      <c r="AC45" s="162"/>
      <c r="AD45" s="162"/>
      <c r="AE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row>
    <row r="46" spans="1:126" ht="13.35" customHeight="1" x14ac:dyDescent="0.25">
      <c r="A46" s="308" t="s">
        <v>1448</v>
      </c>
      <c r="B46" s="309"/>
      <c r="C46" s="310"/>
      <c r="D46" s="311"/>
      <c r="E46" s="311"/>
      <c r="F46" s="309"/>
      <c r="G46" s="309"/>
      <c r="H46" s="309"/>
      <c r="I46" s="309"/>
      <c r="J46" s="309"/>
      <c r="K46" s="309"/>
      <c r="L46" s="309"/>
      <c r="M46" s="309"/>
      <c r="N46" s="266"/>
      <c r="O46" s="312"/>
      <c r="P46" s="162"/>
      <c r="Q46" s="162"/>
      <c r="R46" s="162"/>
      <c r="S46" s="162"/>
      <c r="T46" s="162"/>
      <c r="U46" s="162"/>
      <c r="V46" s="162"/>
      <c r="W46" s="162"/>
      <c r="X46" s="162"/>
      <c r="Y46" s="162"/>
      <c r="Z46" s="162"/>
      <c r="AA46" s="162"/>
      <c r="AB46" s="162"/>
      <c r="AC46" s="162"/>
      <c r="AD46" s="162"/>
      <c r="AE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row>
    <row r="47" spans="1:126" ht="173.25" customHeight="1" x14ac:dyDescent="0.25">
      <c r="A47" s="320" t="s">
        <v>889</v>
      </c>
      <c r="B47" s="905" t="s">
        <v>890</v>
      </c>
      <c r="C47" s="908" t="s">
        <v>919</v>
      </c>
      <c r="D47" s="821" t="s">
        <v>5</v>
      </c>
      <c r="E47" s="727" t="s">
        <v>17</v>
      </c>
      <c r="F47" s="730" t="s">
        <v>1199</v>
      </c>
      <c r="G47" s="803" t="s">
        <v>1501</v>
      </c>
      <c r="H47" s="804"/>
      <c r="I47" s="258" t="s">
        <v>960</v>
      </c>
      <c r="J47" s="730" t="s">
        <v>968</v>
      </c>
      <c r="K47" s="313" t="s">
        <v>6</v>
      </c>
      <c r="L47" s="242"/>
      <c r="M47" s="242"/>
      <c r="N47" s="254">
        <f t="shared" ref="N47" si="12">IF(K47="","0",IF(K47="Pass",1,IF(K47="Fail",0,IF(K47="TBD",0,IF(K47="N/A (Please provide reason)",1)))))</f>
        <v>0</v>
      </c>
      <c r="O47" s="252">
        <f>IF(AND(D47="M",K47="N/A (Please provide reason)"),1,0)</f>
        <v>0</v>
      </c>
      <c r="P47" s="162"/>
      <c r="Q47" s="162"/>
      <c r="R47" s="162"/>
      <c r="S47" s="162"/>
      <c r="T47" s="162"/>
      <c r="U47" s="162"/>
      <c r="V47" s="162"/>
      <c r="W47" s="162"/>
      <c r="X47" s="162"/>
      <c r="Y47" s="162"/>
      <c r="Z47" s="162"/>
      <c r="AA47" s="162"/>
      <c r="AB47" s="162"/>
      <c r="AC47" s="162"/>
      <c r="AD47" s="162"/>
      <c r="AE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row>
    <row r="48" spans="1:126" ht="192.75" customHeight="1" x14ac:dyDescent="0.25">
      <c r="A48" s="320" t="s">
        <v>891</v>
      </c>
      <c r="B48" s="907"/>
      <c r="C48" s="909"/>
      <c r="D48" s="821"/>
      <c r="E48" s="729"/>
      <c r="F48" s="731"/>
      <c r="G48" s="803" t="s">
        <v>1502</v>
      </c>
      <c r="H48" s="804"/>
      <c r="I48" s="258" t="s">
        <v>961</v>
      </c>
      <c r="J48" s="731"/>
      <c r="K48" s="313" t="s">
        <v>6</v>
      </c>
      <c r="L48" s="242"/>
      <c r="M48" s="242"/>
      <c r="N48" s="254">
        <f t="shared" si="10"/>
        <v>0</v>
      </c>
      <c r="O48" s="252">
        <f>IF(AND(D47="M",K48="N/A (Please provide reason)"),1,0)</f>
        <v>0</v>
      </c>
      <c r="P48" s="162"/>
      <c r="Q48" s="162"/>
      <c r="R48" s="162"/>
      <c r="S48" s="162"/>
      <c r="T48" s="162"/>
      <c r="U48" s="162"/>
      <c r="V48" s="162"/>
      <c r="W48" s="162"/>
      <c r="X48" s="162"/>
      <c r="Y48" s="162"/>
      <c r="Z48" s="162"/>
      <c r="AA48" s="162"/>
      <c r="AB48" s="162"/>
      <c r="AC48" s="162"/>
      <c r="AD48" s="162"/>
      <c r="AE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row>
    <row r="49" spans="1:126" ht="121.35" customHeight="1" x14ac:dyDescent="0.25">
      <c r="A49" s="320" t="s">
        <v>892</v>
      </c>
      <c r="B49" s="905" t="s">
        <v>893</v>
      </c>
      <c r="C49" s="730" t="s">
        <v>920</v>
      </c>
      <c r="D49" s="762" t="s">
        <v>5</v>
      </c>
      <c r="E49" s="727" t="s">
        <v>17</v>
      </c>
      <c r="F49" s="333" t="s">
        <v>1005</v>
      </c>
      <c r="G49" s="803" t="s">
        <v>1004</v>
      </c>
      <c r="H49" s="804"/>
      <c r="I49" s="258" t="s">
        <v>1017</v>
      </c>
      <c r="J49" s="730" t="s">
        <v>1644</v>
      </c>
      <c r="K49" s="313" t="s">
        <v>6</v>
      </c>
      <c r="L49" s="242"/>
      <c r="M49" s="242"/>
      <c r="N49" s="254">
        <f t="shared" si="10"/>
        <v>0</v>
      </c>
      <c r="O49" s="252">
        <f>IF(AND(D49="M",K49="N/A (Please provide reason)"),1,0)</f>
        <v>0</v>
      </c>
      <c r="P49" s="162"/>
      <c r="Q49" s="162"/>
      <c r="R49" s="162"/>
      <c r="S49" s="162"/>
      <c r="T49" s="162"/>
      <c r="U49" s="162"/>
      <c r="V49" s="162"/>
      <c r="W49" s="162"/>
      <c r="X49" s="162"/>
      <c r="Y49" s="162"/>
      <c r="Z49" s="162"/>
      <c r="AA49" s="162"/>
      <c r="AB49" s="162"/>
      <c r="AC49" s="162"/>
      <c r="AD49" s="162"/>
      <c r="AE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row>
    <row r="50" spans="1:126" ht="111.75" customHeight="1" x14ac:dyDescent="0.25">
      <c r="A50" s="320" t="s">
        <v>1008</v>
      </c>
      <c r="B50" s="907"/>
      <c r="C50" s="731"/>
      <c r="D50" s="764"/>
      <c r="E50" s="729"/>
      <c r="F50" s="333" t="s">
        <v>1006</v>
      </c>
      <c r="G50" s="803" t="s">
        <v>1007</v>
      </c>
      <c r="H50" s="804"/>
      <c r="I50" s="258" t="s">
        <v>1017</v>
      </c>
      <c r="J50" s="731"/>
      <c r="K50" s="313" t="s">
        <v>6</v>
      </c>
      <c r="L50" s="330"/>
      <c r="M50" s="330"/>
      <c r="N50" s="254">
        <f t="shared" ref="N50" si="13">IF(K50="","0",IF(K50="Pass",1,IF(K50="Fail",0,IF(K50="TBD",0,IF(K50="N/A (Please provide reason)",1)))))</f>
        <v>0</v>
      </c>
      <c r="O50" s="252">
        <f>IF(AND(D49="M",K50="N/A (Please provide reason)"),1,0)</f>
        <v>0</v>
      </c>
      <c r="P50" s="162"/>
      <c r="Q50" s="162"/>
      <c r="R50" s="162"/>
      <c r="S50" s="162"/>
      <c r="T50" s="162"/>
      <c r="U50" s="162"/>
      <c r="V50" s="162"/>
      <c r="W50" s="162"/>
      <c r="X50" s="162"/>
      <c r="Y50" s="162"/>
      <c r="Z50" s="162"/>
      <c r="AA50" s="162"/>
      <c r="AB50" s="162"/>
      <c r="AC50" s="162"/>
      <c r="AD50" s="162"/>
      <c r="AE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row>
    <row r="51" spans="1:126" ht="96.75" customHeight="1" x14ac:dyDescent="0.25">
      <c r="A51" s="320" t="s">
        <v>895</v>
      </c>
      <c r="B51" s="905" t="s">
        <v>894</v>
      </c>
      <c r="C51" s="814" t="s">
        <v>937</v>
      </c>
      <c r="D51" s="821" t="s">
        <v>5</v>
      </c>
      <c r="E51" s="727" t="s">
        <v>17</v>
      </c>
      <c r="F51" s="817" t="s">
        <v>992</v>
      </c>
      <c r="G51" s="803" t="s">
        <v>1503</v>
      </c>
      <c r="H51" s="804"/>
      <c r="I51" s="350" t="s">
        <v>990</v>
      </c>
      <c r="J51" s="730" t="s">
        <v>1013</v>
      </c>
      <c r="K51" s="313" t="s">
        <v>6</v>
      </c>
      <c r="L51" s="242"/>
      <c r="M51" s="242"/>
      <c r="N51" s="254">
        <f t="shared" si="10"/>
        <v>0</v>
      </c>
      <c r="O51" s="252">
        <f>IF(AND(D51="M",K51="N/A (Please provide reason)"),1,0)</f>
        <v>0</v>
      </c>
      <c r="P51" s="162"/>
      <c r="Q51" s="162"/>
      <c r="R51" s="162"/>
      <c r="S51" s="162"/>
      <c r="T51" s="162"/>
      <c r="U51" s="162"/>
      <c r="V51" s="162"/>
      <c r="W51" s="162"/>
      <c r="X51" s="162"/>
      <c r="Y51" s="162"/>
      <c r="Z51" s="162"/>
      <c r="AA51" s="162"/>
      <c r="AB51" s="162"/>
      <c r="AC51" s="162"/>
      <c r="AD51" s="162"/>
      <c r="AE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row>
    <row r="52" spans="1:126" ht="102" customHeight="1" x14ac:dyDescent="0.25">
      <c r="A52" s="320" t="s">
        <v>896</v>
      </c>
      <c r="B52" s="906"/>
      <c r="C52" s="814"/>
      <c r="D52" s="821"/>
      <c r="E52" s="728"/>
      <c r="F52" s="796"/>
      <c r="G52" s="803" t="s">
        <v>1504</v>
      </c>
      <c r="H52" s="804"/>
      <c r="I52" s="350" t="s">
        <v>989</v>
      </c>
      <c r="J52" s="790"/>
      <c r="K52" s="313" t="s">
        <v>6</v>
      </c>
      <c r="L52" s="330"/>
      <c r="M52" s="330"/>
      <c r="N52" s="254">
        <f t="shared" ref="N52" si="14">IF(K52="","0",IF(K52="Pass",1,IF(K52="Fail",0,IF(K52="TBD",0,IF(K52="N/A (Please provide reason)",1)))))</f>
        <v>0</v>
      </c>
      <c r="O52" s="252">
        <f>IF(AND(D51="M",K52="N/A (Please provide reason)"),1,0)</f>
        <v>0</v>
      </c>
      <c r="P52" s="162"/>
      <c r="Q52" s="162"/>
      <c r="R52" s="162"/>
      <c r="S52" s="162"/>
      <c r="T52" s="162"/>
      <c r="U52" s="162"/>
      <c r="V52" s="162"/>
      <c r="W52" s="162"/>
      <c r="X52" s="162"/>
      <c r="Y52" s="162"/>
      <c r="Z52" s="162"/>
      <c r="AA52" s="162"/>
      <c r="AB52" s="162"/>
      <c r="AC52" s="162"/>
      <c r="AD52" s="162"/>
      <c r="AE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row>
    <row r="53" spans="1:126" ht="93.75" customHeight="1" x14ac:dyDescent="0.25">
      <c r="A53" s="320" t="s">
        <v>924</v>
      </c>
      <c r="B53" s="907"/>
      <c r="C53" s="814"/>
      <c r="D53" s="821"/>
      <c r="E53" s="729"/>
      <c r="F53" s="818"/>
      <c r="G53" s="803" t="s">
        <v>1505</v>
      </c>
      <c r="H53" s="804"/>
      <c r="I53" s="350" t="s">
        <v>991</v>
      </c>
      <c r="J53" s="731"/>
      <c r="K53" s="313" t="s">
        <v>6</v>
      </c>
      <c r="L53" s="242"/>
      <c r="M53" s="242"/>
      <c r="N53" s="254">
        <f t="shared" si="10"/>
        <v>0</v>
      </c>
      <c r="O53" s="252">
        <f>IF(AND(D51="M",K53="N/A (Please provide reason)"),1,0)</f>
        <v>0</v>
      </c>
      <c r="P53" s="162"/>
      <c r="Q53" s="162"/>
      <c r="R53" s="162"/>
      <c r="S53" s="162"/>
      <c r="T53" s="162"/>
      <c r="U53" s="162"/>
      <c r="V53" s="162"/>
      <c r="W53" s="162"/>
      <c r="X53" s="162"/>
      <c r="Y53" s="162"/>
      <c r="Z53" s="162"/>
      <c r="AA53" s="162"/>
      <c r="AB53" s="162"/>
      <c r="AC53" s="162"/>
      <c r="AD53" s="162"/>
      <c r="AE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row>
    <row r="54" spans="1:126" ht="187.5" customHeight="1" x14ac:dyDescent="0.25">
      <c r="A54" s="320" t="s">
        <v>925</v>
      </c>
      <c r="B54" s="332" t="s">
        <v>897</v>
      </c>
      <c r="C54" s="347" t="s">
        <v>1315</v>
      </c>
      <c r="D54" s="352" t="s">
        <v>609</v>
      </c>
      <c r="E54" s="460" t="s">
        <v>17</v>
      </c>
      <c r="F54" s="347" t="s">
        <v>922</v>
      </c>
      <c r="G54" s="803" t="s">
        <v>1645</v>
      </c>
      <c r="H54" s="804"/>
      <c r="I54" s="350" t="s">
        <v>1646</v>
      </c>
      <c r="J54" s="350" t="s">
        <v>1647</v>
      </c>
      <c r="K54" s="313" t="s">
        <v>6</v>
      </c>
      <c r="L54" s="242"/>
      <c r="M54" s="242"/>
      <c r="N54" s="254">
        <f t="shared" si="10"/>
        <v>0</v>
      </c>
      <c r="O54" s="252">
        <f>IF(AND(D54="M",K54="N/A (Please provide reason)"),1,0)</f>
        <v>0</v>
      </c>
      <c r="P54" s="162"/>
      <c r="Q54" s="162"/>
      <c r="R54" s="162"/>
      <c r="S54" s="162"/>
      <c r="T54" s="162"/>
      <c r="U54" s="162"/>
      <c r="V54" s="162"/>
      <c r="W54" s="162"/>
      <c r="X54" s="162"/>
      <c r="Y54" s="162"/>
      <c r="Z54" s="162"/>
      <c r="AA54" s="162"/>
      <c r="AB54" s="162"/>
      <c r="AC54" s="162"/>
      <c r="AD54" s="162"/>
      <c r="AE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row>
    <row r="55" spans="1:126" ht="135" x14ac:dyDescent="0.25">
      <c r="A55" s="320" t="s">
        <v>898</v>
      </c>
      <c r="B55" s="621" t="s">
        <v>899</v>
      </c>
      <c r="C55" s="618" t="s">
        <v>923</v>
      </c>
      <c r="D55" s="611" t="s">
        <v>5</v>
      </c>
      <c r="E55" s="610" t="s">
        <v>17</v>
      </c>
      <c r="F55" s="315" t="s">
        <v>914</v>
      </c>
      <c r="G55" s="803" t="s">
        <v>1014</v>
      </c>
      <c r="H55" s="804"/>
      <c r="I55" s="622" t="s">
        <v>1015</v>
      </c>
      <c r="J55" s="350" t="s">
        <v>1648</v>
      </c>
      <c r="K55" s="313" t="s">
        <v>6</v>
      </c>
      <c r="L55" s="242"/>
      <c r="M55" s="242"/>
      <c r="N55" s="254">
        <f t="shared" si="10"/>
        <v>0</v>
      </c>
      <c r="O55" s="252">
        <f>IF(AND(D55="M",K55="N/A (Please provide reason)"),1,0)</f>
        <v>0</v>
      </c>
      <c r="P55" s="162"/>
      <c r="Q55" s="162"/>
      <c r="R55" s="162"/>
      <c r="S55" s="162"/>
      <c r="T55" s="162"/>
      <c r="U55" s="162"/>
      <c r="V55" s="162"/>
      <c r="W55" s="162"/>
      <c r="X55" s="162"/>
      <c r="Y55" s="162"/>
      <c r="Z55" s="162"/>
      <c r="AA55" s="162"/>
      <c r="AB55" s="162"/>
      <c r="AC55" s="162"/>
      <c r="AD55" s="162"/>
      <c r="AE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row>
    <row r="56" spans="1:126" ht="167.25" customHeight="1" x14ac:dyDescent="0.25">
      <c r="A56" s="320" t="s">
        <v>1009</v>
      </c>
      <c r="B56" s="257" t="s">
        <v>900</v>
      </c>
      <c r="C56" s="346" t="s">
        <v>938</v>
      </c>
      <c r="D56" s="316" t="s">
        <v>5</v>
      </c>
      <c r="E56" s="459" t="s">
        <v>17</v>
      </c>
      <c r="F56" s="315" t="s">
        <v>914</v>
      </c>
      <c r="G56" s="803" t="s">
        <v>993</v>
      </c>
      <c r="H56" s="804"/>
      <c r="I56" s="350" t="s">
        <v>1016</v>
      </c>
      <c r="J56" s="258" t="s">
        <v>1647</v>
      </c>
      <c r="K56" s="313" t="s">
        <v>6</v>
      </c>
      <c r="L56" s="242"/>
      <c r="M56" s="242"/>
      <c r="N56" s="254">
        <f t="shared" si="10"/>
        <v>0</v>
      </c>
      <c r="O56" s="252">
        <f>IF(AND(D56="M",K56="N/A (Please provide reason)"),1,0)</f>
        <v>0</v>
      </c>
      <c r="P56" s="162"/>
      <c r="Q56" s="162"/>
      <c r="R56" s="162"/>
      <c r="S56" s="162"/>
      <c r="T56" s="162"/>
      <c r="U56" s="162"/>
      <c r="V56" s="162"/>
      <c r="W56" s="162"/>
      <c r="X56" s="162"/>
      <c r="Y56" s="162"/>
      <c r="Z56" s="162"/>
      <c r="AA56" s="162"/>
      <c r="AB56" s="162"/>
      <c r="AC56" s="162"/>
      <c r="AD56" s="162"/>
      <c r="AE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row>
    <row r="57" spans="1:126" ht="13.35" customHeight="1" x14ac:dyDescent="0.25">
      <c r="A57" s="308" t="s">
        <v>1447</v>
      </c>
      <c r="B57" s="309"/>
      <c r="C57" s="310"/>
      <c r="D57" s="311"/>
      <c r="E57" s="311"/>
      <c r="F57" s="309"/>
      <c r="G57" s="309"/>
      <c r="H57" s="309"/>
      <c r="I57" s="309"/>
      <c r="J57" s="309"/>
      <c r="K57" s="309"/>
      <c r="L57" s="309"/>
      <c r="M57" s="309"/>
      <c r="N57" s="266"/>
      <c r="O57" s="312"/>
      <c r="P57" s="162"/>
      <c r="Q57" s="162"/>
      <c r="R57" s="162"/>
      <c r="S57" s="162"/>
      <c r="T57" s="162"/>
      <c r="U57" s="162"/>
      <c r="V57" s="162"/>
      <c r="W57" s="162"/>
      <c r="X57" s="162"/>
      <c r="Y57" s="162"/>
      <c r="Z57" s="162"/>
      <c r="AA57" s="162"/>
      <c r="AB57" s="162"/>
      <c r="AC57" s="162"/>
      <c r="AD57" s="162"/>
      <c r="AE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row>
    <row r="58" spans="1:126" ht="12.75" x14ac:dyDescent="0.25">
      <c r="A58" s="453"/>
      <c r="B58" s="89"/>
      <c r="C58" s="454"/>
      <c r="D58" s="89"/>
      <c r="E58" s="89"/>
      <c r="F58" s="89"/>
      <c r="G58" s="89"/>
      <c r="H58" s="89"/>
      <c r="I58" s="89"/>
      <c r="J58" s="89"/>
      <c r="K58" s="455"/>
      <c r="L58" s="89"/>
      <c r="M58" s="89"/>
      <c r="N58" s="162"/>
      <c r="O58" s="162"/>
      <c r="P58" s="162"/>
      <c r="Q58" s="162"/>
      <c r="R58" s="162"/>
      <c r="S58" s="162"/>
      <c r="T58" s="162"/>
      <c r="U58" s="162"/>
      <c r="V58" s="162"/>
      <c r="W58" s="162"/>
      <c r="X58" s="162"/>
      <c r="Y58" s="162"/>
      <c r="Z58" s="162"/>
      <c r="AA58" s="162"/>
      <c r="AB58" s="162"/>
      <c r="AC58" s="162"/>
      <c r="AD58" s="162"/>
      <c r="AE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row>
    <row r="59" spans="1:126" ht="12.75" x14ac:dyDescent="0.2">
      <c r="A59" s="210"/>
      <c r="B59" s="210"/>
      <c r="C59" s="209"/>
      <c r="D59" s="210"/>
      <c r="E59" s="210"/>
      <c r="F59" s="210"/>
      <c r="G59" s="210"/>
      <c r="H59" s="210"/>
      <c r="I59" s="210"/>
      <c r="J59" s="210"/>
      <c r="K59" s="321" t="s">
        <v>540</v>
      </c>
      <c r="L59" s="322" t="s">
        <v>832</v>
      </c>
      <c r="M59" s="323" t="s">
        <v>928</v>
      </c>
      <c r="N59" s="162"/>
      <c r="O59" s="162"/>
      <c r="P59" s="162"/>
      <c r="Q59" s="162"/>
      <c r="R59" s="162"/>
      <c r="S59" s="162"/>
      <c r="T59" s="162"/>
      <c r="U59" s="162"/>
      <c r="V59" s="162"/>
      <c r="W59" s="162"/>
      <c r="X59" s="162"/>
      <c r="Y59" s="162"/>
      <c r="Z59" s="162"/>
      <c r="AA59" s="162"/>
      <c r="AB59" s="162"/>
      <c r="AC59" s="162"/>
      <c r="AD59" s="162"/>
      <c r="AE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row>
    <row r="60" spans="1:126" ht="27.6" customHeight="1" x14ac:dyDescent="0.25">
      <c r="A60" s="224"/>
      <c r="B60" s="162"/>
      <c r="C60" s="163"/>
      <c r="D60" s="162"/>
      <c r="E60" s="162"/>
      <c r="F60" s="224"/>
      <c r="G60" s="162"/>
      <c r="H60" s="162"/>
      <c r="I60" s="162"/>
      <c r="J60" s="162"/>
      <c r="K60" s="324" t="s">
        <v>6</v>
      </c>
      <c r="L60" s="165" t="s">
        <v>9</v>
      </c>
      <c r="M60" s="325">
        <f>SUM(M61:M62)</f>
        <v>47</v>
      </c>
      <c r="N60" s="162"/>
      <c r="O60" s="162"/>
      <c r="P60" s="162"/>
      <c r="Q60" s="162"/>
      <c r="R60" s="162"/>
      <c r="S60" s="162"/>
      <c r="T60" s="162"/>
      <c r="U60" s="162"/>
      <c r="V60" s="162"/>
      <c r="W60" s="162"/>
      <c r="X60" s="162"/>
      <c r="Y60" s="162"/>
      <c r="Z60" s="162"/>
      <c r="AA60" s="162"/>
      <c r="AB60" s="162"/>
      <c r="AC60" s="162"/>
      <c r="AD60" s="162"/>
      <c r="AE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row>
    <row r="61" spans="1:126" x14ac:dyDescent="0.25">
      <c r="A61" s="224"/>
      <c r="B61" s="162"/>
      <c r="C61" s="163"/>
      <c r="D61" s="162"/>
      <c r="E61" s="162"/>
      <c r="F61" s="224"/>
      <c r="G61" s="162"/>
      <c r="H61" s="162"/>
      <c r="I61" s="162"/>
      <c r="J61" s="162"/>
      <c r="K61" s="326" t="s">
        <v>10</v>
      </c>
      <c r="L61" s="165" t="s">
        <v>11</v>
      </c>
      <c r="M61" s="325">
        <f>COUNTIFS(N1:N57,0)</f>
        <v>47</v>
      </c>
      <c r="N61" s="162"/>
      <c r="O61" s="162"/>
      <c r="P61" s="162"/>
      <c r="Q61" s="162"/>
      <c r="R61" s="162"/>
      <c r="S61" s="162"/>
      <c r="T61" s="162"/>
      <c r="U61" s="162"/>
      <c r="V61" s="162"/>
      <c r="W61" s="162"/>
      <c r="X61" s="162"/>
      <c r="Y61" s="162"/>
      <c r="Z61" s="162"/>
      <c r="AA61" s="162"/>
      <c r="AB61" s="162"/>
      <c r="AC61" s="162"/>
      <c r="AD61" s="162"/>
      <c r="AE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row>
    <row r="62" spans="1:126" ht="33" customHeight="1" x14ac:dyDescent="0.25">
      <c r="A62" s="224"/>
      <c r="B62" s="162"/>
      <c r="C62" s="163"/>
      <c r="D62" s="162"/>
      <c r="E62" s="162"/>
      <c r="F62" s="224"/>
      <c r="G62" s="162"/>
      <c r="H62" s="162"/>
      <c r="I62" s="162"/>
      <c r="J62" s="162"/>
      <c r="K62" s="326" t="s">
        <v>541</v>
      </c>
      <c r="L62" s="166" t="s">
        <v>12</v>
      </c>
      <c r="M62" s="325">
        <f>COUNTIFS(N1:N57,1)</f>
        <v>0</v>
      </c>
      <c r="N62" s="162"/>
      <c r="O62" s="162"/>
      <c r="P62" s="162"/>
      <c r="Q62" s="162"/>
      <c r="R62" s="162"/>
      <c r="S62" s="162"/>
      <c r="T62" s="162"/>
      <c r="U62" s="162"/>
      <c r="V62" s="162"/>
      <c r="W62" s="162"/>
      <c r="X62" s="162"/>
      <c r="Y62" s="162"/>
      <c r="Z62" s="162"/>
      <c r="AA62" s="162"/>
      <c r="AB62" s="162"/>
      <c r="AC62" s="162"/>
      <c r="AD62" s="162"/>
      <c r="AE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row>
    <row r="63" spans="1:126" x14ac:dyDescent="0.25">
      <c r="A63" s="224"/>
      <c r="B63" s="162"/>
      <c r="C63" s="163"/>
      <c r="D63" s="162"/>
      <c r="E63" s="162"/>
      <c r="F63" s="224"/>
      <c r="G63" s="162"/>
      <c r="H63" s="162"/>
      <c r="I63" s="162"/>
      <c r="J63" s="162"/>
      <c r="K63" s="326" t="s">
        <v>13</v>
      </c>
      <c r="L63" s="166" t="s">
        <v>14</v>
      </c>
      <c r="M63" s="327">
        <f>SUM(M62/M60)</f>
        <v>0</v>
      </c>
      <c r="N63" s="162"/>
      <c r="O63" s="162"/>
      <c r="P63" s="162"/>
      <c r="Q63" s="162"/>
      <c r="R63" s="162"/>
      <c r="S63" s="162"/>
      <c r="T63" s="162"/>
      <c r="U63" s="162"/>
      <c r="V63" s="162"/>
      <c r="W63" s="162"/>
      <c r="X63" s="162"/>
      <c r="Y63" s="162"/>
      <c r="Z63" s="162"/>
      <c r="AA63" s="162"/>
      <c r="AB63" s="162"/>
      <c r="AC63" s="162"/>
      <c r="AD63" s="162"/>
      <c r="AE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row>
    <row r="64" spans="1:126" x14ac:dyDescent="0.25">
      <c r="A64" s="224"/>
      <c r="B64" s="162"/>
      <c r="C64" s="163"/>
      <c r="D64" s="162"/>
      <c r="E64" s="162"/>
      <c r="F64" s="224"/>
      <c r="G64" s="162"/>
      <c r="H64" s="162"/>
      <c r="I64" s="162"/>
      <c r="J64" s="162"/>
      <c r="K64" s="225"/>
      <c r="L64" s="212"/>
      <c r="N64" s="162"/>
      <c r="O64" s="162"/>
      <c r="P64" s="162"/>
      <c r="Q64" s="162"/>
      <c r="R64" s="162"/>
      <c r="S64" s="162"/>
      <c r="T64" s="162"/>
      <c r="U64" s="162"/>
      <c r="V64" s="162"/>
      <c r="W64" s="162"/>
      <c r="X64" s="162"/>
      <c r="Y64" s="162"/>
      <c r="Z64" s="162"/>
      <c r="AA64" s="162"/>
      <c r="AB64" s="162"/>
      <c r="AC64" s="162"/>
      <c r="AD64" s="162"/>
      <c r="AE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row>
    <row r="65" spans="1:124" x14ac:dyDescent="0.25">
      <c r="A65" s="224"/>
      <c r="B65" s="162"/>
      <c r="C65" s="163"/>
      <c r="D65" s="162"/>
      <c r="E65" s="162"/>
      <c r="F65" s="224"/>
      <c r="G65" s="162"/>
      <c r="H65" s="162"/>
      <c r="I65" s="162"/>
      <c r="J65" s="162"/>
      <c r="K65" s="162"/>
      <c r="L65" s="536" t="s">
        <v>1410</v>
      </c>
      <c r="M65" s="334"/>
      <c r="N65" s="162"/>
      <c r="O65" s="162"/>
      <c r="P65" s="162"/>
      <c r="Q65" s="162"/>
      <c r="R65" s="162"/>
      <c r="S65" s="162"/>
      <c r="T65" s="162"/>
      <c r="U65" s="162"/>
      <c r="V65" s="162"/>
      <c r="W65" s="162"/>
      <c r="X65" s="162"/>
      <c r="Y65" s="162"/>
      <c r="Z65" s="162"/>
      <c r="AA65" s="162"/>
      <c r="AB65" s="162"/>
      <c r="AC65" s="162"/>
      <c r="AD65" s="162"/>
      <c r="AE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row>
    <row r="66" spans="1:124" x14ac:dyDescent="0.25">
      <c r="A66" s="224"/>
      <c r="B66" s="162"/>
      <c r="C66" s="163"/>
      <c r="D66" s="162"/>
      <c r="E66" s="162"/>
      <c r="F66" s="224"/>
      <c r="G66" s="162"/>
      <c r="H66" s="162"/>
      <c r="I66" s="162"/>
      <c r="J66" s="162"/>
      <c r="K66" s="162"/>
      <c r="L66" s="165" t="s">
        <v>9</v>
      </c>
      <c r="M66" s="325">
        <f>SUM(M67:M68)</f>
        <v>47</v>
      </c>
      <c r="N66" s="162"/>
      <c r="O66" s="162"/>
      <c r="P66" s="162"/>
      <c r="Q66" s="162"/>
      <c r="R66" s="162"/>
      <c r="S66" s="162"/>
      <c r="T66" s="162"/>
      <c r="U66" s="162"/>
      <c r="V66" s="162"/>
      <c r="W66" s="162"/>
      <c r="X66" s="162"/>
      <c r="Y66" s="162"/>
      <c r="Z66" s="162"/>
      <c r="AA66" s="162"/>
      <c r="AB66" s="162"/>
      <c r="AC66" s="162"/>
      <c r="AD66" s="162"/>
      <c r="AE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row>
    <row r="67" spans="1:124" x14ac:dyDescent="0.25">
      <c r="A67" s="224"/>
      <c r="B67" s="162"/>
      <c r="C67" s="163"/>
      <c r="D67" s="162"/>
      <c r="E67" s="162"/>
      <c r="F67" s="224"/>
      <c r="G67" s="162"/>
      <c r="H67" s="162"/>
      <c r="I67" s="162"/>
      <c r="J67" s="162"/>
      <c r="K67" s="162"/>
      <c r="L67" s="165" t="s">
        <v>11</v>
      </c>
      <c r="M67" s="325">
        <f>COUNTIFS(N6:N56,0)</f>
        <v>47</v>
      </c>
      <c r="N67" s="162"/>
      <c r="O67" s="162"/>
      <c r="P67" s="162"/>
      <c r="Q67" s="162"/>
      <c r="R67" s="162"/>
      <c r="S67" s="162"/>
      <c r="T67" s="162"/>
      <c r="U67" s="162"/>
      <c r="V67" s="162"/>
      <c r="W67" s="162"/>
      <c r="X67" s="162"/>
      <c r="Y67" s="162"/>
      <c r="Z67" s="162"/>
      <c r="AA67" s="162"/>
      <c r="AB67" s="162"/>
      <c r="AC67" s="162"/>
      <c r="AD67" s="162"/>
      <c r="AE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row>
    <row r="68" spans="1:124" x14ac:dyDescent="0.25">
      <c r="A68" s="224"/>
      <c r="B68" s="162"/>
      <c r="C68" s="163"/>
      <c r="D68" s="162"/>
      <c r="E68" s="162"/>
      <c r="F68" s="224"/>
      <c r="G68" s="162"/>
      <c r="H68" s="162"/>
      <c r="I68" s="162"/>
      <c r="J68" s="162"/>
      <c r="K68" s="162"/>
      <c r="L68" s="166" t="s">
        <v>12</v>
      </c>
      <c r="M68" s="325">
        <f>COUNTIFS(N6:N56,1)</f>
        <v>0</v>
      </c>
      <c r="N68" s="162"/>
      <c r="O68" s="162"/>
      <c r="P68" s="162"/>
      <c r="Q68" s="162"/>
      <c r="R68" s="162"/>
      <c r="S68" s="162"/>
      <c r="T68" s="162"/>
      <c r="U68" s="162"/>
      <c r="V68" s="162"/>
      <c r="W68" s="162"/>
      <c r="X68" s="162"/>
      <c r="Y68" s="162"/>
      <c r="Z68" s="162"/>
      <c r="AA68" s="162"/>
      <c r="AB68" s="162"/>
      <c r="AC68" s="162"/>
      <c r="AD68" s="162"/>
      <c r="AE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row>
    <row r="69" spans="1:124" x14ac:dyDescent="0.25">
      <c r="A69" s="224"/>
      <c r="B69" s="162"/>
      <c r="C69" s="163"/>
      <c r="D69" s="162"/>
      <c r="E69" s="162"/>
      <c r="F69" s="224"/>
      <c r="G69" s="162"/>
      <c r="H69" s="162"/>
      <c r="I69" s="162"/>
      <c r="J69" s="162"/>
      <c r="K69" s="162"/>
      <c r="L69" s="166" t="s">
        <v>14</v>
      </c>
      <c r="M69" s="327">
        <f>SUM(M68/M66)</f>
        <v>0</v>
      </c>
      <c r="N69" s="162"/>
      <c r="O69" s="162"/>
      <c r="P69" s="162"/>
      <c r="Q69" s="162"/>
      <c r="R69" s="162"/>
      <c r="S69" s="162"/>
      <c r="T69" s="162"/>
      <c r="U69" s="162"/>
      <c r="V69" s="162"/>
      <c r="W69" s="162"/>
      <c r="X69" s="162"/>
      <c r="Y69" s="162"/>
      <c r="Z69" s="162"/>
      <c r="AA69" s="162"/>
      <c r="AB69" s="162"/>
      <c r="AC69" s="162"/>
      <c r="AD69" s="162"/>
      <c r="AE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row>
    <row r="70" spans="1:124" x14ac:dyDescent="0.25">
      <c r="A70" s="224"/>
      <c r="B70" s="162"/>
      <c r="C70" s="163"/>
      <c r="D70" s="162"/>
      <c r="E70" s="162"/>
      <c r="F70" s="224"/>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row>
    <row r="71" spans="1:124" x14ac:dyDescent="0.25">
      <c r="A71" s="224"/>
      <c r="B71" s="162"/>
      <c r="C71" s="163"/>
      <c r="D71" s="162"/>
      <c r="E71" s="162"/>
      <c r="F71" s="224"/>
      <c r="G71" s="162"/>
      <c r="H71" s="162"/>
      <c r="I71" s="162"/>
      <c r="J71" s="162"/>
      <c r="K71" s="162"/>
      <c r="L71" s="162"/>
      <c r="M71" s="162"/>
      <c r="N71" s="164"/>
      <c r="O71" s="162"/>
      <c r="P71" s="162"/>
      <c r="Q71" s="162"/>
      <c r="R71" s="162"/>
      <c r="S71" s="162"/>
      <c r="T71" s="162"/>
      <c r="U71" s="162"/>
      <c r="V71" s="162"/>
      <c r="W71" s="162"/>
      <c r="X71" s="162"/>
      <c r="Y71" s="162"/>
      <c r="Z71" s="162"/>
      <c r="AA71" s="162"/>
      <c r="AB71" s="162"/>
      <c r="AC71" s="162"/>
      <c r="AD71" s="162"/>
      <c r="AE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2"/>
      <c r="DF71" s="162"/>
      <c r="DG71" s="162"/>
      <c r="DH71" s="162"/>
      <c r="DI71" s="162"/>
      <c r="DJ71" s="162"/>
      <c r="DK71" s="162"/>
      <c r="DL71" s="162"/>
    </row>
    <row r="72" spans="1:124" x14ac:dyDescent="0.25">
      <c r="A72" s="224"/>
      <c r="B72" s="162"/>
      <c r="C72" s="163"/>
      <c r="D72" s="162"/>
      <c r="E72" s="162"/>
      <c r="F72" s="224"/>
      <c r="G72" s="162"/>
      <c r="H72" s="162"/>
      <c r="I72" s="162"/>
      <c r="J72" s="162"/>
      <c r="K72" s="162"/>
      <c r="L72" s="162"/>
      <c r="M72" s="162"/>
      <c r="N72" s="164"/>
      <c r="O72" s="162"/>
      <c r="P72" s="162"/>
      <c r="Q72" s="162"/>
      <c r="R72" s="162"/>
      <c r="S72" s="162"/>
      <c r="T72" s="162"/>
      <c r="U72" s="162"/>
      <c r="V72" s="162"/>
      <c r="W72" s="162"/>
      <c r="X72" s="162"/>
      <c r="Y72" s="162"/>
      <c r="Z72" s="162"/>
      <c r="AA72" s="162"/>
      <c r="AB72" s="162"/>
      <c r="AC72" s="162"/>
      <c r="AD72" s="162"/>
      <c r="AE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2"/>
      <c r="DF72" s="162"/>
      <c r="DG72" s="162"/>
      <c r="DH72" s="162"/>
      <c r="DI72" s="162"/>
      <c r="DJ72" s="162"/>
      <c r="DK72" s="162"/>
      <c r="DL72" s="162"/>
    </row>
    <row r="73" spans="1:124" x14ac:dyDescent="0.25">
      <c r="A73" s="224"/>
      <c r="B73" s="162"/>
      <c r="C73" s="163"/>
      <c r="D73" s="162"/>
      <c r="E73" s="162"/>
      <c r="F73" s="224"/>
      <c r="G73" s="162"/>
      <c r="H73" s="162"/>
      <c r="I73" s="162"/>
      <c r="J73" s="162"/>
      <c r="K73" s="162"/>
      <c r="L73" s="162"/>
      <c r="M73" s="162"/>
      <c r="N73" s="164"/>
      <c r="O73" s="162"/>
      <c r="P73" s="162"/>
      <c r="Q73" s="162"/>
      <c r="R73" s="162"/>
      <c r="S73" s="162"/>
      <c r="T73" s="162"/>
      <c r="U73" s="162"/>
      <c r="V73" s="162"/>
      <c r="W73" s="162"/>
      <c r="X73" s="162"/>
      <c r="Y73" s="162"/>
      <c r="Z73" s="162"/>
      <c r="AA73" s="162"/>
      <c r="AB73" s="162"/>
      <c r="AC73" s="162"/>
      <c r="AD73" s="162"/>
      <c r="AE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c r="DL73" s="162"/>
    </row>
    <row r="74" spans="1:124" x14ac:dyDescent="0.25">
      <c r="A74" s="224"/>
      <c r="B74" s="162"/>
      <c r="C74" s="163"/>
      <c r="D74" s="162"/>
      <c r="E74" s="162"/>
      <c r="F74" s="224"/>
      <c r="G74" s="162"/>
      <c r="H74" s="162"/>
      <c r="I74" s="162"/>
      <c r="J74" s="162"/>
      <c r="K74" s="162"/>
      <c r="L74" s="162"/>
      <c r="M74" s="162"/>
      <c r="N74" s="164"/>
      <c r="O74" s="162"/>
      <c r="P74" s="162"/>
      <c r="Q74" s="162"/>
      <c r="R74" s="162"/>
      <c r="S74" s="162"/>
      <c r="T74" s="162"/>
      <c r="U74" s="162"/>
      <c r="V74" s="162"/>
      <c r="W74" s="162"/>
      <c r="X74" s="162"/>
      <c r="Y74" s="162"/>
      <c r="Z74" s="162"/>
      <c r="AA74" s="162"/>
      <c r="AB74" s="162"/>
      <c r="AC74" s="162"/>
      <c r="AD74" s="162"/>
      <c r="AE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c r="DL74" s="162"/>
    </row>
    <row r="75" spans="1:124" x14ac:dyDescent="0.25">
      <c r="A75" s="224"/>
      <c r="B75" s="162"/>
      <c r="C75" s="163"/>
      <c r="D75" s="162"/>
      <c r="E75" s="162"/>
      <c r="F75" s="224"/>
      <c r="G75" s="162"/>
      <c r="H75" s="162"/>
      <c r="I75" s="162"/>
      <c r="J75" s="162"/>
      <c r="K75" s="162"/>
      <c r="L75" s="162"/>
      <c r="M75" s="162"/>
      <c r="N75" s="164"/>
      <c r="O75" s="162"/>
      <c r="P75" s="162"/>
      <c r="Q75" s="162"/>
      <c r="R75" s="162"/>
      <c r="S75" s="162"/>
      <c r="T75" s="162"/>
      <c r="U75" s="162"/>
      <c r="V75" s="162"/>
      <c r="W75" s="162"/>
      <c r="X75" s="162"/>
      <c r="Y75" s="162"/>
      <c r="Z75" s="162"/>
      <c r="AA75" s="162"/>
      <c r="AB75" s="162"/>
      <c r="AC75" s="162"/>
      <c r="AD75" s="162"/>
      <c r="AE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62"/>
      <c r="DK75" s="162"/>
      <c r="DL75" s="162"/>
    </row>
    <row r="76" spans="1:124" x14ac:dyDescent="0.25">
      <c r="A76" s="224"/>
      <c r="B76" s="162"/>
      <c r="C76" s="163"/>
      <c r="D76" s="162"/>
      <c r="E76" s="162"/>
      <c r="F76" s="224"/>
      <c r="G76" s="162"/>
      <c r="H76" s="162"/>
      <c r="I76" s="162"/>
      <c r="J76" s="162"/>
      <c r="K76" s="162"/>
      <c r="L76" s="162"/>
      <c r="M76" s="162"/>
      <c r="N76" s="164"/>
      <c r="O76" s="162"/>
      <c r="P76" s="162"/>
      <c r="Q76" s="162"/>
      <c r="R76" s="162"/>
      <c r="S76" s="162"/>
      <c r="T76" s="162"/>
      <c r="U76" s="162"/>
      <c r="V76" s="162"/>
      <c r="W76" s="162"/>
      <c r="X76" s="162"/>
      <c r="Y76" s="162"/>
      <c r="Z76" s="162"/>
      <c r="AA76" s="162"/>
      <c r="AB76" s="162"/>
      <c r="AC76" s="162"/>
      <c r="AD76" s="162"/>
      <c r="AE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62"/>
      <c r="DK76" s="162"/>
      <c r="DL76" s="162"/>
    </row>
    <row r="77" spans="1:124" x14ac:dyDescent="0.25">
      <c r="A77" s="224"/>
      <c r="B77" s="162"/>
      <c r="C77" s="163"/>
      <c r="D77" s="162"/>
      <c r="E77" s="162"/>
      <c r="F77" s="224"/>
      <c r="G77" s="162"/>
      <c r="H77" s="162"/>
      <c r="I77" s="162"/>
      <c r="J77" s="162"/>
      <c r="K77" s="162"/>
      <c r="L77" s="162"/>
      <c r="M77" s="162"/>
      <c r="N77" s="164"/>
      <c r="O77" s="162"/>
      <c r="P77" s="162"/>
      <c r="Q77" s="162"/>
      <c r="R77" s="162"/>
      <c r="S77" s="162"/>
      <c r="T77" s="162"/>
      <c r="U77" s="162"/>
      <c r="V77" s="162"/>
      <c r="W77" s="162"/>
      <c r="X77" s="162"/>
      <c r="Y77" s="162"/>
      <c r="Z77" s="162"/>
      <c r="AA77" s="162"/>
      <c r="AB77" s="162"/>
      <c r="AC77" s="162"/>
      <c r="AD77" s="162"/>
      <c r="AE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62"/>
      <c r="DK77" s="162"/>
      <c r="DL77" s="162"/>
    </row>
    <row r="78" spans="1:124" x14ac:dyDescent="0.25">
      <c r="A78" s="224"/>
      <c r="B78" s="162"/>
      <c r="C78" s="163"/>
      <c r="D78" s="162"/>
      <c r="E78" s="162"/>
      <c r="F78" s="224"/>
      <c r="G78" s="162"/>
      <c r="H78" s="162"/>
      <c r="I78" s="162"/>
      <c r="J78" s="162"/>
      <c r="K78" s="162"/>
      <c r="L78" s="162"/>
      <c r="M78" s="162"/>
      <c r="N78" s="164"/>
      <c r="O78" s="162"/>
      <c r="P78" s="162"/>
      <c r="Q78" s="162"/>
      <c r="R78" s="162"/>
      <c r="S78" s="162"/>
      <c r="T78" s="162"/>
      <c r="U78" s="162"/>
      <c r="V78" s="162"/>
      <c r="W78" s="162"/>
      <c r="X78" s="162"/>
      <c r="Y78" s="162"/>
      <c r="Z78" s="162"/>
      <c r="AA78" s="162"/>
      <c r="AB78" s="162"/>
      <c r="AC78" s="162"/>
      <c r="AD78" s="162"/>
      <c r="AE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c r="DL78" s="162"/>
    </row>
    <row r="79" spans="1:124" x14ac:dyDescent="0.25">
      <c r="A79" s="224"/>
      <c r="B79" s="162"/>
      <c r="C79" s="163"/>
      <c r="D79" s="162"/>
      <c r="E79" s="162"/>
      <c r="F79" s="224"/>
      <c r="G79" s="162"/>
      <c r="H79" s="162"/>
      <c r="I79" s="162"/>
      <c r="J79" s="162"/>
      <c r="K79" s="162"/>
      <c r="L79" s="162"/>
      <c r="M79" s="162"/>
      <c r="N79" s="164"/>
      <c r="O79" s="162"/>
      <c r="P79" s="162"/>
      <c r="Q79" s="162"/>
      <c r="R79" s="162"/>
      <c r="S79" s="162"/>
      <c r="T79" s="162"/>
      <c r="U79" s="162"/>
      <c r="V79" s="162"/>
      <c r="W79" s="162"/>
      <c r="X79" s="162"/>
      <c r="Y79" s="162"/>
      <c r="Z79" s="162"/>
      <c r="AA79" s="162"/>
      <c r="AB79" s="162"/>
      <c r="AC79" s="162"/>
      <c r="AD79" s="162"/>
      <c r="AE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c r="CQ79" s="162"/>
      <c r="CR79" s="162"/>
      <c r="CS79" s="162"/>
      <c r="CT79" s="162"/>
      <c r="CU79" s="162"/>
      <c r="CV79" s="162"/>
      <c r="CW79" s="162"/>
      <c r="CX79" s="162"/>
      <c r="CY79" s="162"/>
      <c r="CZ79" s="162"/>
      <c r="DA79" s="162"/>
      <c r="DB79" s="162"/>
      <c r="DC79" s="162"/>
      <c r="DD79" s="162"/>
      <c r="DE79" s="162"/>
      <c r="DF79" s="162"/>
      <c r="DG79" s="162"/>
      <c r="DH79" s="162"/>
      <c r="DI79" s="162"/>
      <c r="DJ79" s="162"/>
      <c r="DK79" s="162"/>
      <c r="DL79" s="162"/>
    </row>
    <row r="80" spans="1:124" x14ac:dyDescent="0.25">
      <c r="A80" s="224"/>
      <c r="B80" s="162"/>
      <c r="C80" s="163"/>
      <c r="D80" s="162"/>
      <c r="E80" s="162"/>
      <c r="F80" s="224"/>
      <c r="G80" s="162"/>
      <c r="H80" s="162"/>
      <c r="I80" s="162"/>
      <c r="J80" s="162"/>
      <c r="K80" s="162"/>
      <c r="L80" s="162"/>
      <c r="M80" s="162"/>
      <c r="N80" s="164"/>
      <c r="O80" s="162"/>
      <c r="P80" s="162"/>
      <c r="Q80" s="162"/>
      <c r="R80" s="162"/>
      <c r="S80" s="162"/>
      <c r="T80" s="162"/>
      <c r="U80" s="162"/>
      <c r="V80" s="162"/>
      <c r="W80" s="162"/>
      <c r="X80" s="162"/>
      <c r="Y80" s="162"/>
      <c r="Z80" s="162"/>
      <c r="AA80" s="162"/>
      <c r="AB80" s="162"/>
      <c r="AC80" s="162"/>
      <c r="AD80" s="162"/>
      <c r="AE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c r="CQ80" s="162"/>
      <c r="CR80" s="162"/>
      <c r="CS80" s="162"/>
      <c r="CT80" s="162"/>
      <c r="CU80" s="162"/>
      <c r="CV80" s="162"/>
      <c r="CW80" s="162"/>
      <c r="CX80" s="162"/>
      <c r="CY80" s="162"/>
      <c r="CZ80" s="162"/>
      <c r="DA80" s="162"/>
      <c r="DB80" s="162"/>
      <c r="DC80" s="162"/>
      <c r="DD80" s="162"/>
      <c r="DE80" s="162"/>
      <c r="DF80" s="162"/>
      <c r="DG80" s="162"/>
      <c r="DH80" s="162"/>
      <c r="DI80" s="162"/>
      <c r="DJ80" s="162"/>
      <c r="DK80" s="162"/>
      <c r="DL80" s="162"/>
    </row>
    <row r="81" spans="1:116" x14ac:dyDescent="0.25">
      <c r="A81" s="224"/>
      <c r="B81" s="162"/>
      <c r="C81" s="163"/>
      <c r="D81" s="162"/>
      <c r="E81" s="162"/>
      <c r="F81" s="224"/>
      <c r="G81" s="162"/>
      <c r="H81" s="162"/>
      <c r="I81" s="162"/>
      <c r="J81" s="162"/>
      <c r="K81" s="162"/>
      <c r="L81" s="162"/>
      <c r="M81" s="162"/>
      <c r="N81" s="164"/>
      <c r="O81" s="162"/>
      <c r="P81" s="162"/>
      <c r="Q81" s="162"/>
      <c r="R81" s="162"/>
      <c r="S81" s="162"/>
      <c r="T81" s="162"/>
      <c r="U81" s="162"/>
      <c r="V81" s="162"/>
      <c r="W81" s="162"/>
      <c r="X81" s="162"/>
      <c r="Y81" s="162"/>
      <c r="Z81" s="162"/>
      <c r="AA81" s="162"/>
      <c r="AB81" s="162"/>
      <c r="AC81" s="162"/>
      <c r="AD81" s="162"/>
      <c r="AE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2"/>
      <c r="DF81" s="162"/>
      <c r="DG81" s="162"/>
      <c r="DH81" s="162"/>
      <c r="DI81" s="162"/>
      <c r="DJ81" s="162"/>
      <c r="DK81" s="162"/>
      <c r="DL81" s="162"/>
    </row>
    <row r="82" spans="1:116" x14ac:dyDescent="0.25">
      <c r="A82" s="224"/>
      <c r="B82" s="162"/>
      <c r="C82" s="163"/>
      <c r="D82" s="162"/>
      <c r="E82" s="162"/>
      <c r="F82" s="224"/>
      <c r="G82" s="162"/>
      <c r="H82" s="162"/>
      <c r="I82" s="162"/>
      <c r="J82" s="162"/>
      <c r="K82" s="162"/>
      <c r="L82" s="162"/>
      <c r="M82" s="162"/>
      <c r="N82" s="164"/>
      <c r="O82" s="162"/>
      <c r="P82" s="162"/>
      <c r="Q82" s="162"/>
      <c r="R82" s="162"/>
      <c r="S82" s="162"/>
      <c r="T82" s="162"/>
      <c r="U82" s="162"/>
      <c r="V82" s="162"/>
      <c r="W82" s="162"/>
      <c r="X82" s="162"/>
      <c r="Y82" s="162"/>
      <c r="Z82" s="162"/>
      <c r="AA82" s="162"/>
      <c r="AB82" s="162"/>
      <c r="AC82" s="162"/>
      <c r="AD82" s="162"/>
      <c r="AE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c r="CU82" s="162"/>
      <c r="CV82" s="162"/>
      <c r="CW82" s="162"/>
      <c r="CX82" s="162"/>
      <c r="CY82" s="162"/>
      <c r="CZ82" s="162"/>
      <c r="DA82" s="162"/>
      <c r="DB82" s="162"/>
      <c r="DC82" s="162"/>
      <c r="DD82" s="162"/>
      <c r="DE82" s="162"/>
      <c r="DF82" s="162"/>
      <c r="DG82" s="162"/>
      <c r="DH82" s="162"/>
      <c r="DI82" s="162"/>
      <c r="DJ82" s="162"/>
      <c r="DK82" s="162"/>
      <c r="DL82" s="162"/>
    </row>
    <row r="83" spans="1:116" x14ac:dyDescent="0.25">
      <c r="A83" s="224"/>
      <c r="B83" s="162"/>
      <c r="C83" s="163"/>
      <c r="D83" s="162"/>
      <c r="E83" s="162"/>
      <c r="F83" s="224"/>
      <c r="G83" s="162"/>
      <c r="H83" s="162"/>
      <c r="I83" s="162"/>
      <c r="J83" s="162"/>
      <c r="K83" s="162"/>
      <c r="L83" s="162"/>
      <c r="M83" s="162"/>
      <c r="N83" s="164"/>
      <c r="O83" s="162"/>
      <c r="P83" s="162"/>
      <c r="Q83" s="162"/>
      <c r="R83" s="162"/>
      <c r="S83" s="162"/>
      <c r="T83" s="162"/>
      <c r="U83" s="162"/>
      <c r="V83" s="162"/>
      <c r="W83" s="162"/>
      <c r="X83" s="162"/>
      <c r="Y83" s="162"/>
      <c r="Z83" s="162"/>
      <c r="AA83" s="162"/>
      <c r="AB83" s="162"/>
      <c r="AC83" s="162"/>
      <c r="AD83" s="162"/>
      <c r="AE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2"/>
      <c r="DF83" s="162"/>
      <c r="DG83" s="162"/>
      <c r="DH83" s="162"/>
      <c r="DI83" s="162"/>
      <c r="DJ83" s="162"/>
      <c r="DK83" s="162"/>
      <c r="DL83" s="162"/>
    </row>
    <row r="84" spans="1:116" x14ac:dyDescent="0.25">
      <c r="A84" s="224"/>
      <c r="B84" s="162"/>
      <c r="C84" s="163"/>
      <c r="D84" s="162"/>
      <c r="E84" s="162"/>
      <c r="F84" s="224"/>
      <c r="G84" s="162"/>
      <c r="H84" s="162"/>
      <c r="I84" s="162"/>
      <c r="J84" s="162"/>
      <c r="K84" s="162"/>
      <c r="L84" s="162"/>
      <c r="M84" s="162"/>
      <c r="N84" s="164"/>
      <c r="O84" s="162"/>
      <c r="P84" s="162"/>
      <c r="Q84" s="162"/>
      <c r="R84" s="162"/>
      <c r="S84" s="162"/>
      <c r="T84" s="162"/>
      <c r="U84" s="162"/>
      <c r="V84" s="162"/>
      <c r="W84" s="162"/>
      <c r="X84" s="162"/>
      <c r="Y84" s="162"/>
      <c r="Z84" s="162"/>
      <c r="AA84" s="162"/>
      <c r="AB84" s="162"/>
      <c r="AC84" s="162"/>
      <c r="AD84" s="162"/>
      <c r="AE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c r="DL84" s="162"/>
    </row>
    <row r="85" spans="1:116" x14ac:dyDescent="0.25">
      <c r="A85" s="224"/>
      <c r="B85" s="162"/>
      <c r="C85" s="163"/>
      <c r="D85" s="162"/>
      <c r="E85" s="162"/>
      <c r="F85" s="224"/>
      <c r="G85" s="162"/>
      <c r="H85" s="162"/>
      <c r="I85" s="162"/>
      <c r="J85" s="162"/>
      <c r="K85" s="162"/>
      <c r="L85" s="162"/>
      <c r="M85" s="162"/>
      <c r="N85" s="164"/>
      <c r="O85" s="162"/>
      <c r="P85" s="162"/>
      <c r="Q85" s="162"/>
      <c r="R85" s="162"/>
      <c r="S85" s="162"/>
      <c r="T85" s="162"/>
      <c r="U85" s="162"/>
      <c r="V85" s="162"/>
      <c r="W85" s="162"/>
      <c r="X85" s="162"/>
      <c r="Y85" s="162"/>
      <c r="Z85" s="162"/>
      <c r="AA85" s="162"/>
      <c r="AB85" s="162"/>
      <c r="AC85" s="162"/>
      <c r="AD85" s="162"/>
      <c r="AE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row>
    <row r="86" spans="1:116" x14ac:dyDescent="0.25">
      <c r="A86" s="224"/>
      <c r="B86" s="162"/>
      <c r="C86" s="163"/>
      <c r="D86" s="162"/>
      <c r="E86" s="162"/>
      <c r="F86" s="224"/>
      <c r="G86" s="162"/>
      <c r="H86" s="162"/>
      <c r="I86" s="162"/>
      <c r="J86" s="162"/>
      <c r="K86" s="162"/>
      <c r="L86" s="162"/>
      <c r="M86" s="162"/>
      <c r="N86" s="164"/>
      <c r="O86" s="162"/>
      <c r="P86" s="162"/>
      <c r="Q86" s="162"/>
      <c r="R86" s="162"/>
      <c r="S86" s="162"/>
      <c r="T86" s="162"/>
      <c r="U86" s="162"/>
      <c r="V86" s="162"/>
      <c r="W86" s="162"/>
      <c r="X86" s="162"/>
      <c r="Y86" s="162"/>
      <c r="Z86" s="162"/>
      <c r="AA86" s="162"/>
      <c r="AB86" s="162"/>
      <c r="AC86" s="162"/>
      <c r="AD86" s="162"/>
      <c r="AE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2"/>
      <c r="DF86" s="162"/>
      <c r="DG86" s="162"/>
      <c r="DH86" s="162"/>
      <c r="DI86" s="162"/>
      <c r="DJ86" s="162"/>
      <c r="DK86" s="162"/>
      <c r="DL86" s="162"/>
    </row>
    <row r="87" spans="1:116" x14ac:dyDescent="0.25">
      <c r="A87" s="224"/>
      <c r="B87" s="162"/>
      <c r="C87" s="163"/>
      <c r="D87" s="162"/>
      <c r="E87" s="162"/>
      <c r="F87" s="224"/>
      <c r="G87" s="162"/>
      <c r="H87" s="162"/>
      <c r="I87" s="162"/>
      <c r="J87" s="162"/>
      <c r="K87" s="162"/>
      <c r="L87" s="162"/>
      <c r="M87" s="162"/>
      <c r="N87" s="164"/>
      <c r="O87" s="162"/>
      <c r="P87" s="162"/>
      <c r="Q87" s="162"/>
      <c r="R87" s="162"/>
      <c r="S87" s="162"/>
      <c r="T87" s="162"/>
      <c r="U87" s="162"/>
      <c r="V87" s="162"/>
      <c r="W87" s="162"/>
      <c r="X87" s="162"/>
      <c r="Y87" s="162"/>
      <c r="Z87" s="162"/>
      <c r="AA87" s="162"/>
      <c r="AB87" s="162"/>
      <c r="AC87" s="162"/>
      <c r="AD87" s="162"/>
      <c r="AE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2"/>
      <c r="DF87" s="162"/>
      <c r="DG87" s="162"/>
      <c r="DH87" s="162"/>
      <c r="DI87" s="162"/>
      <c r="DJ87" s="162"/>
      <c r="DK87" s="162"/>
      <c r="DL87" s="162"/>
    </row>
    <row r="88" spans="1:116" x14ac:dyDescent="0.25">
      <c r="A88" s="224"/>
      <c r="B88" s="162"/>
      <c r="C88" s="163"/>
      <c r="D88" s="162"/>
      <c r="E88" s="162"/>
      <c r="F88" s="224"/>
      <c r="G88" s="162"/>
      <c r="H88" s="162"/>
      <c r="I88" s="162"/>
      <c r="J88" s="162"/>
      <c r="K88" s="162"/>
      <c r="L88" s="162"/>
      <c r="M88" s="162"/>
      <c r="N88" s="164"/>
      <c r="O88" s="162"/>
      <c r="P88" s="162"/>
      <c r="Q88" s="162"/>
      <c r="R88" s="162"/>
      <c r="S88" s="162"/>
      <c r="T88" s="162"/>
      <c r="U88" s="162"/>
      <c r="V88" s="162"/>
      <c r="W88" s="162"/>
      <c r="X88" s="162"/>
      <c r="Y88" s="162"/>
      <c r="Z88" s="162"/>
      <c r="AA88" s="162"/>
      <c r="AB88" s="162"/>
      <c r="AC88" s="162"/>
      <c r="AD88" s="162"/>
      <c r="AE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c r="CU88" s="162"/>
      <c r="CV88" s="162"/>
      <c r="CW88" s="162"/>
      <c r="CX88" s="162"/>
      <c r="CY88" s="162"/>
      <c r="CZ88" s="162"/>
      <c r="DA88" s="162"/>
      <c r="DB88" s="162"/>
      <c r="DC88" s="162"/>
      <c r="DD88" s="162"/>
      <c r="DE88" s="162"/>
      <c r="DF88" s="162"/>
      <c r="DG88" s="162"/>
      <c r="DH88" s="162"/>
      <c r="DI88" s="162"/>
      <c r="DJ88" s="162"/>
      <c r="DK88" s="162"/>
      <c r="DL88" s="162"/>
    </row>
    <row r="89" spans="1:116" x14ac:dyDescent="0.25">
      <c r="A89" s="224"/>
      <c r="B89" s="162"/>
      <c r="C89" s="163"/>
      <c r="D89" s="162"/>
      <c r="E89" s="162"/>
      <c r="F89" s="224"/>
      <c r="G89" s="162"/>
      <c r="H89" s="162"/>
      <c r="I89" s="162"/>
      <c r="J89" s="162"/>
      <c r="K89" s="162"/>
      <c r="L89" s="162"/>
      <c r="M89" s="162"/>
      <c r="N89" s="164"/>
      <c r="O89" s="162"/>
      <c r="P89" s="162"/>
      <c r="Q89" s="162"/>
      <c r="R89" s="162"/>
      <c r="S89" s="162"/>
      <c r="T89" s="162"/>
      <c r="U89" s="162"/>
      <c r="V89" s="162"/>
      <c r="W89" s="162"/>
      <c r="X89" s="162"/>
      <c r="Y89" s="162"/>
      <c r="Z89" s="162"/>
      <c r="AA89" s="162"/>
      <c r="AB89" s="162"/>
      <c r="AC89" s="162"/>
      <c r="AD89" s="162"/>
      <c r="AE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2"/>
      <c r="DF89" s="162"/>
      <c r="DG89" s="162"/>
      <c r="DH89" s="162"/>
      <c r="DI89" s="162"/>
      <c r="DJ89" s="162"/>
      <c r="DK89" s="162"/>
      <c r="DL89" s="162"/>
    </row>
    <row r="90" spans="1:116" x14ac:dyDescent="0.25">
      <c r="A90" s="224"/>
      <c r="B90" s="162"/>
      <c r="C90" s="163"/>
      <c r="D90" s="162"/>
      <c r="E90" s="162"/>
      <c r="F90" s="224"/>
      <c r="G90" s="162"/>
      <c r="H90" s="162"/>
      <c r="I90" s="162"/>
      <c r="J90" s="162"/>
      <c r="K90" s="162"/>
      <c r="L90" s="162" t="s">
        <v>7</v>
      </c>
      <c r="M90" s="162"/>
      <c r="N90" s="164"/>
      <c r="O90" s="162"/>
      <c r="P90" s="162"/>
      <c r="Q90" s="162"/>
      <c r="R90" s="162"/>
      <c r="S90" s="162"/>
      <c r="T90" s="162"/>
      <c r="U90" s="162"/>
      <c r="V90" s="162"/>
      <c r="W90" s="162"/>
      <c r="X90" s="162"/>
      <c r="Y90" s="162"/>
      <c r="Z90" s="162"/>
      <c r="AA90" s="162"/>
      <c r="AB90" s="162"/>
      <c r="AC90" s="162"/>
      <c r="AD90" s="162"/>
      <c r="AE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c r="DH90" s="162"/>
      <c r="DI90" s="162"/>
      <c r="DJ90" s="162"/>
      <c r="DK90" s="162"/>
      <c r="DL90" s="162"/>
    </row>
    <row r="91" spans="1:116" x14ac:dyDescent="0.25">
      <c r="A91" s="224"/>
      <c r="B91" s="162"/>
      <c r="C91" s="163"/>
      <c r="D91" s="162"/>
      <c r="E91" s="162"/>
      <c r="F91" s="224"/>
      <c r="G91" s="162"/>
      <c r="H91" s="162"/>
      <c r="I91" s="162"/>
      <c r="J91" s="162"/>
      <c r="K91" s="162"/>
      <c r="L91" s="162"/>
      <c r="M91" s="162"/>
      <c r="N91" s="164"/>
      <c r="O91" s="162"/>
      <c r="P91" s="162"/>
      <c r="Q91" s="162"/>
      <c r="R91" s="162"/>
      <c r="S91" s="162"/>
      <c r="T91" s="162"/>
      <c r="U91" s="162"/>
      <c r="V91" s="162"/>
      <c r="W91" s="162"/>
      <c r="X91" s="162"/>
      <c r="Y91" s="162"/>
      <c r="Z91" s="162"/>
      <c r="AA91" s="162"/>
      <c r="AB91" s="162"/>
      <c r="AC91" s="162"/>
      <c r="AD91" s="162"/>
      <c r="AE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c r="DL91" s="162"/>
    </row>
    <row r="92" spans="1:116" x14ac:dyDescent="0.25">
      <c r="A92" s="224"/>
      <c r="B92" s="162"/>
      <c r="C92" s="163"/>
      <c r="D92" s="162"/>
      <c r="E92" s="162"/>
      <c r="F92" s="224"/>
      <c r="G92" s="162"/>
      <c r="H92" s="162"/>
      <c r="I92" s="162"/>
      <c r="J92" s="162"/>
      <c r="K92" s="162"/>
      <c r="L92" s="162"/>
      <c r="M92" s="162"/>
      <c r="N92" s="164"/>
      <c r="O92" s="162"/>
      <c r="P92" s="162"/>
      <c r="Q92" s="162"/>
      <c r="R92" s="162"/>
      <c r="S92" s="162"/>
      <c r="T92" s="162"/>
      <c r="U92" s="162"/>
      <c r="V92" s="162"/>
      <c r="W92" s="162"/>
      <c r="X92" s="162"/>
      <c r="Y92" s="162"/>
      <c r="Z92" s="162"/>
      <c r="AA92" s="162"/>
      <c r="AB92" s="162"/>
      <c r="AC92" s="162"/>
      <c r="AD92" s="162"/>
      <c r="AE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c r="DL92" s="162"/>
    </row>
    <row r="93" spans="1:116" x14ac:dyDescent="0.25">
      <c r="A93" s="224"/>
      <c r="B93" s="162"/>
      <c r="C93" s="163"/>
      <c r="D93" s="162"/>
      <c r="E93" s="162"/>
      <c r="F93" s="224"/>
      <c r="G93" s="162"/>
      <c r="H93" s="162"/>
      <c r="I93" s="162"/>
      <c r="J93" s="162"/>
      <c r="K93" s="162"/>
      <c r="L93" s="162"/>
      <c r="M93" s="162"/>
      <c r="N93" s="164"/>
      <c r="O93" s="162"/>
      <c r="P93" s="162"/>
      <c r="Q93" s="162"/>
      <c r="R93" s="162"/>
      <c r="S93" s="162"/>
      <c r="T93" s="162"/>
      <c r="U93" s="162"/>
      <c r="V93" s="162"/>
      <c r="W93" s="162"/>
      <c r="X93" s="162"/>
      <c r="Y93" s="162"/>
      <c r="Z93" s="162"/>
      <c r="AA93" s="162"/>
      <c r="AB93" s="162"/>
      <c r="AC93" s="162"/>
      <c r="AD93" s="162"/>
      <c r="AE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c r="DL93" s="162"/>
    </row>
    <row r="94" spans="1:116" x14ac:dyDescent="0.25">
      <c r="A94" s="224"/>
      <c r="B94" s="162"/>
      <c r="C94" s="163"/>
      <c r="D94" s="162"/>
      <c r="E94" s="162"/>
      <c r="F94" s="224"/>
      <c r="G94" s="162"/>
      <c r="H94" s="162"/>
      <c r="I94" s="162"/>
      <c r="J94" s="162"/>
      <c r="K94" s="162"/>
      <c r="L94" s="162"/>
      <c r="M94" s="162"/>
      <c r="N94" s="164"/>
      <c r="O94" s="162"/>
      <c r="P94" s="162"/>
      <c r="Q94" s="162"/>
      <c r="R94" s="162"/>
      <c r="S94" s="162"/>
      <c r="T94" s="162"/>
      <c r="U94" s="162"/>
      <c r="V94" s="162"/>
      <c r="W94" s="162"/>
      <c r="X94" s="162"/>
      <c r="Y94" s="162"/>
      <c r="Z94" s="162"/>
      <c r="AA94" s="162"/>
      <c r="AB94" s="162"/>
      <c r="AC94" s="162"/>
      <c r="AD94" s="162"/>
      <c r="AE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c r="DL94" s="162"/>
    </row>
    <row r="95" spans="1:116" x14ac:dyDescent="0.25">
      <c r="A95" s="224"/>
      <c r="B95" s="162"/>
      <c r="C95" s="163"/>
      <c r="D95" s="162"/>
      <c r="E95" s="162"/>
      <c r="F95" s="224"/>
      <c r="G95" s="162"/>
      <c r="H95" s="162"/>
      <c r="I95" s="162"/>
      <c r="J95" s="162"/>
      <c r="K95" s="162"/>
      <c r="L95" s="162"/>
      <c r="M95" s="162"/>
      <c r="N95" s="164"/>
      <c r="O95" s="162"/>
      <c r="P95" s="162"/>
      <c r="Q95" s="162"/>
      <c r="R95" s="162"/>
      <c r="S95" s="162"/>
      <c r="T95" s="162"/>
      <c r="U95" s="162"/>
      <c r="V95" s="162"/>
      <c r="W95" s="162"/>
      <c r="X95" s="162"/>
      <c r="Y95" s="162"/>
      <c r="Z95" s="162"/>
      <c r="AA95" s="162"/>
      <c r="AB95" s="162"/>
      <c r="AC95" s="162"/>
      <c r="AD95" s="162"/>
      <c r="AE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c r="CU95" s="162"/>
      <c r="CV95" s="162"/>
      <c r="CW95" s="162"/>
      <c r="CX95" s="162"/>
      <c r="CY95" s="162"/>
      <c r="CZ95" s="162"/>
      <c r="DA95" s="162"/>
      <c r="DB95" s="162"/>
      <c r="DC95" s="162"/>
      <c r="DD95" s="162"/>
      <c r="DE95" s="162"/>
      <c r="DF95" s="162"/>
      <c r="DG95" s="162"/>
      <c r="DH95" s="162"/>
      <c r="DI95" s="162"/>
      <c r="DJ95" s="162"/>
      <c r="DK95" s="162"/>
      <c r="DL95" s="162"/>
    </row>
    <row r="96" spans="1:116" x14ac:dyDescent="0.25">
      <c r="A96" s="224"/>
      <c r="B96" s="162"/>
      <c r="C96" s="163"/>
      <c r="D96" s="162"/>
      <c r="E96" s="162"/>
      <c r="F96" s="224"/>
      <c r="G96" s="162"/>
      <c r="H96" s="162"/>
      <c r="I96" s="162"/>
      <c r="J96" s="162"/>
      <c r="K96" s="162"/>
      <c r="L96" s="162"/>
      <c r="M96" s="162"/>
      <c r="N96" s="164"/>
      <c r="O96" s="162"/>
      <c r="P96" s="162"/>
      <c r="Q96" s="162"/>
      <c r="R96" s="162"/>
      <c r="S96" s="162"/>
      <c r="T96" s="162"/>
      <c r="U96" s="162"/>
      <c r="V96" s="162"/>
      <c r="W96" s="162"/>
      <c r="X96" s="162"/>
      <c r="Y96" s="162"/>
      <c r="Z96" s="162"/>
      <c r="AA96" s="162"/>
      <c r="AB96" s="162"/>
      <c r="AC96" s="162"/>
      <c r="AD96" s="162"/>
      <c r="AE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c r="CU96" s="162"/>
      <c r="CV96" s="162"/>
      <c r="CW96" s="162"/>
      <c r="CX96" s="162"/>
      <c r="CY96" s="162"/>
      <c r="CZ96" s="162"/>
      <c r="DA96" s="162"/>
      <c r="DB96" s="162"/>
      <c r="DC96" s="162"/>
      <c r="DD96" s="162"/>
      <c r="DE96" s="162"/>
      <c r="DF96" s="162"/>
      <c r="DG96" s="162"/>
      <c r="DH96" s="162"/>
      <c r="DI96" s="162"/>
      <c r="DJ96" s="162"/>
      <c r="DK96" s="162"/>
      <c r="DL96" s="162"/>
    </row>
    <row r="97" spans="1:116" x14ac:dyDescent="0.25">
      <c r="A97" s="224"/>
      <c r="B97" s="162"/>
      <c r="C97" s="163"/>
      <c r="D97" s="162"/>
      <c r="E97" s="162"/>
      <c r="F97" s="224"/>
      <c r="G97" s="162"/>
      <c r="H97" s="162"/>
      <c r="I97" s="162"/>
      <c r="J97" s="162"/>
      <c r="K97" s="162"/>
      <c r="L97" s="162"/>
      <c r="M97" s="162"/>
      <c r="N97" s="164"/>
      <c r="O97" s="162"/>
      <c r="P97" s="162"/>
      <c r="Q97" s="162"/>
      <c r="R97" s="162"/>
      <c r="S97" s="162"/>
      <c r="T97" s="162"/>
      <c r="U97" s="162"/>
      <c r="V97" s="162"/>
      <c r="W97" s="162"/>
      <c r="X97" s="162"/>
      <c r="Y97" s="162"/>
      <c r="Z97" s="162"/>
      <c r="AA97" s="162"/>
      <c r="AB97" s="162"/>
      <c r="AC97" s="162"/>
      <c r="AD97" s="162"/>
      <c r="AE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c r="CU97" s="162"/>
      <c r="CV97" s="162"/>
      <c r="CW97" s="162"/>
      <c r="CX97" s="162"/>
      <c r="CY97" s="162"/>
      <c r="CZ97" s="162"/>
      <c r="DA97" s="162"/>
      <c r="DB97" s="162"/>
      <c r="DC97" s="162"/>
      <c r="DD97" s="162"/>
      <c r="DE97" s="162"/>
      <c r="DF97" s="162"/>
      <c r="DG97" s="162"/>
      <c r="DH97" s="162"/>
      <c r="DI97" s="162"/>
      <c r="DJ97" s="162"/>
      <c r="DK97" s="162"/>
      <c r="DL97" s="162"/>
    </row>
    <row r="98" spans="1:116" x14ac:dyDescent="0.25">
      <c r="A98" s="224"/>
      <c r="B98" s="162"/>
      <c r="C98" s="163"/>
      <c r="D98" s="162"/>
      <c r="E98" s="162"/>
      <c r="F98" s="224"/>
      <c r="G98" s="162"/>
      <c r="H98" s="162"/>
      <c r="I98" s="162"/>
      <c r="J98" s="162"/>
      <c r="K98" s="162"/>
      <c r="L98" s="162"/>
      <c r="M98" s="162"/>
      <c r="N98" s="164"/>
      <c r="O98" s="162"/>
      <c r="P98" s="162"/>
      <c r="Q98" s="162"/>
      <c r="R98" s="162"/>
      <c r="S98" s="162"/>
      <c r="T98" s="162"/>
      <c r="U98" s="162"/>
      <c r="V98" s="162"/>
      <c r="W98" s="162"/>
      <c r="X98" s="162"/>
      <c r="Y98" s="162"/>
      <c r="Z98" s="162"/>
      <c r="AA98" s="162"/>
      <c r="AB98" s="162"/>
      <c r="AC98" s="162"/>
      <c r="AD98" s="162"/>
      <c r="AE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c r="DL98" s="162"/>
    </row>
    <row r="99" spans="1:116" x14ac:dyDescent="0.25">
      <c r="A99" s="224"/>
      <c r="B99" s="162"/>
      <c r="C99" s="163"/>
      <c r="D99" s="162"/>
      <c r="E99" s="162"/>
      <c r="F99" s="224"/>
      <c r="G99" s="162"/>
      <c r="H99" s="162"/>
      <c r="I99" s="162"/>
      <c r="J99" s="162"/>
      <c r="K99" s="162"/>
      <c r="L99" s="162"/>
      <c r="M99" s="162"/>
      <c r="N99" s="164"/>
      <c r="O99" s="162"/>
      <c r="P99" s="162"/>
      <c r="Q99" s="162"/>
      <c r="R99" s="162"/>
      <c r="S99" s="162"/>
      <c r="T99" s="162"/>
      <c r="U99" s="162"/>
      <c r="V99" s="162"/>
      <c r="W99" s="162"/>
      <c r="X99" s="162"/>
      <c r="Y99" s="162"/>
      <c r="Z99" s="162"/>
      <c r="AA99" s="162"/>
      <c r="AB99" s="162"/>
      <c r="AC99" s="162"/>
      <c r="AD99" s="162"/>
      <c r="AE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c r="DL99" s="162"/>
    </row>
    <row r="100" spans="1:116" x14ac:dyDescent="0.25">
      <c r="A100" s="224"/>
      <c r="B100" s="162"/>
      <c r="C100" s="163"/>
      <c r="D100" s="162"/>
      <c r="E100" s="162"/>
      <c r="F100" s="224"/>
      <c r="G100" s="162"/>
      <c r="H100" s="162"/>
      <c r="I100" s="162"/>
      <c r="J100" s="162"/>
      <c r="K100" s="162"/>
      <c r="L100" s="162"/>
      <c r="M100" s="162"/>
      <c r="N100" s="164"/>
      <c r="O100" s="162"/>
      <c r="P100" s="162"/>
      <c r="Q100" s="162"/>
      <c r="R100" s="162"/>
      <c r="S100" s="162"/>
      <c r="T100" s="162"/>
      <c r="U100" s="162"/>
      <c r="V100" s="162"/>
      <c r="W100" s="162"/>
      <c r="X100" s="162"/>
      <c r="Y100" s="162"/>
      <c r="Z100" s="162"/>
      <c r="AA100" s="162"/>
      <c r="AB100" s="162"/>
      <c r="AC100" s="162"/>
      <c r="AD100" s="162"/>
      <c r="AE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c r="CP100" s="162"/>
      <c r="CQ100" s="162"/>
      <c r="CR100" s="162"/>
      <c r="CS100" s="162"/>
      <c r="CT100" s="162"/>
      <c r="CU100" s="162"/>
      <c r="CV100" s="162"/>
      <c r="CW100" s="162"/>
      <c r="CX100" s="162"/>
      <c r="CY100" s="162"/>
      <c r="CZ100" s="162"/>
      <c r="DA100" s="162"/>
      <c r="DB100" s="162"/>
      <c r="DC100" s="162"/>
      <c r="DD100" s="162"/>
      <c r="DE100" s="162"/>
      <c r="DF100" s="162"/>
      <c r="DG100" s="162"/>
      <c r="DH100" s="162"/>
      <c r="DI100" s="162"/>
      <c r="DJ100" s="162"/>
      <c r="DK100" s="162"/>
      <c r="DL100" s="162"/>
    </row>
    <row r="101" spans="1:116" x14ac:dyDescent="0.25">
      <c r="A101" s="224"/>
      <c r="B101" s="162"/>
      <c r="C101" s="163"/>
      <c r="D101" s="162"/>
      <c r="E101" s="162"/>
      <c r="F101" s="224"/>
      <c r="G101" s="162"/>
      <c r="H101" s="162"/>
      <c r="I101" s="162"/>
      <c r="J101" s="162"/>
      <c r="K101" s="162"/>
      <c r="L101" s="162"/>
      <c r="M101" s="162"/>
      <c r="N101" s="164"/>
      <c r="O101" s="162"/>
      <c r="P101" s="162"/>
      <c r="Q101" s="162"/>
      <c r="R101" s="162"/>
      <c r="S101" s="162"/>
      <c r="T101" s="162"/>
      <c r="U101" s="162"/>
      <c r="V101" s="162"/>
      <c r="W101" s="162"/>
      <c r="X101" s="162"/>
      <c r="Y101" s="162"/>
      <c r="Z101" s="162"/>
      <c r="AA101" s="162"/>
      <c r="AB101" s="162"/>
      <c r="AC101" s="162"/>
      <c r="AD101" s="162"/>
      <c r="AE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c r="CP101" s="162"/>
      <c r="CQ101" s="162"/>
      <c r="CR101" s="162"/>
      <c r="CS101" s="162"/>
      <c r="CT101" s="162"/>
      <c r="CU101" s="162"/>
      <c r="CV101" s="162"/>
      <c r="CW101" s="162"/>
      <c r="CX101" s="162"/>
      <c r="CY101" s="162"/>
      <c r="CZ101" s="162"/>
      <c r="DA101" s="162"/>
      <c r="DB101" s="162"/>
      <c r="DC101" s="162"/>
      <c r="DD101" s="162"/>
      <c r="DE101" s="162"/>
      <c r="DF101" s="162"/>
      <c r="DG101" s="162"/>
      <c r="DH101" s="162"/>
      <c r="DI101" s="162"/>
      <c r="DJ101" s="162"/>
      <c r="DK101" s="162"/>
      <c r="DL101" s="162"/>
    </row>
    <row r="102" spans="1:116" x14ac:dyDescent="0.25">
      <c r="A102" s="224"/>
      <c r="B102" s="162"/>
      <c r="C102" s="163"/>
      <c r="D102" s="162"/>
      <c r="E102" s="162"/>
      <c r="F102" s="224"/>
      <c r="G102" s="162"/>
      <c r="H102" s="162"/>
      <c r="I102" s="162"/>
      <c r="J102" s="162"/>
      <c r="K102" s="162"/>
      <c r="L102" s="162"/>
      <c r="M102" s="162"/>
      <c r="N102" s="164"/>
      <c r="O102" s="162"/>
      <c r="P102" s="162"/>
      <c r="Q102" s="162"/>
      <c r="R102" s="162"/>
      <c r="S102" s="162"/>
      <c r="T102" s="162"/>
      <c r="U102" s="162"/>
      <c r="V102" s="162"/>
      <c r="W102" s="162"/>
      <c r="X102" s="162"/>
      <c r="Y102" s="162"/>
      <c r="Z102" s="162"/>
      <c r="AA102" s="162"/>
      <c r="AB102" s="162"/>
      <c r="AC102" s="162"/>
      <c r="AD102" s="162"/>
      <c r="AE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c r="CQ102" s="162"/>
      <c r="CR102" s="162"/>
      <c r="CS102" s="162"/>
      <c r="CT102" s="162"/>
      <c r="CU102" s="162"/>
      <c r="CV102" s="162"/>
      <c r="CW102" s="162"/>
      <c r="CX102" s="162"/>
      <c r="CY102" s="162"/>
      <c r="CZ102" s="162"/>
      <c r="DA102" s="162"/>
      <c r="DB102" s="162"/>
      <c r="DC102" s="162"/>
      <c r="DD102" s="162"/>
      <c r="DE102" s="162"/>
      <c r="DF102" s="162"/>
      <c r="DG102" s="162"/>
      <c r="DH102" s="162"/>
      <c r="DI102" s="162"/>
      <c r="DJ102" s="162"/>
      <c r="DK102" s="162"/>
      <c r="DL102" s="162"/>
    </row>
    <row r="103" spans="1:116" x14ac:dyDescent="0.25">
      <c r="A103" s="224"/>
      <c r="B103" s="162"/>
      <c r="C103" s="163"/>
      <c r="D103" s="162"/>
      <c r="E103" s="162"/>
      <c r="F103" s="224"/>
      <c r="G103" s="162"/>
      <c r="H103" s="162"/>
      <c r="I103" s="162"/>
      <c r="J103" s="162"/>
      <c r="K103" s="162"/>
      <c r="L103" s="162"/>
      <c r="M103" s="162"/>
      <c r="N103" s="164"/>
      <c r="O103" s="162"/>
      <c r="P103" s="162"/>
      <c r="Q103" s="162"/>
      <c r="R103" s="162"/>
      <c r="S103" s="162"/>
      <c r="T103" s="162"/>
      <c r="U103" s="162"/>
      <c r="V103" s="162"/>
      <c r="W103" s="162"/>
      <c r="X103" s="162"/>
      <c r="Y103" s="162"/>
      <c r="Z103" s="162"/>
      <c r="AA103" s="162"/>
      <c r="AB103" s="162"/>
      <c r="AC103" s="162"/>
      <c r="AD103" s="162"/>
      <c r="AE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2"/>
      <c r="DF103" s="162"/>
      <c r="DG103" s="162"/>
      <c r="DH103" s="162"/>
      <c r="DI103" s="162"/>
      <c r="DJ103" s="162"/>
      <c r="DK103" s="162"/>
      <c r="DL103" s="162"/>
    </row>
    <row r="104" spans="1:116" x14ac:dyDescent="0.25">
      <c r="A104" s="224"/>
      <c r="B104" s="162"/>
      <c r="C104" s="163"/>
      <c r="D104" s="162"/>
      <c r="E104" s="162"/>
      <c r="F104" s="224"/>
      <c r="G104" s="162"/>
      <c r="H104" s="162"/>
      <c r="I104" s="162"/>
      <c r="J104" s="162"/>
      <c r="K104" s="162"/>
      <c r="L104" s="162"/>
      <c r="M104" s="162"/>
      <c r="N104" s="164"/>
      <c r="O104" s="162"/>
      <c r="P104" s="162"/>
      <c r="Q104" s="162"/>
      <c r="R104" s="162"/>
      <c r="S104" s="162"/>
      <c r="T104" s="162"/>
      <c r="U104" s="162"/>
      <c r="V104" s="162"/>
      <c r="W104" s="162"/>
      <c r="X104" s="162"/>
      <c r="Y104" s="162"/>
      <c r="Z104" s="162"/>
      <c r="AA104" s="162"/>
      <c r="AB104" s="162"/>
      <c r="AC104" s="162"/>
      <c r="AD104" s="162"/>
      <c r="AE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c r="CP104" s="162"/>
      <c r="CQ104" s="162"/>
      <c r="CR104" s="162"/>
      <c r="CS104" s="162"/>
      <c r="CT104" s="162"/>
      <c r="CU104" s="162"/>
      <c r="CV104" s="162"/>
      <c r="CW104" s="162"/>
      <c r="CX104" s="162"/>
      <c r="CY104" s="162"/>
      <c r="CZ104" s="162"/>
      <c r="DA104" s="162"/>
      <c r="DB104" s="162"/>
      <c r="DC104" s="162"/>
      <c r="DD104" s="162"/>
      <c r="DE104" s="162"/>
      <c r="DF104" s="162"/>
      <c r="DG104" s="162"/>
      <c r="DH104" s="162"/>
      <c r="DI104" s="162"/>
      <c r="DJ104" s="162"/>
      <c r="DK104" s="162"/>
      <c r="DL104" s="162"/>
    </row>
    <row r="105" spans="1:116" x14ac:dyDescent="0.25">
      <c r="A105" s="224"/>
      <c r="B105" s="162"/>
      <c r="C105" s="163"/>
      <c r="D105" s="162"/>
      <c r="E105" s="162"/>
      <c r="F105" s="224"/>
      <c r="G105" s="162"/>
      <c r="H105" s="162"/>
      <c r="I105" s="162"/>
      <c r="J105" s="162"/>
      <c r="K105" s="162"/>
      <c r="L105" s="162"/>
      <c r="M105" s="162"/>
      <c r="N105" s="164"/>
      <c r="O105" s="162"/>
      <c r="P105" s="162"/>
      <c r="Q105" s="162"/>
      <c r="R105" s="162"/>
      <c r="S105" s="162"/>
      <c r="T105" s="162"/>
      <c r="U105" s="162"/>
      <c r="V105" s="162"/>
      <c r="W105" s="162"/>
      <c r="X105" s="162"/>
      <c r="Y105" s="162"/>
      <c r="Z105" s="162"/>
      <c r="AA105" s="162"/>
      <c r="AB105" s="162"/>
      <c r="AC105" s="162"/>
      <c r="AD105" s="162"/>
      <c r="AE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c r="CP105" s="162"/>
      <c r="CQ105" s="162"/>
      <c r="CR105" s="162"/>
      <c r="CS105" s="162"/>
      <c r="CT105" s="162"/>
      <c r="CU105" s="162"/>
      <c r="CV105" s="162"/>
      <c r="CW105" s="162"/>
      <c r="CX105" s="162"/>
      <c r="CY105" s="162"/>
      <c r="CZ105" s="162"/>
      <c r="DA105" s="162"/>
      <c r="DB105" s="162"/>
      <c r="DC105" s="162"/>
      <c r="DD105" s="162"/>
      <c r="DE105" s="162"/>
      <c r="DF105" s="162"/>
      <c r="DG105" s="162"/>
      <c r="DH105" s="162"/>
      <c r="DI105" s="162"/>
      <c r="DJ105" s="162"/>
      <c r="DK105" s="162"/>
      <c r="DL105" s="162"/>
    </row>
    <row r="106" spans="1:116" x14ac:dyDescent="0.25">
      <c r="A106" s="224"/>
      <c r="B106" s="162"/>
      <c r="C106" s="163"/>
      <c r="D106" s="162"/>
      <c r="E106" s="162"/>
      <c r="F106" s="224"/>
      <c r="G106" s="162"/>
      <c r="H106" s="162"/>
      <c r="I106" s="162"/>
      <c r="J106" s="162"/>
      <c r="K106" s="162"/>
      <c r="L106" s="162"/>
      <c r="M106" s="162"/>
      <c r="N106" s="164"/>
      <c r="O106" s="162"/>
      <c r="P106" s="162"/>
      <c r="Q106" s="162"/>
      <c r="R106" s="162"/>
      <c r="S106" s="162"/>
      <c r="T106" s="162"/>
      <c r="U106" s="162"/>
      <c r="V106" s="162"/>
      <c r="W106" s="162"/>
      <c r="X106" s="162"/>
      <c r="Y106" s="162"/>
      <c r="Z106" s="162"/>
      <c r="AA106" s="162"/>
      <c r="AB106" s="162"/>
      <c r="AC106" s="162"/>
      <c r="AD106" s="162"/>
      <c r="AE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c r="CN106" s="162"/>
      <c r="CO106" s="162"/>
      <c r="CP106" s="162"/>
      <c r="CQ106" s="162"/>
      <c r="CR106" s="162"/>
      <c r="CS106" s="162"/>
      <c r="CT106" s="162"/>
      <c r="CU106" s="162"/>
      <c r="CV106" s="162"/>
      <c r="CW106" s="162"/>
      <c r="CX106" s="162"/>
      <c r="CY106" s="162"/>
      <c r="CZ106" s="162"/>
      <c r="DA106" s="162"/>
      <c r="DB106" s="162"/>
      <c r="DC106" s="162"/>
      <c r="DD106" s="162"/>
      <c r="DE106" s="162"/>
      <c r="DF106" s="162"/>
      <c r="DG106" s="162"/>
      <c r="DH106" s="162"/>
      <c r="DI106" s="162"/>
      <c r="DJ106" s="162"/>
      <c r="DK106" s="162"/>
      <c r="DL106" s="162"/>
    </row>
    <row r="107" spans="1:116" x14ac:dyDescent="0.25">
      <c r="A107" s="224"/>
      <c r="B107" s="162"/>
      <c r="C107" s="163"/>
      <c r="D107" s="162"/>
      <c r="E107" s="162"/>
      <c r="F107" s="224"/>
      <c r="G107" s="162"/>
      <c r="H107" s="162"/>
      <c r="I107" s="162"/>
      <c r="J107" s="162"/>
      <c r="K107" s="162"/>
      <c r="L107" s="162"/>
      <c r="M107" s="162"/>
      <c r="N107" s="164"/>
      <c r="O107" s="162"/>
      <c r="P107" s="162"/>
      <c r="Q107" s="162"/>
      <c r="R107" s="162"/>
      <c r="S107" s="162"/>
      <c r="T107" s="162"/>
      <c r="U107" s="162"/>
      <c r="V107" s="162"/>
      <c r="W107" s="162"/>
      <c r="X107" s="162"/>
      <c r="Y107" s="162"/>
      <c r="Z107" s="162"/>
      <c r="AA107" s="162"/>
      <c r="AB107" s="162"/>
      <c r="AC107" s="162"/>
      <c r="AD107" s="162"/>
      <c r="AE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c r="CP107" s="162"/>
      <c r="CQ107" s="162"/>
      <c r="CR107" s="162"/>
      <c r="CS107" s="162"/>
      <c r="CT107" s="162"/>
      <c r="CU107" s="162"/>
      <c r="CV107" s="162"/>
      <c r="CW107" s="162"/>
      <c r="CX107" s="162"/>
      <c r="CY107" s="162"/>
      <c r="CZ107" s="162"/>
      <c r="DA107" s="162"/>
      <c r="DB107" s="162"/>
      <c r="DC107" s="162"/>
      <c r="DD107" s="162"/>
      <c r="DE107" s="162"/>
      <c r="DF107" s="162"/>
      <c r="DG107" s="162"/>
      <c r="DH107" s="162"/>
      <c r="DI107" s="162"/>
      <c r="DJ107" s="162"/>
      <c r="DK107" s="162"/>
      <c r="DL107" s="162"/>
    </row>
    <row r="108" spans="1:116" x14ac:dyDescent="0.25">
      <c r="A108" s="224"/>
      <c r="B108" s="162"/>
      <c r="C108" s="163"/>
      <c r="D108" s="162"/>
      <c r="E108" s="162"/>
      <c r="F108" s="224"/>
      <c r="G108" s="162"/>
      <c r="H108" s="162"/>
      <c r="I108" s="162"/>
      <c r="J108" s="162"/>
      <c r="K108" s="162"/>
      <c r="L108" s="162"/>
      <c r="M108" s="162"/>
      <c r="N108" s="164"/>
      <c r="O108" s="162"/>
      <c r="P108" s="162"/>
      <c r="Q108" s="162"/>
      <c r="R108" s="162"/>
      <c r="S108" s="162"/>
      <c r="T108" s="162"/>
      <c r="U108" s="162"/>
      <c r="V108" s="162"/>
      <c r="W108" s="162"/>
      <c r="X108" s="162"/>
      <c r="Y108" s="162"/>
      <c r="Z108" s="162"/>
      <c r="AA108" s="162"/>
      <c r="AB108" s="162"/>
      <c r="AC108" s="162"/>
      <c r="AD108" s="162"/>
      <c r="AE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c r="CP108" s="162"/>
      <c r="CQ108" s="162"/>
      <c r="CR108" s="162"/>
      <c r="CS108" s="162"/>
      <c r="CT108" s="162"/>
      <c r="CU108" s="162"/>
      <c r="CV108" s="162"/>
      <c r="CW108" s="162"/>
      <c r="CX108" s="162"/>
      <c r="CY108" s="162"/>
      <c r="CZ108" s="162"/>
      <c r="DA108" s="162"/>
      <c r="DB108" s="162"/>
      <c r="DC108" s="162"/>
      <c r="DD108" s="162"/>
      <c r="DE108" s="162"/>
      <c r="DF108" s="162"/>
      <c r="DG108" s="162"/>
      <c r="DH108" s="162"/>
      <c r="DI108" s="162"/>
      <c r="DJ108" s="162"/>
      <c r="DK108" s="162"/>
      <c r="DL108" s="162"/>
    </row>
    <row r="109" spans="1:116" x14ac:dyDescent="0.25">
      <c r="A109" s="224"/>
      <c r="B109" s="162"/>
      <c r="C109" s="163"/>
      <c r="D109" s="162"/>
      <c r="E109" s="162"/>
      <c r="F109" s="224"/>
      <c r="G109" s="162"/>
      <c r="H109" s="162"/>
      <c r="I109" s="162"/>
      <c r="J109" s="162"/>
      <c r="K109" s="162"/>
      <c r="L109" s="162"/>
      <c r="M109" s="162"/>
      <c r="N109" s="164"/>
      <c r="O109" s="162"/>
      <c r="P109" s="162"/>
      <c r="Q109" s="162"/>
      <c r="R109" s="162"/>
      <c r="S109" s="162"/>
      <c r="T109" s="162"/>
      <c r="U109" s="162"/>
      <c r="V109" s="162"/>
      <c r="W109" s="162"/>
      <c r="X109" s="162"/>
      <c r="Y109" s="162"/>
      <c r="Z109" s="162"/>
      <c r="AA109" s="162"/>
      <c r="AB109" s="162"/>
      <c r="AC109" s="162"/>
      <c r="AD109" s="162"/>
      <c r="AE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c r="CP109" s="162"/>
      <c r="CQ109" s="162"/>
      <c r="CR109" s="162"/>
      <c r="CS109" s="162"/>
      <c r="CT109" s="162"/>
      <c r="CU109" s="162"/>
      <c r="CV109" s="162"/>
      <c r="CW109" s="162"/>
      <c r="CX109" s="162"/>
      <c r="CY109" s="162"/>
      <c r="CZ109" s="162"/>
      <c r="DA109" s="162"/>
      <c r="DB109" s="162"/>
      <c r="DC109" s="162"/>
      <c r="DD109" s="162"/>
      <c r="DE109" s="162"/>
      <c r="DF109" s="162"/>
      <c r="DG109" s="162"/>
      <c r="DH109" s="162"/>
      <c r="DI109" s="162"/>
      <c r="DJ109" s="162"/>
      <c r="DK109" s="162"/>
      <c r="DL109" s="162"/>
    </row>
    <row r="110" spans="1:116" x14ac:dyDescent="0.25">
      <c r="A110" s="224"/>
      <c r="B110" s="162"/>
      <c r="C110" s="163"/>
      <c r="D110" s="162"/>
      <c r="E110" s="162"/>
      <c r="F110" s="224"/>
      <c r="G110" s="162"/>
      <c r="H110" s="162"/>
      <c r="I110" s="162"/>
      <c r="J110" s="162"/>
      <c r="K110" s="162"/>
      <c r="L110" s="162"/>
      <c r="M110" s="162"/>
      <c r="N110" s="164"/>
      <c r="O110" s="162"/>
      <c r="P110" s="162"/>
      <c r="Q110" s="162"/>
      <c r="R110" s="162"/>
      <c r="S110" s="162"/>
      <c r="T110" s="162"/>
      <c r="U110" s="162"/>
      <c r="V110" s="162"/>
      <c r="W110" s="162"/>
      <c r="X110" s="162"/>
      <c r="Y110" s="162"/>
      <c r="Z110" s="162"/>
      <c r="AA110" s="162"/>
      <c r="AB110" s="162"/>
      <c r="AC110" s="162"/>
      <c r="AD110" s="162"/>
      <c r="AE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c r="CN110" s="162"/>
      <c r="CO110" s="162"/>
      <c r="CP110" s="162"/>
      <c r="CQ110" s="162"/>
      <c r="CR110" s="162"/>
      <c r="CS110" s="162"/>
      <c r="CT110" s="162"/>
      <c r="CU110" s="162"/>
      <c r="CV110" s="162"/>
      <c r="CW110" s="162"/>
      <c r="CX110" s="162"/>
      <c r="CY110" s="162"/>
      <c r="CZ110" s="162"/>
      <c r="DA110" s="162"/>
      <c r="DB110" s="162"/>
      <c r="DC110" s="162"/>
      <c r="DD110" s="162"/>
      <c r="DE110" s="162"/>
      <c r="DF110" s="162"/>
      <c r="DG110" s="162"/>
      <c r="DH110" s="162"/>
      <c r="DI110" s="162"/>
      <c r="DJ110" s="162"/>
      <c r="DK110" s="162"/>
      <c r="DL110" s="162"/>
    </row>
    <row r="111" spans="1:116" x14ac:dyDescent="0.25">
      <c r="A111" s="224"/>
      <c r="B111" s="162"/>
      <c r="C111" s="163"/>
      <c r="D111" s="162"/>
      <c r="E111" s="162"/>
      <c r="F111" s="224"/>
      <c r="G111" s="162"/>
      <c r="H111" s="162"/>
      <c r="I111" s="162"/>
      <c r="J111" s="162"/>
      <c r="K111" s="162"/>
      <c r="L111" s="162"/>
      <c r="M111" s="162"/>
      <c r="N111" s="164"/>
      <c r="O111" s="162"/>
      <c r="P111" s="162"/>
      <c r="Q111" s="162"/>
      <c r="R111" s="162"/>
      <c r="S111" s="162"/>
      <c r="T111" s="162"/>
      <c r="U111" s="162"/>
      <c r="V111" s="162"/>
      <c r="W111" s="162"/>
      <c r="X111" s="162"/>
      <c r="Y111" s="162"/>
      <c r="Z111" s="162"/>
      <c r="AA111" s="162"/>
      <c r="AB111" s="162"/>
      <c r="AC111" s="162"/>
      <c r="AD111" s="162"/>
      <c r="AE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c r="CN111" s="162"/>
      <c r="CO111" s="162"/>
      <c r="CP111" s="162"/>
      <c r="CQ111" s="162"/>
      <c r="CR111" s="162"/>
      <c r="CS111" s="162"/>
      <c r="CT111" s="162"/>
      <c r="CU111" s="162"/>
      <c r="CV111" s="162"/>
      <c r="CW111" s="162"/>
      <c r="CX111" s="162"/>
      <c r="CY111" s="162"/>
      <c r="CZ111" s="162"/>
      <c r="DA111" s="162"/>
      <c r="DB111" s="162"/>
      <c r="DC111" s="162"/>
      <c r="DD111" s="162"/>
      <c r="DE111" s="162"/>
      <c r="DF111" s="162"/>
      <c r="DG111" s="162"/>
      <c r="DH111" s="162"/>
      <c r="DI111" s="162"/>
      <c r="DJ111" s="162"/>
      <c r="DK111" s="162"/>
      <c r="DL111" s="162"/>
    </row>
    <row r="112" spans="1:116" x14ac:dyDescent="0.25">
      <c r="A112" s="224"/>
      <c r="B112" s="162"/>
      <c r="C112" s="163"/>
      <c r="D112" s="162"/>
      <c r="E112" s="162"/>
      <c r="F112" s="224"/>
      <c r="G112" s="162"/>
      <c r="H112" s="162"/>
      <c r="I112" s="162"/>
      <c r="J112" s="162"/>
      <c r="K112" s="162"/>
      <c r="L112" s="162"/>
      <c r="M112" s="162"/>
      <c r="N112" s="164"/>
      <c r="O112" s="162"/>
      <c r="P112" s="162"/>
      <c r="Q112" s="162"/>
      <c r="R112" s="162"/>
      <c r="S112" s="162"/>
      <c r="T112" s="162"/>
      <c r="U112" s="162"/>
      <c r="V112" s="162"/>
      <c r="W112" s="162"/>
      <c r="X112" s="162"/>
      <c r="Y112" s="162"/>
      <c r="Z112" s="162"/>
      <c r="AA112" s="162"/>
      <c r="AB112" s="162"/>
      <c r="AC112" s="162"/>
      <c r="AD112" s="162"/>
      <c r="AE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c r="CN112" s="162"/>
      <c r="CO112" s="162"/>
      <c r="CP112" s="162"/>
      <c r="CQ112" s="162"/>
      <c r="CR112" s="162"/>
      <c r="CS112" s="162"/>
      <c r="CT112" s="162"/>
      <c r="CU112" s="162"/>
      <c r="CV112" s="162"/>
      <c r="CW112" s="162"/>
      <c r="CX112" s="162"/>
      <c r="CY112" s="162"/>
      <c r="CZ112" s="162"/>
      <c r="DA112" s="162"/>
      <c r="DB112" s="162"/>
      <c r="DC112" s="162"/>
      <c r="DD112" s="162"/>
      <c r="DE112" s="162"/>
      <c r="DF112" s="162"/>
      <c r="DG112" s="162"/>
      <c r="DH112" s="162"/>
      <c r="DI112" s="162"/>
      <c r="DJ112" s="162"/>
      <c r="DK112" s="162"/>
      <c r="DL112" s="162"/>
    </row>
    <row r="113" spans="1:116" x14ac:dyDescent="0.25">
      <c r="A113" s="224"/>
      <c r="B113" s="162"/>
      <c r="C113" s="163"/>
      <c r="D113" s="162"/>
      <c r="E113" s="162"/>
      <c r="F113" s="224"/>
      <c r="G113" s="162"/>
      <c r="H113" s="162"/>
      <c r="I113" s="162"/>
      <c r="J113" s="162"/>
      <c r="K113" s="162"/>
      <c r="L113" s="162"/>
      <c r="M113" s="162"/>
      <c r="N113" s="164"/>
      <c r="O113" s="162"/>
      <c r="P113" s="162"/>
      <c r="Q113" s="162"/>
      <c r="R113" s="162"/>
      <c r="S113" s="162"/>
      <c r="T113" s="162"/>
      <c r="U113" s="162"/>
      <c r="V113" s="162"/>
      <c r="W113" s="162"/>
      <c r="X113" s="162"/>
      <c r="Y113" s="162"/>
      <c r="Z113" s="162"/>
      <c r="AA113" s="162"/>
      <c r="AB113" s="162"/>
      <c r="AC113" s="162"/>
      <c r="AD113" s="162"/>
      <c r="AE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c r="CP113" s="162"/>
      <c r="CQ113" s="162"/>
      <c r="CR113" s="162"/>
      <c r="CS113" s="162"/>
      <c r="CT113" s="162"/>
      <c r="CU113" s="162"/>
      <c r="CV113" s="162"/>
      <c r="CW113" s="162"/>
      <c r="CX113" s="162"/>
      <c r="CY113" s="162"/>
      <c r="CZ113" s="162"/>
      <c r="DA113" s="162"/>
      <c r="DB113" s="162"/>
      <c r="DC113" s="162"/>
      <c r="DD113" s="162"/>
      <c r="DE113" s="162"/>
      <c r="DF113" s="162"/>
      <c r="DG113" s="162"/>
      <c r="DH113" s="162"/>
      <c r="DI113" s="162"/>
      <c r="DJ113" s="162"/>
      <c r="DK113" s="162"/>
      <c r="DL113" s="162"/>
    </row>
    <row r="114" spans="1:116" x14ac:dyDescent="0.25">
      <c r="A114" s="224"/>
      <c r="B114" s="162"/>
      <c r="C114" s="163"/>
      <c r="D114" s="162"/>
      <c r="E114" s="162"/>
      <c r="F114" s="224"/>
      <c r="G114" s="162"/>
      <c r="H114" s="162"/>
      <c r="I114" s="162"/>
      <c r="J114" s="162"/>
      <c r="K114" s="162"/>
      <c r="L114" s="162"/>
      <c r="M114" s="162"/>
      <c r="N114" s="164"/>
      <c r="O114" s="162"/>
      <c r="P114" s="162"/>
      <c r="Q114" s="162"/>
      <c r="R114" s="162"/>
      <c r="S114" s="162"/>
      <c r="T114" s="162"/>
      <c r="U114" s="162"/>
      <c r="V114" s="162"/>
      <c r="W114" s="162"/>
      <c r="X114" s="162"/>
      <c r="Y114" s="162"/>
      <c r="Z114" s="162"/>
      <c r="AA114" s="162"/>
      <c r="AB114" s="162"/>
      <c r="AC114" s="162"/>
      <c r="AD114" s="162"/>
      <c r="AE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c r="CQ114" s="162"/>
      <c r="CR114" s="162"/>
      <c r="CS114" s="162"/>
      <c r="CT114" s="162"/>
      <c r="CU114" s="162"/>
      <c r="CV114" s="162"/>
      <c r="CW114" s="162"/>
      <c r="CX114" s="162"/>
      <c r="CY114" s="162"/>
      <c r="CZ114" s="162"/>
      <c r="DA114" s="162"/>
      <c r="DB114" s="162"/>
      <c r="DC114" s="162"/>
      <c r="DD114" s="162"/>
      <c r="DE114" s="162"/>
      <c r="DF114" s="162"/>
      <c r="DG114" s="162"/>
      <c r="DH114" s="162"/>
      <c r="DI114" s="162"/>
      <c r="DJ114" s="162"/>
      <c r="DK114" s="162"/>
      <c r="DL114" s="162"/>
    </row>
    <row r="115" spans="1:116" x14ac:dyDescent="0.25">
      <c r="A115" s="224"/>
      <c r="B115" s="162"/>
      <c r="C115" s="163"/>
      <c r="D115" s="162"/>
      <c r="E115" s="162"/>
      <c r="F115" s="224"/>
      <c r="G115" s="162"/>
      <c r="H115" s="162"/>
      <c r="I115" s="162"/>
      <c r="J115" s="162"/>
      <c r="K115" s="162"/>
      <c r="L115" s="162"/>
      <c r="M115" s="162"/>
      <c r="N115" s="164"/>
      <c r="O115" s="162"/>
      <c r="P115" s="162"/>
      <c r="Q115" s="162"/>
      <c r="R115" s="162"/>
      <c r="S115" s="162"/>
      <c r="T115" s="162"/>
      <c r="U115" s="162"/>
      <c r="V115" s="162"/>
      <c r="W115" s="162"/>
      <c r="X115" s="162"/>
      <c r="Y115" s="162"/>
      <c r="Z115" s="162"/>
      <c r="AA115" s="162"/>
      <c r="AB115" s="162"/>
      <c r="AC115" s="162"/>
      <c r="AD115" s="162"/>
      <c r="AE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c r="CP115" s="162"/>
      <c r="CQ115" s="162"/>
      <c r="CR115" s="162"/>
      <c r="CS115" s="162"/>
      <c r="CT115" s="162"/>
      <c r="CU115" s="162"/>
      <c r="CV115" s="162"/>
      <c r="CW115" s="162"/>
      <c r="CX115" s="162"/>
      <c r="CY115" s="162"/>
      <c r="CZ115" s="162"/>
      <c r="DA115" s="162"/>
      <c r="DB115" s="162"/>
      <c r="DC115" s="162"/>
      <c r="DD115" s="162"/>
      <c r="DE115" s="162"/>
      <c r="DF115" s="162"/>
      <c r="DG115" s="162"/>
      <c r="DH115" s="162"/>
      <c r="DI115" s="162"/>
      <c r="DJ115" s="162"/>
      <c r="DK115" s="162"/>
      <c r="DL115" s="162"/>
    </row>
    <row r="116" spans="1:116" x14ac:dyDescent="0.25">
      <c r="A116" s="224"/>
      <c r="B116" s="162"/>
      <c r="C116" s="163"/>
      <c r="D116" s="162"/>
      <c r="E116" s="162"/>
      <c r="F116" s="224"/>
      <c r="G116" s="162"/>
      <c r="H116" s="162"/>
      <c r="I116" s="162"/>
      <c r="J116" s="162"/>
      <c r="K116" s="162"/>
      <c r="L116" s="162"/>
      <c r="M116" s="162"/>
      <c r="N116" s="164"/>
      <c r="O116" s="162"/>
      <c r="P116" s="162"/>
      <c r="Q116" s="162"/>
      <c r="R116" s="162"/>
      <c r="S116" s="162"/>
      <c r="T116" s="162"/>
      <c r="U116" s="162"/>
      <c r="V116" s="162"/>
      <c r="W116" s="162"/>
      <c r="X116" s="162"/>
      <c r="Y116" s="162"/>
      <c r="Z116" s="162"/>
      <c r="AA116" s="162"/>
      <c r="AB116" s="162"/>
      <c r="AC116" s="162"/>
      <c r="AD116" s="162"/>
      <c r="AE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c r="CP116" s="162"/>
      <c r="CQ116" s="162"/>
      <c r="CR116" s="162"/>
      <c r="CS116" s="162"/>
      <c r="CT116" s="162"/>
      <c r="CU116" s="162"/>
      <c r="CV116" s="162"/>
      <c r="CW116" s="162"/>
      <c r="CX116" s="162"/>
      <c r="CY116" s="162"/>
      <c r="CZ116" s="162"/>
      <c r="DA116" s="162"/>
      <c r="DB116" s="162"/>
      <c r="DC116" s="162"/>
      <c r="DD116" s="162"/>
      <c r="DE116" s="162"/>
      <c r="DF116" s="162"/>
      <c r="DG116" s="162"/>
      <c r="DH116" s="162"/>
      <c r="DI116" s="162"/>
      <c r="DJ116" s="162"/>
      <c r="DK116" s="162"/>
      <c r="DL116" s="162"/>
    </row>
    <row r="117" spans="1:116" x14ac:dyDescent="0.25">
      <c r="A117" s="224"/>
      <c r="B117" s="162"/>
      <c r="C117" s="163"/>
      <c r="D117" s="162"/>
      <c r="E117" s="162"/>
      <c r="F117" s="224"/>
      <c r="G117" s="162"/>
      <c r="H117" s="162"/>
      <c r="I117" s="162"/>
      <c r="J117" s="162"/>
      <c r="K117" s="162"/>
      <c r="L117" s="162"/>
      <c r="M117" s="162"/>
      <c r="N117" s="164"/>
      <c r="O117" s="162"/>
      <c r="P117" s="162"/>
      <c r="Q117" s="162"/>
      <c r="R117" s="162"/>
      <c r="S117" s="162"/>
      <c r="T117" s="162"/>
      <c r="U117" s="162"/>
      <c r="V117" s="162"/>
      <c r="W117" s="162"/>
      <c r="X117" s="162"/>
      <c r="Y117" s="162"/>
      <c r="Z117" s="162"/>
      <c r="AA117" s="162"/>
      <c r="AB117" s="162"/>
      <c r="AC117" s="162"/>
      <c r="AD117" s="162"/>
      <c r="AE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c r="CQ117" s="162"/>
      <c r="CR117" s="162"/>
      <c r="CS117" s="162"/>
      <c r="CT117" s="162"/>
      <c r="CU117" s="162"/>
      <c r="CV117" s="162"/>
      <c r="CW117" s="162"/>
      <c r="CX117" s="162"/>
      <c r="CY117" s="162"/>
      <c r="CZ117" s="162"/>
      <c r="DA117" s="162"/>
      <c r="DB117" s="162"/>
      <c r="DC117" s="162"/>
      <c r="DD117" s="162"/>
      <c r="DE117" s="162"/>
      <c r="DF117" s="162"/>
      <c r="DG117" s="162"/>
      <c r="DH117" s="162"/>
      <c r="DI117" s="162"/>
      <c r="DJ117" s="162"/>
      <c r="DK117" s="162"/>
      <c r="DL117" s="162"/>
    </row>
    <row r="118" spans="1:116" x14ac:dyDescent="0.25">
      <c r="A118" s="224"/>
      <c r="B118" s="162"/>
      <c r="C118" s="163"/>
      <c r="D118" s="162"/>
      <c r="E118" s="162"/>
      <c r="F118" s="224"/>
      <c r="G118" s="162"/>
      <c r="H118" s="162"/>
      <c r="I118" s="162"/>
      <c r="J118" s="162"/>
      <c r="K118" s="162"/>
      <c r="L118" s="162"/>
      <c r="M118" s="162"/>
      <c r="N118" s="164"/>
      <c r="O118" s="162"/>
      <c r="P118" s="162"/>
      <c r="Q118" s="162"/>
      <c r="R118" s="162"/>
      <c r="S118" s="162"/>
      <c r="T118" s="162"/>
      <c r="U118" s="162"/>
      <c r="V118" s="162"/>
      <c r="W118" s="162"/>
      <c r="X118" s="162"/>
      <c r="Y118" s="162"/>
      <c r="Z118" s="162"/>
      <c r="AA118" s="162"/>
      <c r="AB118" s="162"/>
      <c r="AC118" s="162"/>
      <c r="AD118" s="162"/>
      <c r="AE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c r="CQ118" s="162"/>
      <c r="CR118" s="162"/>
      <c r="CS118" s="162"/>
      <c r="CT118" s="162"/>
      <c r="CU118" s="162"/>
      <c r="CV118" s="162"/>
      <c r="CW118" s="162"/>
      <c r="CX118" s="162"/>
      <c r="CY118" s="162"/>
      <c r="CZ118" s="162"/>
      <c r="DA118" s="162"/>
      <c r="DB118" s="162"/>
      <c r="DC118" s="162"/>
      <c r="DD118" s="162"/>
      <c r="DE118" s="162"/>
      <c r="DF118" s="162"/>
      <c r="DG118" s="162"/>
      <c r="DH118" s="162"/>
      <c r="DI118" s="162"/>
      <c r="DJ118" s="162"/>
      <c r="DK118" s="162"/>
      <c r="DL118" s="162"/>
    </row>
    <row r="119" spans="1:116" x14ac:dyDescent="0.25">
      <c r="A119" s="224"/>
      <c r="B119" s="162"/>
      <c r="C119" s="163"/>
      <c r="D119" s="162"/>
      <c r="E119" s="162"/>
      <c r="F119" s="224"/>
      <c r="G119" s="162"/>
      <c r="H119" s="162"/>
      <c r="I119" s="162"/>
      <c r="J119" s="162"/>
      <c r="K119" s="162"/>
      <c r="L119" s="162"/>
      <c r="M119" s="162"/>
      <c r="N119" s="164"/>
      <c r="O119" s="162"/>
      <c r="P119" s="162"/>
      <c r="Q119" s="162"/>
      <c r="R119" s="162"/>
      <c r="S119" s="162"/>
      <c r="T119" s="162"/>
      <c r="U119" s="162"/>
      <c r="V119" s="162"/>
      <c r="W119" s="162"/>
      <c r="X119" s="162"/>
      <c r="Y119" s="162"/>
      <c r="Z119" s="162"/>
      <c r="AA119" s="162"/>
      <c r="AB119" s="162"/>
      <c r="AC119" s="162"/>
      <c r="AD119" s="162"/>
      <c r="AE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c r="CQ119" s="162"/>
      <c r="CR119" s="162"/>
      <c r="CS119" s="162"/>
      <c r="CT119" s="162"/>
      <c r="CU119" s="162"/>
      <c r="CV119" s="162"/>
      <c r="CW119" s="162"/>
      <c r="CX119" s="162"/>
      <c r="CY119" s="162"/>
      <c r="CZ119" s="162"/>
      <c r="DA119" s="162"/>
      <c r="DB119" s="162"/>
      <c r="DC119" s="162"/>
      <c r="DD119" s="162"/>
      <c r="DE119" s="162"/>
      <c r="DF119" s="162"/>
      <c r="DG119" s="162"/>
      <c r="DH119" s="162"/>
      <c r="DI119" s="162"/>
      <c r="DJ119" s="162"/>
      <c r="DK119" s="162"/>
      <c r="DL119" s="162"/>
    </row>
    <row r="120" spans="1:116" x14ac:dyDescent="0.25">
      <c r="A120" s="224"/>
      <c r="B120" s="162"/>
      <c r="C120" s="163"/>
      <c r="D120" s="162"/>
      <c r="E120" s="162"/>
      <c r="F120" s="224"/>
      <c r="G120" s="162"/>
      <c r="H120" s="162"/>
      <c r="I120" s="162"/>
      <c r="J120" s="162"/>
      <c r="K120" s="162"/>
      <c r="L120" s="162"/>
      <c r="M120" s="162"/>
      <c r="N120" s="164"/>
      <c r="O120" s="162"/>
      <c r="P120" s="162"/>
      <c r="Q120" s="162"/>
      <c r="R120" s="162"/>
      <c r="S120" s="162"/>
      <c r="T120" s="162"/>
      <c r="U120" s="162"/>
      <c r="V120" s="162"/>
      <c r="W120" s="162"/>
      <c r="X120" s="162"/>
      <c r="Y120" s="162"/>
      <c r="Z120" s="162"/>
      <c r="AA120" s="162"/>
      <c r="AB120" s="162"/>
      <c r="AC120" s="162"/>
      <c r="AD120" s="162"/>
      <c r="AE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c r="CP120" s="162"/>
      <c r="CQ120" s="162"/>
      <c r="CR120" s="162"/>
      <c r="CS120" s="162"/>
      <c r="CT120" s="162"/>
      <c r="CU120" s="162"/>
      <c r="CV120" s="162"/>
      <c r="CW120" s="162"/>
      <c r="CX120" s="162"/>
      <c r="CY120" s="162"/>
      <c r="CZ120" s="162"/>
      <c r="DA120" s="162"/>
      <c r="DB120" s="162"/>
      <c r="DC120" s="162"/>
      <c r="DD120" s="162"/>
      <c r="DE120" s="162"/>
      <c r="DF120" s="162"/>
      <c r="DG120" s="162"/>
      <c r="DH120" s="162"/>
      <c r="DI120" s="162"/>
      <c r="DJ120" s="162"/>
      <c r="DK120" s="162"/>
      <c r="DL120" s="162"/>
    </row>
    <row r="121" spans="1:116" x14ac:dyDescent="0.25">
      <c r="A121" s="224"/>
      <c r="B121" s="162"/>
      <c r="C121" s="163"/>
      <c r="D121" s="162"/>
      <c r="E121" s="162"/>
      <c r="F121" s="224"/>
      <c r="G121" s="162"/>
      <c r="H121" s="162"/>
      <c r="I121" s="162"/>
      <c r="J121" s="162"/>
      <c r="K121" s="162"/>
      <c r="L121" s="162"/>
      <c r="M121" s="162"/>
      <c r="N121" s="164"/>
      <c r="O121" s="162"/>
      <c r="P121" s="162"/>
      <c r="Q121" s="162"/>
      <c r="R121" s="162"/>
      <c r="S121" s="162"/>
      <c r="T121" s="162"/>
      <c r="U121" s="162"/>
      <c r="V121" s="162"/>
      <c r="W121" s="162"/>
      <c r="X121" s="162"/>
      <c r="Y121" s="162"/>
      <c r="Z121" s="162"/>
      <c r="AA121" s="162"/>
      <c r="AB121" s="162"/>
      <c r="AC121" s="162"/>
      <c r="AD121" s="162"/>
      <c r="AE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c r="CP121" s="162"/>
      <c r="CQ121" s="162"/>
      <c r="CR121" s="162"/>
      <c r="CS121" s="162"/>
      <c r="CT121" s="162"/>
      <c r="CU121" s="162"/>
      <c r="CV121" s="162"/>
      <c r="CW121" s="162"/>
      <c r="CX121" s="162"/>
      <c r="CY121" s="162"/>
      <c r="CZ121" s="162"/>
      <c r="DA121" s="162"/>
      <c r="DB121" s="162"/>
      <c r="DC121" s="162"/>
      <c r="DD121" s="162"/>
      <c r="DE121" s="162"/>
      <c r="DF121" s="162"/>
      <c r="DG121" s="162"/>
      <c r="DH121" s="162"/>
      <c r="DI121" s="162"/>
      <c r="DJ121" s="162"/>
      <c r="DK121" s="162"/>
      <c r="DL121" s="162"/>
    </row>
    <row r="122" spans="1:116" x14ac:dyDescent="0.25">
      <c r="A122" s="224"/>
      <c r="B122" s="162"/>
      <c r="C122" s="163"/>
      <c r="D122" s="162"/>
      <c r="E122" s="162"/>
      <c r="F122" s="224"/>
      <c r="G122" s="162"/>
      <c r="H122" s="162"/>
      <c r="I122" s="162"/>
      <c r="J122" s="162"/>
      <c r="K122" s="162"/>
      <c r="L122" s="162"/>
      <c r="M122" s="162"/>
      <c r="N122" s="164"/>
      <c r="O122" s="162"/>
      <c r="P122" s="162"/>
      <c r="Q122" s="162"/>
      <c r="R122" s="162"/>
      <c r="S122" s="162"/>
      <c r="T122" s="162"/>
      <c r="U122" s="162"/>
      <c r="V122" s="162"/>
      <c r="W122" s="162"/>
      <c r="X122" s="162"/>
      <c r="Y122" s="162"/>
      <c r="Z122" s="162"/>
      <c r="AA122" s="162"/>
      <c r="AB122" s="162"/>
      <c r="AC122" s="162"/>
      <c r="AD122" s="162"/>
      <c r="AE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c r="CP122" s="162"/>
      <c r="CQ122" s="162"/>
      <c r="CR122" s="162"/>
      <c r="CS122" s="162"/>
      <c r="CT122" s="162"/>
      <c r="CU122" s="162"/>
      <c r="CV122" s="162"/>
      <c r="CW122" s="162"/>
      <c r="CX122" s="162"/>
      <c r="CY122" s="162"/>
      <c r="CZ122" s="162"/>
      <c r="DA122" s="162"/>
      <c r="DB122" s="162"/>
      <c r="DC122" s="162"/>
      <c r="DD122" s="162"/>
      <c r="DE122" s="162"/>
      <c r="DF122" s="162"/>
      <c r="DG122" s="162"/>
      <c r="DH122" s="162"/>
      <c r="DI122" s="162"/>
      <c r="DJ122" s="162"/>
      <c r="DK122" s="162"/>
      <c r="DL122" s="162"/>
    </row>
    <row r="123" spans="1:116" x14ac:dyDescent="0.25">
      <c r="A123" s="224"/>
      <c r="B123" s="162"/>
      <c r="C123" s="163"/>
      <c r="D123" s="162"/>
      <c r="E123" s="162"/>
      <c r="F123" s="224"/>
      <c r="G123" s="162"/>
      <c r="H123" s="162"/>
      <c r="I123" s="162"/>
      <c r="J123" s="162"/>
      <c r="K123" s="162"/>
      <c r="L123" s="162"/>
      <c r="M123" s="162"/>
      <c r="N123" s="164"/>
      <c r="O123" s="162"/>
      <c r="P123" s="162"/>
      <c r="Q123" s="162"/>
      <c r="R123" s="162"/>
      <c r="S123" s="162"/>
      <c r="T123" s="162"/>
      <c r="U123" s="162"/>
      <c r="V123" s="162"/>
      <c r="W123" s="162"/>
      <c r="X123" s="162"/>
      <c r="Y123" s="162"/>
      <c r="Z123" s="162"/>
      <c r="AA123" s="162"/>
      <c r="AB123" s="162"/>
      <c r="AC123" s="162"/>
      <c r="AD123" s="162"/>
      <c r="AE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c r="CQ123" s="162"/>
      <c r="CR123" s="162"/>
      <c r="CS123" s="162"/>
      <c r="CT123" s="162"/>
      <c r="CU123" s="162"/>
      <c r="CV123" s="162"/>
      <c r="CW123" s="162"/>
      <c r="CX123" s="162"/>
      <c r="CY123" s="162"/>
      <c r="CZ123" s="162"/>
      <c r="DA123" s="162"/>
      <c r="DB123" s="162"/>
      <c r="DC123" s="162"/>
      <c r="DD123" s="162"/>
      <c r="DE123" s="162"/>
      <c r="DF123" s="162"/>
      <c r="DG123" s="162"/>
      <c r="DH123" s="162"/>
      <c r="DI123" s="162"/>
      <c r="DJ123" s="162"/>
      <c r="DK123" s="162"/>
      <c r="DL123" s="162"/>
    </row>
    <row r="124" spans="1:116" x14ac:dyDescent="0.25">
      <c r="A124" s="224"/>
      <c r="B124" s="162"/>
      <c r="C124" s="163"/>
      <c r="D124" s="162"/>
      <c r="E124" s="162"/>
      <c r="F124" s="224"/>
      <c r="G124" s="162"/>
      <c r="H124" s="162"/>
      <c r="I124" s="162"/>
      <c r="J124" s="162"/>
      <c r="K124" s="162"/>
      <c r="L124" s="162"/>
      <c r="M124" s="162"/>
      <c r="N124" s="164"/>
      <c r="O124" s="162"/>
      <c r="P124" s="162"/>
      <c r="Q124" s="162"/>
      <c r="R124" s="162"/>
      <c r="S124" s="162"/>
      <c r="T124" s="162"/>
      <c r="U124" s="162"/>
      <c r="V124" s="162"/>
      <c r="W124" s="162"/>
      <c r="X124" s="162"/>
      <c r="Y124" s="162"/>
      <c r="Z124" s="162"/>
      <c r="AA124" s="162"/>
      <c r="AB124" s="162"/>
      <c r="AC124" s="162"/>
      <c r="AD124" s="162"/>
      <c r="AE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c r="CQ124" s="162"/>
      <c r="CR124" s="162"/>
      <c r="CS124" s="162"/>
      <c r="CT124" s="162"/>
      <c r="CU124" s="162"/>
      <c r="CV124" s="162"/>
      <c r="CW124" s="162"/>
      <c r="CX124" s="162"/>
      <c r="CY124" s="162"/>
      <c r="CZ124" s="162"/>
      <c r="DA124" s="162"/>
      <c r="DB124" s="162"/>
      <c r="DC124" s="162"/>
      <c r="DD124" s="162"/>
      <c r="DE124" s="162"/>
      <c r="DF124" s="162"/>
      <c r="DG124" s="162"/>
      <c r="DH124" s="162"/>
      <c r="DI124" s="162"/>
      <c r="DJ124" s="162"/>
      <c r="DK124" s="162"/>
      <c r="DL124" s="162"/>
    </row>
    <row r="125" spans="1:116" x14ac:dyDescent="0.25">
      <c r="A125" s="224"/>
      <c r="B125" s="162"/>
      <c r="C125" s="163"/>
      <c r="D125" s="162"/>
      <c r="E125" s="162"/>
      <c r="F125" s="224"/>
      <c r="G125" s="162"/>
      <c r="H125" s="162"/>
      <c r="I125" s="162"/>
      <c r="J125" s="162"/>
      <c r="K125" s="162"/>
      <c r="L125" s="162"/>
      <c r="M125" s="162"/>
      <c r="N125" s="164"/>
      <c r="O125" s="162"/>
      <c r="P125" s="162"/>
      <c r="Q125" s="162"/>
      <c r="R125" s="162"/>
      <c r="S125" s="162"/>
      <c r="T125" s="162"/>
      <c r="U125" s="162"/>
      <c r="V125" s="162"/>
      <c r="W125" s="162"/>
      <c r="X125" s="162"/>
      <c r="Y125" s="162"/>
      <c r="Z125" s="162"/>
      <c r="AA125" s="162"/>
      <c r="AB125" s="162"/>
      <c r="AC125" s="162"/>
      <c r="AD125" s="162"/>
      <c r="AE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c r="CQ125" s="162"/>
      <c r="CR125" s="162"/>
      <c r="CS125" s="162"/>
      <c r="CT125" s="162"/>
      <c r="CU125" s="162"/>
      <c r="CV125" s="162"/>
      <c r="CW125" s="162"/>
      <c r="CX125" s="162"/>
      <c r="CY125" s="162"/>
      <c r="CZ125" s="162"/>
      <c r="DA125" s="162"/>
      <c r="DB125" s="162"/>
      <c r="DC125" s="162"/>
      <c r="DD125" s="162"/>
      <c r="DE125" s="162"/>
      <c r="DF125" s="162"/>
      <c r="DG125" s="162"/>
      <c r="DH125" s="162"/>
      <c r="DI125" s="162"/>
      <c r="DJ125" s="162"/>
      <c r="DK125" s="162"/>
      <c r="DL125" s="162"/>
    </row>
    <row r="126" spans="1:116" x14ac:dyDescent="0.25">
      <c r="A126" s="224"/>
      <c r="B126" s="162"/>
      <c r="C126" s="163"/>
      <c r="D126" s="162"/>
      <c r="E126" s="162"/>
      <c r="F126" s="224"/>
      <c r="G126" s="162"/>
      <c r="H126" s="162"/>
      <c r="I126" s="162"/>
      <c r="J126" s="162"/>
      <c r="K126" s="162"/>
      <c r="L126" s="162"/>
      <c r="M126" s="162"/>
      <c r="N126" s="164"/>
      <c r="O126" s="162"/>
      <c r="P126" s="162"/>
      <c r="Q126" s="162"/>
      <c r="R126" s="162"/>
      <c r="S126" s="162"/>
      <c r="T126" s="162"/>
      <c r="U126" s="162"/>
      <c r="V126" s="162"/>
      <c r="W126" s="162"/>
      <c r="X126" s="162"/>
      <c r="Y126" s="162"/>
      <c r="Z126" s="162"/>
      <c r="AA126" s="162"/>
      <c r="AB126" s="162"/>
      <c r="AC126" s="162"/>
      <c r="AD126" s="162"/>
      <c r="AE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c r="CP126" s="162"/>
      <c r="CQ126" s="162"/>
      <c r="CR126" s="162"/>
      <c r="CS126" s="162"/>
      <c r="CT126" s="162"/>
      <c r="CU126" s="162"/>
      <c r="CV126" s="162"/>
      <c r="CW126" s="162"/>
      <c r="CX126" s="162"/>
      <c r="CY126" s="162"/>
      <c r="CZ126" s="162"/>
      <c r="DA126" s="162"/>
      <c r="DB126" s="162"/>
      <c r="DC126" s="162"/>
      <c r="DD126" s="162"/>
      <c r="DE126" s="162"/>
      <c r="DF126" s="162"/>
      <c r="DG126" s="162"/>
      <c r="DH126" s="162"/>
      <c r="DI126" s="162"/>
      <c r="DJ126" s="162"/>
      <c r="DK126" s="162"/>
      <c r="DL126" s="162"/>
    </row>
    <row r="127" spans="1:116" x14ac:dyDescent="0.25">
      <c r="A127" s="224"/>
      <c r="B127" s="162"/>
      <c r="C127" s="163"/>
      <c r="D127" s="162"/>
      <c r="E127" s="162"/>
      <c r="F127" s="224"/>
      <c r="G127" s="162"/>
      <c r="H127" s="162"/>
      <c r="I127" s="162"/>
      <c r="J127" s="162"/>
      <c r="K127" s="162"/>
      <c r="L127" s="162"/>
      <c r="M127" s="162"/>
      <c r="N127" s="164"/>
      <c r="O127" s="162"/>
      <c r="P127" s="162"/>
      <c r="Q127" s="162"/>
      <c r="R127" s="162"/>
      <c r="S127" s="162"/>
      <c r="T127" s="162"/>
      <c r="U127" s="162"/>
      <c r="V127" s="162"/>
      <c r="W127" s="162"/>
      <c r="X127" s="162"/>
      <c r="Y127" s="162"/>
      <c r="Z127" s="162"/>
      <c r="AA127" s="162"/>
      <c r="AB127" s="162"/>
      <c r="AC127" s="162"/>
      <c r="AD127" s="162"/>
      <c r="AE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c r="CN127" s="162"/>
      <c r="CO127" s="162"/>
      <c r="CP127" s="162"/>
      <c r="CQ127" s="162"/>
      <c r="CR127" s="162"/>
      <c r="CS127" s="162"/>
      <c r="CT127" s="162"/>
      <c r="CU127" s="162"/>
      <c r="CV127" s="162"/>
      <c r="CW127" s="162"/>
      <c r="CX127" s="162"/>
      <c r="CY127" s="162"/>
      <c r="CZ127" s="162"/>
      <c r="DA127" s="162"/>
      <c r="DB127" s="162"/>
      <c r="DC127" s="162"/>
      <c r="DD127" s="162"/>
      <c r="DE127" s="162"/>
      <c r="DF127" s="162"/>
      <c r="DG127" s="162"/>
      <c r="DH127" s="162"/>
      <c r="DI127" s="162"/>
      <c r="DJ127" s="162"/>
      <c r="DK127" s="162"/>
      <c r="DL127" s="162"/>
    </row>
    <row r="128" spans="1:116" x14ac:dyDescent="0.25">
      <c r="A128" s="224"/>
      <c r="B128" s="162"/>
      <c r="C128" s="163"/>
      <c r="D128" s="162"/>
      <c r="E128" s="162"/>
      <c r="F128" s="224"/>
      <c r="G128" s="162"/>
      <c r="H128" s="162"/>
      <c r="I128" s="162"/>
      <c r="J128" s="162"/>
      <c r="K128" s="162"/>
      <c r="L128" s="162"/>
      <c r="M128" s="162"/>
      <c r="N128" s="164"/>
      <c r="O128" s="162"/>
      <c r="P128" s="162"/>
      <c r="Q128" s="162"/>
      <c r="R128" s="162"/>
      <c r="S128" s="162"/>
      <c r="T128" s="162"/>
      <c r="U128" s="162"/>
      <c r="V128" s="162"/>
      <c r="W128" s="162"/>
      <c r="X128" s="162"/>
      <c r="Y128" s="162"/>
      <c r="Z128" s="162"/>
      <c r="AA128" s="162"/>
      <c r="AB128" s="162"/>
      <c r="AC128" s="162"/>
      <c r="AD128" s="162"/>
      <c r="AE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c r="CM128" s="162"/>
      <c r="CN128" s="162"/>
      <c r="CO128" s="162"/>
      <c r="CP128" s="162"/>
      <c r="CQ128" s="162"/>
      <c r="CR128" s="162"/>
      <c r="CS128" s="162"/>
      <c r="CT128" s="162"/>
      <c r="CU128" s="162"/>
      <c r="CV128" s="162"/>
      <c r="CW128" s="162"/>
      <c r="CX128" s="162"/>
      <c r="CY128" s="162"/>
      <c r="CZ128" s="162"/>
      <c r="DA128" s="162"/>
      <c r="DB128" s="162"/>
      <c r="DC128" s="162"/>
      <c r="DD128" s="162"/>
      <c r="DE128" s="162"/>
      <c r="DF128" s="162"/>
      <c r="DG128" s="162"/>
      <c r="DH128" s="162"/>
      <c r="DI128" s="162"/>
      <c r="DJ128" s="162"/>
      <c r="DK128" s="162"/>
      <c r="DL128" s="162"/>
    </row>
    <row r="129" spans="1:116" x14ac:dyDescent="0.25">
      <c r="A129" s="224"/>
      <c r="B129" s="162"/>
      <c r="C129" s="163"/>
      <c r="D129" s="162"/>
      <c r="E129" s="162"/>
      <c r="F129" s="224"/>
      <c r="G129" s="162"/>
      <c r="H129" s="162"/>
      <c r="I129" s="162"/>
      <c r="J129" s="162"/>
      <c r="K129" s="162"/>
      <c r="L129" s="162"/>
      <c r="M129" s="162"/>
      <c r="N129" s="164"/>
      <c r="O129" s="162"/>
      <c r="P129" s="162"/>
      <c r="Q129" s="162"/>
      <c r="R129" s="162"/>
      <c r="S129" s="162"/>
      <c r="T129" s="162"/>
      <c r="U129" s="162"/>
      <c r="V129" s="162"/>
      <c r="W129" s="162"/>
      <c r="X129" s="162"/>
      <c r="Y129" s="162"/>
      <c r="Z129" s="162"/>
      <c r="AA129" s="162"/>
      <c r="AB129" s="162"/>
      <c r="AC129" s="162"/>
      <c r="AD129" s="162"/>
      <c r="AE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c r="CP129" s="162"/>
      <c r="CQ129" s="162"/>
      <c r="CR129" s="162"/>
      <c r="CS129" s="162"/>
      <c r="CT129" s="162"/>
      <c r="CU129" s="162"/>
      <c r="CV129" s="162"/>
      <c r="CW129" s="162"/>
      <c r="CX129" s="162"/>
      <c r="CY129" s="162"/>
      <c r="CZ129" s="162"/>
      <c r="DA129" s="162"/>
      <c r="DB129" s="162"/>
      <c r="DC129" s="162"/>
      <c r="DD129" s="162"/>
      <c r="DE129" s="162"/>
      <c r="DF129" s="162"/>
      <c r="DG129" s="162"/>
      <c r="DH129" s="162"/>
      <c r="DI129" s="162"/>
      <c r="DJ129" s="162"/>
      <c r="DK129" s="162"/>
      <c r="DL129" s="162"/>
    </row>
    <row r="130" spans="1:116" x14ac:dyDescent="0.25">
      <c r="A130" s="224"/>
      <c r="B130" s="162"/>
      <c r="C130" s="163"/>
      <c r="D130" s="162"/>
      <c r="E130" s="162"/>
      <c r="F130" s="224"/>
      <c r="G130" s="162"/>
      <c r="H130" s="162"/>
      <c r="I130" s="162"/>
      <c r="J130" s="162"/>
      <c r="K130" s="162"/>
      <c r="L130" s="162"/>
      <c r="M130" s="162"/>
      <c r="N130" s="164"/>
      <c r="O130" s="162"/>
      <c r="P130" s="162"/>
      <c r="Q130" s="162"/>
      <c r="R130" s="162"/>
      <c r="S130" s="162"/>
      <c r="T130" s="162"/>
      <c r="U130" s="162"/>
      <c r="V130" s="162"/>
      <c r="W130" s="162"/>
      <c r="X130" s="162"/>
      <c r="Y130" s="162"/>
      <c r="Z130" s="162"/>
      <c r="AA130" s="162"/>
      <c r="AB130" s="162"/>
      <c r="AC130" s="162"/>
      <c r="AD130" s="162"/>
      <c r="AE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c r="CM130" s="162"/>
      <c r="CN130" s="162"/>
      <c r="CO130" s="162"/>
      <c r="CP130" s="162"/>
      <c r="CQ130" s="162"/>
      <c r="CR130" s="162"/>
      <c r="CS130" s="162"/>
      <c r="CT130" s="162"/>
      <c r="CU130" s="162"/>
      <c r="CV130" s="162"/>
      <c r="CW130" s="162"/>
      <c r="CX130" s="162"/>
      <c r="CY130" s="162"/>
      <c r="CZ130" s="162"/>
      <c r="DA130" s="162"/>
      <c r="DB130" s="162"/>
      <c r="DC130" s="162"/>
      <c r="DD130" s="162"/>
      <c r="DE130" s="162"/>
      <c r="DF130" s="162"/>
      <c r="DG130" s="162"/>
      <c r="DH130" s="162"/>
      <c r="DI130" s="162"/>
      <c r="DJ130" s="162"/>
      <c r="DK130" s="162"/>
      <c r="DL130" s="162"/>
    </row>
    <row r="131" spans="1:116" x14ac:dyDescent="0.25">
      <c r="A131" s="224"/>
      <c r="B131" s="162"/>
      <c r="C131" s="163"/>
      <c r="D131" s="162"/>
      <c r="E131" s="162"/>
      <c r="F131" s="224"/>
      <c r="G131" s="162"/>
      <c r="H131" s="162"/>
      <c r="I131" s="162"/>
      <c r="J131" s="162"/>
      <c r="K131" s="162"/>
      <c r="L131" s="162"/>
      <c r="M131" s="162"/>
      <c r="N131" s="164"/>
      <c r="O131" s="162"/>
      <c r="P131" s="162"/>
      <c r="Q131" s="162"/>
      <c r="R131" s="162"/>
      <c r="S131" s="162"/>
      <c r="T131" s="162"/>
      <c r="U131" s="162"/>
      <c r="V131" s="162"/>
      <c r="W131" s="162"/>
      <c r="X131" s="162"/>
      <c r="Y131" s="162"/>
      <c r="Z131" s="162"/>
      <c r="AA131" s="162"/>
      <c r="AB131" s="162"/>
      <c r="AC131" s="162"/>
      <c r="AD131" s="162"/>
      <c r="AE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c r="CM131" s="162"/>
      <c r="CN131" s="162"/>
      <c r="CO131" s="162"/>
      <c r="CP131" s="162"/>
      <c r="CQ131" s="162"/>
      <c r="CR131" s="162"/>
      <c r="CS131" s="162"/>
      <c r="CT131" s="162"/>
      <c r="CU131" s="162"/>
      <c r="CV131" s="162"/>
      <c r="CW131" s="162"/>
      <c r="CX131" s="162"/>
      <c r="CY131" s="162"/>
      <c r="CZ131" s="162"/>
      <c r="DA131" s="162"/>
      <c r="DB131" s="162"/>
      <c r="DC131" s="162"/>
      <c r="DD131" s="162"/>
      <c r="DE131" s="162"/>
      <c r="DF131" s="162"/>
      <c r="DG131" s="162"/>
      <c r="DH131" s="162"/>
      <c r="DI131" s="162"/>
      <c r="DJ131" s="162"/>
      <c r="DK131" s="162"/>
      <c r="DL131" s="162"/>
    </row>
    <row r="132" spans="1:116" x14ac:dyDescent="0.25">
      <c r="A132" s="224"/>
      <c r="B132" s="162"/>
      <c r="C132" s="163"/>
      <c r="D132" s="162"/>
      <c r="E132" s="162"/>
      <c r="F132" s="224"/>
      <c r="G132" s="162"/>
      <c r="H132" s="162"/>
      <c r="I132" s="162"/>
      <c r="J132" s="162"/>
      <c r="K132" s="162"/>
      <c r="L132" s="162"/>
      <c r="M132" s="162"/>
      <c r="N132" s="164"/>
      <c r="O132" s="162"/>
      <c r="P132" s="162"/>
      <c r="Q132" s="162"/>
      <c r="R132" s="162"/>
      <c r="S132" s="162"/>
      <c r="T132" s="162"/>
      <c r="U132" s="162"/>
      <c r="V132" s="162"/>
      <c r="W132" s="162"/>
      <c r="X132" s="162"/>
      <c r="Y132" s="162"/>
      <c r="Z132" s="162"/>
      <c r="AA132" s="162"/>
      <c r="AB132" s="162"/>
      <c r="AC132" s="162"/>
      <c r="AD132" s="162"/>
      <c r="AE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c r="CM132" s="162"/>
      <c r="CN132" s="162"/>
      <c r="CO132" s="162"/>
      <c r="CP132" s="162"/>
      <c r="CQ132" s="162"/>
      <c r="CR132" s="162"/>
      <c r="CS132" s="162"/>
      <c r="CT132" s="162"/>
      <c r="CU132" s="162"/>
      <c r="CV132" s="162"/>
      <c r="CW132" s="162"/>
      <c r="CX132" s="162"/>
      <c r="CY132" s="162"/>
      <c r="CZ132" s="162"/>
      <c r="DA132" s="162"/>
      <c r="DB132" s="162"/>
      <c r="DC132" s="162"/>
      <c r="DD132" s="162"/>
      <c r="DE132" s="162"/>
      <c r="DF132" s="162"/>
      <c r="DG132" s="162"/>
      <c r="DH132" s="162"/>
      <c r="DI132" s="162"/>
      <c r="DJ132" s="162"/>
      <c r="DK132" s="162"/>
      <c r="DL132" s="162"/>
    </row>
    <row r="133" spans="1:116" x14ac:dyDescent="0.25">
      <c r="A133" s="224"/>
      <c r="B133" s="162"/>
      <c r="C133" s="163"/>
      <c r="D133" s="162"/>
      <c r="E133" s="162"/>
      <c r="F133" s="224"/>
      <c r="G133" s="162"/>
      <c r="H133" s="162"/>
      <c r="I133" s="162"/>
      <c r="J133" s="162"/>
      <c r="K133" s="162"/>
      <c r="L133" s="162"/>
      <c r="M133" s="162"/>
      <c r="N133" s="164"/>
      <c r="O133" s="162"/>
      <c r="P133" s="162"/>
      <c r="Q133" s="162"/>
      <c r="R133" s="162"/>
      <c r="S133" s="162"/>
      <c r="T133" s="162"/>
      <c r="U133" s="162"/>
      <c r="V133" s="162"/>
      <c r="W133" s="162"/>
      <c r="X133" s="162"/>
      <c r="Y133" s="162"/>
      <c r="Z133" s="162"/>
      <c r="AA133" s="162"/>
      <c r="AB133" s="162"/>
      <c r="AC133" s="162"/>
      <c r="AD133" s="162"/>
      <c r="AE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c r="CP133" s="162"/>
      <c r="CQ133" s="162"/>
      <c r="CR133" s="162"/>
      <c r="CS133" s="162"/>
      <c r="CT133" s="162"/>
      <c r="CU133" s="162"/>
      <c r="CV133" s="162"/>
      <c r="CW133" s="162"/>
      <c r="CX133" s="162"/>
      <c r="CY133" s="162"/>
      <c r="CZ133" s="162"/>
      <c r="DA133" s="162"/>
      <c r="DB133" s="162"/>
      <c r="DC133" s="162"/>
      <c r="DD133" s="162"/>
      <c r="DE133" s="162"/>
      <c r="DF133" s="162"/>
      <c r="DG133" s="162"/>
      <c r="DH133" s="162"/>
      <c r="DI133" s="162"/>
      <c r="DJ133" s="162"/>
      <c r="DK133" s="162"/>
      <c r="DL133" s="162"/>
    </row>
    <row r="134" spans="1:116" x14ac:dyDescent="0.25">
      <c r="A134" s="224"/>
      <c r="B134" s="162"/>
      <c r="C134" s="163"/>
      <c r="D134" s="162"/>
      <c r="E134" s="162"/>
      <c r="F134" s="224"/>
      <c r="G134" s="162"/>
      <c r="H134" s="162"/>
      <c r="I134" s="162"/>
      <c r="J134" s="162"/>
      <c r="K134" s="162"/>
      <c r="L134" s="162"/>
      <c r="M134" s="162"/>
      <c r="N134" s="164"/>
      <c r="O134" s="162"/>
      <c r="P134" s="162"/>
      <c r="Q134" s="162"/>
      <c r="R134" s="162"/>
      <c r="S134" s="162"/>
      <c r="T134" s="162"/>
      <c r="U134" s="162"/>
      <c r="V134" s="162"/>
      <c r="W134" s="162"/>
      <c r="X134" s="162"/>
      <c r="Y134" s="162"/>
      <c r="Z134" s="162"/>
      <c r="AA134" s="162"/>
      <c r="AB134" s="162"/>
      <c r="AC134" s="162"/>
      <c r="AD134" s="162"/>
      <c r="AE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c r="CP134" s="162"/>
      <c r="CQ134" s="162"/>
      <c r="CR134" s="162"/>
      <c r="CS134" s="162"/>
      <c r="CT134" s="162"/>
      <c r="CU134" s="162"/>
      <c r="CV134" s="162"/>
      <c r="CW134" s="162"/>
      <c r="CX134" s="162"/>
      <c r="CY134" s="162"/>
      <c r="CZ134" s="162"/>
      <c r="DA134" s="162"/>
      <c r="DB134" s="162"/>
      <c r="DC134" s="162"/>
      <c r="DD134" s="162"/>
      <c r="DE134" s="162"/>
      <c r="DF134" s="162"/>
      <c r="DG134" s="162"/>
      <c r="DH134" s="162"/>
      <c r="DI134" s="162"/>
      <c r="DJ134" s="162"/>
      <c r="DK134" s="162"/>
      <c r="DL134" s="162"/>
    </row>
    <row r="135" spans="1:116" x14ac:dyDescent="0.25">
      <c r="A135" s="224"/>
      <c r="B135" s="162"/>
      <c r="C135" s="163"/>
      <c r="D135" s="162"/>
      <c r="E135" s="162"/>
      <c r="F135" s="224"/>
      <c r="G135" s="162"/>
      <c r="H135" s="162"/>
      <c r="I135" s="162"/>
      <c r="J135" s="162"/>
      <c r="K135" s="162"/>
      <c r="L135" s="162"/>
      <c r="M135" s="162"/>
      <c r="N135" s="164"/>
      <c r="O135" s="162"/>
      <c r="P135" s="162"/>
      <c r="Q135" s="162"/>
      <c r="R135" s="162"/>
      <c r="S135" s="162"/>
      <c r="T135" s="162"/>
      <c r="U135" s="162"/>
      <c r="V135" s="162"/>
      <c r="W135" s="162"/>
      <c r="X135" s="162"/>
      <c r="Y135" s="162"/>
      <c r="Z135" s="162"/>
      <c r="AA135" s="162"/>
      <c r="AB135" s="162"/>
      <c r="AC135" s="162"/>
      <c r="AD135" s="162"/>
      <c r="AE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2"/>
      <c r="CL135" s="162"/>
      <c r="CM135" s="162"/>
      <c r="CN135" s="162"/>
      <c r="CO135" s="162"/>
      <c r="CP135" s="162"/>
      <c r="CQ135" s="162"/>
      <c r="CR135" s="162"/>
      <c r="CS135" s="162"/>
      <c r="CT135" s="162"/>
      <c r="CU135" s="162"/>
      <c r="CV135" s="162"/>
      <c r="CW135" s="162"/>
      <c r="CX135" s="162"/>
      <c r="CY135" s="162"/>
      <c r="CZ135" s="162"/>
      <c r="DA135" s="162"/>
      <c r="DB135" s="162"/>
      <c r="DC135" s="162"/>
      <c r="DD135" s="162"/>
      <c r="DE135" s="162"/>
      <c r="DF135" s="162"/>
      <c r="DG135" s="162"/>
      <c r="DH135" s="162"/>
      <c r="DI135" s="162"/>
      <c r="DJ135" s="162"/>
      <c r="DK135" s="162"/>
      <c r="DL135" s="162"/>
    </row>
    <row r="136" spans="1:116" x14ac:dyDescent="0.25">
      <c r="A136" s="224"/>
      <c r="B136" s="162"/>
      <c r="C136" s="163"/>
      <c r="D136" s="162"/>
      <c r="E136" s="162"/>
      <c r="F136" s="224"/>
      <c r="G136" s="162"/>
      <c r="H136" s="162"/>
      <c r="I136" s="162"/>
      <c r="J136" s="162"/>
      <c r="K136" s="162"/>
      <c r="L136" s="162"/>
      <c r="M136" s="162"/>
      <c r="N136" s="164"/>
      <c r="O136" s="162"/>
      <c r="P136" s="162"/>
      <c r="Q136" s="162"/>
      <c r="R136" s="162"/>
      <c r="S136" s="162"/>
      <c r="T136" s="162"/>
      <c r="U136" s="162"/>
      <c r="V136" s="162"/>
      <c r="W136" s="162"/>
      <c r="X136" s="162"/>
      <c r="Y136" s="162"/>
      <c r="Z136" s="162"/>
      <c r="AA136" s="162"/>
      <c r="AB136" s="162"/>
      <c r="AC136" s="162"/>
      <c r="AD136" s="162"/>
      <c r="AE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2"/>
      <c r="CM136" s="162"/>
      <c r="CN136" s="162"/>
      <c r="CO136" s="162"/>
      <c r="CP136" s="162"/>
      <c r="CQ136" s="162"/>
      <c r="CR136" s="162"/>
      <c r="CS136" s="162"/>
      <c r="CT136" s="162"/>
      <c r="CU136" s="162"/>
      <c r="CV136" s="162"/>
      <c r="CW136" s="162"/>
      <c r="CX136" s="162"/>
      <c r="CY136" s="162"/>
      <c r="CZ136" s="162"/>
      <c r="DA136" s="162"/>
      <c r="DB136" s="162"/>
      <c r="DC136" s="162"/>
      <c r="DD136" s="162"/>
      <c r="DE136" s="162"/>
      <c r="DF136" s="162"/>
      <c r="DG136" s="162"/>
      <c r="DH136" s="162"/>
      <c r="DI136" s="162"/>
      <c r="DJ136" s="162"/>
      <c r="DK136" s="162"/>
      <c r="DL136" s="162"/>
    </row>
    <row r="137" spans="1:116" x14ac:dyDescent="0.25">
      <c r="A137" s="224"/>
      <c r="B137" s="162"/>
      <c r="C137" s="163"/>
      <c r="D137" s="162"/>
      <c r="E137" s="162"/>
      <c r="F137" s="224"/>
      <c r="G137" s="162"/>
      <c r="H137" s="162"/>
      <c r="I137" s="162"/>
      <c r="J137" s="162"/>
      <c r="K137" s="162"/>
      <c r="L137" s="162"/>
      <c r="M137" s="162"/>
      <c r="N137" s="164"/>
      <c r="O137" s="162"/>
      <c r="P137" s="162"/>
      <c r="Q137" s="162"/>
      <c r="R137" s="162"/>
      <c r="S137" s="162"/>
      <c r="T137" s="162"/>
      <c r="U137" s="162"/>
      <c r="V137" s="162"/>
      <c r="W137" s="162"/>
      <c r="X137" s="162"/>
      <c r="Y137" s="162"/>
      <c r="Z137" s="162"/>
      <c r="AA137" s="162"/>
      <c r="AB137" s="162"/>
      <c r="AC137" s="162"/>
      <c r="AD137" s="162"/>
      <c r="AE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c r="CM137" s="162"/>
      <c r="CN137" s="162"/>
      <c r="CO137" s="162"/>
      <c r="CP137" s="162"/>
      <c r="CQ137" s="162"/>
      <c r="CR137" s="162"/>
      <c r="CS137" s="162"/>
      <c r="CT137" s="162"/>
      <c r="CU137" s="162"/>
      <c r="CV137" s="162"/>
      <c r="CW137" s="162"/>
      <c r="CX137" s="162"/>
      <c r="CY137" s="162"/>
      <c r="CZ137" s="162"/>
      <c r="DA137" s="162"/>
      <c r="DB137" s="162"/>
      <c r="DC137" s="162"/>
      <c r="DD137" s="162"/>
      <c r="DE137" s="162"/>
      <c r="DF137" s="162"/>
      <c r="DG137" s="162"/>
      <c r="DH137" s="162"/>
      <c r="DI137" s="162"/>
      <c r="DJ137" s="162"/>
      <c r="DK137" s="162"/>
      <c r="DL137" s="162"/>
    </row>
    <row r="138" spans="1:116" x14ac:dyDescent="0.25">
      <c r="A138" s="224"/>
      <c r="B138" s="162"/>
      <c r="C138" s="163"/>
      <c r="D138" s="162"/>
      <c r="E138" s="162"/>
      <c r="F138" s="224"/>
      <c r="G138" s="162"/>
      <c r="H138" s="162"/>
      <c r="I138" s="162"/>
      <c r="J138" s="162"/>
      <c r="K138" s="162"/>
      <c r="L138" s="162"/>
      <c r="M138" s="162"/>
      <c r="N138" s="164"/>
      <c r="O138" s="162"/>
      <c r="P138" s="162"/>
      <c r="Q138" s="162"/>
      <c r="R138" s="162"/>
      <c r="S138" s="162"/>
      <c r="T138" s="162"/>
      <c r="U138" s="162"/>
      <c r="V138" s="162"/>
      <c r="W138" s="162"/>
      <c r="X138" s="162"/>
      <c r="Y138" s="162"/>
      <c r="Z138" s="162"/>
      <c r="AA138" s="162"/>
      <c r="AB138" s="162"/>
      <c r="AC138" s="162"/>
      <c r="AD138" s="162"/>
      <c r="AE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2"/>
      <c r="CL138" s="162"/>
      <c r="CM138" s="162"/>
      <c r="CN138" s="162"/>
      <c r="CO138" s="162"/>
      <c r="CP138" s="162"/>
      <c r="CQ138" s="162"/>
      <c r="CR138" s="162"/>
      <c r="CS138" s="162"/>
      <c r="CT138" s="162"/>
      <c r="CU138" s="162"/>
      <c r="CV138" s="162"/>
      <c r="CW138" s="162"/>
      <c r="CX138" s="162"/>
      <c r="CY138" s="162"/>
      <c r="CZ138" s="162"/>
      <c r="DA138" s="162"/>
      <c r="DB138" s="162"/>
      <c r="DC138" s="162"/>
      <c r="DD138" s="162"/>
      <c r="DE138" s="162"/>
      <c r="DF138" s="162"/>
      <c r="DG138" s="162"/>
      <c r="DH138" s="162"/>
      <c r="DI138" s="162"/>
      <c r="DJ138" s="162"/>
      <c r="DK138" s="162"/>
      <c r="DL138" s="162"/>
    </row>
    <row r="139" spans="1:116" x14ac:dyDescent="0.25">
      <c r="A139" s="224"/>
      <c r="B139" s="162"/>
      <c r="C139" s="163"/>
      <c r="D139" s="162"/>
      <c r="E139" s="162"/>
      <c r="F139" s="224"/>
      <c r="G139" s="162"/>
      <c r="H139" s="162"/>
      <c r="I139" s="162"/>
      <c r="J139" s="162"/>
      <c r="K139" s="162"/>
      <c r="L139" s="162"/>
      <c r="M139" s="162"/>
      <c r="N139" s="164"/>
      <c r="O139" s="162"/>
      <c r="P139" s="162"/>
      <c r="Q139" s="162"/>
      <c r="R139" s="162"/>
      <c r="S139" s="162"/>
      <c r="T139" s="162"/>
      <c r="U139" s="162"/>
      <c r="V139" s="162"/>
      <c r="W139" s="162"/>
      <c r="X139" s="162"/>
      <c r="Y139" s="162"/>
      <c r="Z139" s="162"/>
      <c r="AA139" s="162"/>
      <c r="AB139" s="162"/>
      <c r="AC139" s="162"/>
      <c r="AD139" s="162"/>
      <c r="AE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2"/>
      <c r="CL139" s="162"/>
      <c r="CM139" s="162"/>
      <c r="CN139" s="162"/>
      <c r="CO139" s="162"/>
      <c r="CP139" s="162"/>
      <c r="CQ139" s="162"/>
      <c r="CR139" s="162"/>
      <c r="CS139" s="162"/>
      <c r="CT139" s="162"/>
      <c r="CU139" s="162"/>
      <c r="CV139" s="162"/>
      <c r="CW139" s="162"/>
      <c r="CX139" s="162"/>
      <c r="CY139" s="162"/>
      <c r="CZ139" s="162"/>
      <c r="DA139" s="162"/>
      <c r="DB139" s="162"/>
      <c r="DC139" s="162"/>
      <c r="DD139" s="162"/>
      <c r="DE139" s="162"/>
      <c r="DF139" s="162"/>
      <c r="DG139" s="162"/>
      <c r="DH139" s="162"/>
      <c r="DI139" s="162"/>
      <c r="DJ139" s="162"/>
      <c r="DK139" s="162"/>
      <c r="DL139" s="162"/>
    </row>
    <row r="140" spans="1:116" x14ac:dyDescent="0.25">
      <c r="A140" s="224"/>
      <c r="B140" s="162"/>
      <c r="C140" s="163"/>
      <c r="D140" s="162"/>
      <c r="E140" s="162"/>
      <c r="F140" s="224"/>
      <c r="G140" s="162"/>
      <c r="H140" s="162"/>
      <c r="I140" s="162"/>
      <c r="J140" s="162"/>
      <c r="K140" s="162"/>
      <c r="L140" s="162"/>
      <c r="M140" s="162"/>
      <c r="N140" s="164"/>
      <c r="O140" s="162"/>
      <c r="P140" s="162"/>
      <c r="Q140" s="162"/>
      <c r="R140" s="162"/>
      <c r="S140" s="162"/>
      <c r="T140" s="162"/>
      <c r="U140" s="162"/>
      <c r="V140" s="162"/>
      <c r="W140" s="162"/>
      <c r="X140" s="162"/>
      <c r="Y140" s="162"/>
      <c r="Z140" s="162"/>
      <c r="AA140" s="162"/>
      <c r="AB140" s="162"/>
      <c r="AC140" s="162"/>
      <c r="AD140" s="162"/>
      <c r="AE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c r="CM140" s="162"/>
      <c r="CN140" s="162"/>
      <c r="CO140" s="162"/>
      <c r="CP140" s="162"/>
      <c r="CQ140" s="162"/>
      <c r="CR140" s="162"/>
      <c r="CS140" s="162"/>
      <c r="CT140" s="162"/>
      <c r="CU140" s="162"/>
      <c r="CV140" s="162"/>
      <c r="CW140" s="162"/>
      <c r="CX140" s="162"/>
      <c r="CY140" s="162"/>
      <c r="CZ140" s="162"/>
      <c r="DA140" s="162"/>
      <c r="DB140" s="162"/>
      <c r="DC140" s="162"/>
      <c r="DD140" s="162"/>
      <c r="DE140" s="162"/>
      <c r="DF140" s="162"/>
      <c r="DG140" s="162"/>
      <c r="DH140" s="162"/>
      <c r="DI140" s="162"/>
      <c r="DJ140" s="162"/>
      <c r="DK140" s="162"/>
      <c r="DL140" s="162"/>
    </row>
    <row r="141" spans="1:116" x14ac:dyDescent="0.25">
      <c r="A141" s="224"/>
      <c r="B141" s="162"/>
      <c r="C141" s="163"/>
      <c r="D141" s="162"/>
      <c r="E141" s="162"/>
      <c r="F141" s="224"/>
      <c r="G141" s="162"/>
      <c r="H141" s="162"/>
      <c r="I141" s="162"/>
      <c r="J141" s="162"/>
      <c r="K141" s="162"/>
      <c r="L141" s="162"/>
      <c r="M141" s="162"/>
      <c r="N141" s="164"/>
      <c r="O141" s="162"/>
      <c r="P141" s="162"/>
      <c r="Q141" s="162"/>
      <c r="R141" s="162"/>
      <c r="S141" s="162"/>
      <c r="T141" s="162"/>
      <c r="U141" s="162"/>
      <c r="V141" s="162"/>
      <c r="W141" s="162"/>
      <c r="X141" s="162"/>
      <c r="Y141" s="162"/>
      <c r="Z141" s="162"/>
      <c r="AA141" s="162"/>
      <c r="AB141" s="162"/>
      <c r="AC141" s="162"/>
      <c r="AD141" s="162"/>
      <c r="AE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2"/>
      <c r="DF141" s="162"/>
      <c r="DG141" s="162"/>
      <c r="DH141" s="162"/>
      <c r="DI141" s="162"/>
      <c r="DJ141" s="162"/>
      <c r="DK141" s="162"/>
      <c r="DL141" s="162"/>
    </row>
    <row r="142" spans="1:116" x14ac:dyDescent="0.25">
      <c r="A142" s="224"/>
      <c r="B142" s="162"/>
      <c r="C142" s="163"/>
      <c r="D142" s="162"/>
      <c r="E142" s="162"/>
      <c r="F142" s="224"/>
      <c r="G142" s="162"/>
      <c r="H142" s="162"/>
      <c r="I142" s="162"/>
      <c r="J142" s="162"/>
      <c r="K142" s="162"/>
      <c r="L142" s="162"/>
      <c r="M142" s="162"/>
      <c r="N142" s="164"/>
      <c r="O142" s="162"/>
      <c r="P142" s="162"/>
      <c r="Q142" s="162"/>
      <c r="R142" s="162"/>
      <c r="S142" s="162"/>
      <c r="T142" s="162"/>
      <c r="U142" s="162"/>
      <c r="V142" s="162"/>
      <c r="W142" s="162"/>
      <c r="X142" s="162"/>
      <c r="Y142" s="162"/>
      <c r="Z142" s="162"/>
      <c r="AA142" s="162"/>
      <c r="AB142" s="162"/>
      <c r="AC142" s="162"/>
      <c r="AD142" s="162"/>
      <c r="AE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2"/>
      <c r="DF142" s="162"/>
      <c r="DG142" s="162"/>
      <c r="DH142" s="162"/>
      <c r="DI142" s="162"/>
      <c r="DJ142" s="162"/>
      <c r="DK142" s="162"/>
      <c r="DL142" s="162"/>
    </row>
    <row r="143" spans="1:116" x14ac:dyDescent="0.25">
      <c r="A143" s="224"/>
      <c r="B143" s="162"/>
      <c r="C143" s="163"/>
      <c r="D143" s="162"/>
      <c r="E143" s="162"/>
      <c r="F143" s="224"/>
      <c r="G143" s="162"/>
      <c r="H143" s="162"/>
      <c r="I143" s="162"/>
      <c r="J143" s="162"/>
      <c r="K143" s="162"/>
      <c r="L143" s="162"/>
      <c r="M143" s="162"/>
      <c r="N143" s="164"/>
      <c r="O143" s="162"/>
      <c r="P143" s="162"/>
      <c r="Q143" s="162"/>
      <c r="R143" s="162"/>
      <c r="S143" s="162"/>
      <c r="T143" s="162"/>
      <c r="U143" s="162"/>
      <c r="V143" s="162"/>
      <c r="W143" s="162"/>
      <c r="X143" s="162"/>
      <c r="Y143" s="162"/>
      <c r="Z143" s="162"/>
      <c r="AA143" s="162"/>
      <c r="AB143" s="162"/>
      <c r="AC143" s="162"/>
      <c r="AD143" s="162"/>
      <c r="AE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c r="CQ143" s="162"/>
      <c r="CR143" s="162"/>
      <c r="CS143" s="162"/>
      <c r="CT143" s="162"/>
      <c r="CU143" s="162"/>
      <c r="CV143" s="162"/>
      <c r="CW143" s="162"/>
      <c r="CX143" s="162"/>
      <c r="CY143" s="162"/>
      <c r="CZ143" s="162"/>
      <c r="DA143" s="162"/>
      <c r="DB143" s="162"/>
      <c r="DC143" s="162"/>
      <c r="DD143" s="162"/>
      <c r="DE143" s="162"/>
      <c r="DF143" s="162"/>
      <c r="DG143" s="162"/>
      <c r="DH143" s="162"/>
      <c r="DI143" s="162"/>
      <c r="DJ143" s="162"/>
      <c r="DK143" s="162"/>
      <c r="DL143" s="162"/>
    </row>
    <row r="144" spans="1:116" x14ac:dyDescent="0.25">
      <c r="A144" s="224"/>
      <c r="B144" s="162"/>
      <c r="C144" s="163"/>
      <c r="D144" s="162"/>
      <c r="E144" s="162"/>
      <c r="F144" s="224"/>
      <c r="G144" s="162"/>
      <c r="H144" s="162"/>
      <c r="I144" s="162"/>
      <c r="J144" s="162"/>
      <c r="K144" s="162"/>
      <c r="L144" s="162"/>
      <c r="M144" s="162"/>
      <c r="N144" s="164"/>
      <c r="O144" s="162"/>
      <c r="P144" s="162"/>
      <c r="Q144" s="162"/>
      <c r="R144" s="162"/>
      <c r="S144" s="162"/>
      <c r="T144" s="162"/>
      <c r="U144" s="162"/>
      <c r="V144" s="162"/>
      <c r="W144" s="162"/>
      <c r="X144" s="162"/>
      <c r="Y144" s="162"/>
      <c r="Z144" s="162"/>
      <c r="AA144" s="162"/>
      <c r="AB144" s="162"/>
      <c r="AC144" s="162"/>
      <c r="AD144" s="162"/>
      <c r="AE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c r="CM144" s="162"/>
      <c r="CN144" s="162"/>
      <c r="CO144" s="162"/>
      <c r="CP144" s="162"/>
      <c r="CQ144" s="162"/>
      <c r="CR144" s="162"/>
      <c r="CS144" s="162"/>
      <c r="CT144" s="162"/>
      <c r="CU144" s="162"/>
      <c r="CV144" s="162"/>
      <c r="CW144" s="162"/>
      <c r="CX144" s="162"/>
      <c r="CY144" s="162"/>
      <c r="CZ144" s="162"/>
      <c r="DA144" s="162"/>
      <c r="DB144" s="162"/>
      <c r="DC144" s="162"/>
      <c r="DD144" s="162"/>
      <c r="DE144" s="162"/>
      <c r="DF144" s="162"/>
      <c r="DG144" s="162"/>
      <c r="DH144" s="162"/>
      <c r="DI144" s="162"/>
      <c r="DJ144" s="162"/>
      <c r="DK144" s="162"/>
      <c r="DL144" s="162"/>
    </row>
    <row r="145" spans="1:116" x14ac:dyDescent="0.25">
      <c r="A145" s="224"/>
      <c r="B145" s="162"/>
      <c r="C145" s="163"/>
      <c r="D145" s="162"/>
      <c r="E145" s="162"/>
      <c r="F145" s="224"/>
      <c r="G145" s="162"/>
      <c r="H145" s="162"/>
      <c r="I145" s="162"/>
      <c r="J145" s="162"/>
      <c r="K145" s="162"/>
      <c r="L145" s="162"/>
      <c r="M145" s="162"/>
      <c r="N145" s="164"/>
      <c r="O145" s="162"/>
      <c r="P145" s="162"/>
      <c r="Q145" s="162"/>
      <c r="R145" s="162"/>
      <c r="S145" s="162"/>
      <c r="T145" s="162"/>
      <c r="U145" s="162"/>
      <c r="V145" s="162"/>
      <c r="W145" s="162"/>
      <c r="X145" s="162"/>
      <c r="Y145" s="162"/>
      <c r="Z145" s="162"/>
      <c r="AA145" s="162"/>
      <c r="AB145" s="162"/>
      <c r="AC145" s="162"/>
      <c r="AD145" s="162"/>
      <c r="AE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c r="CP145" s="162"/>
      <c r="CQ145" s="162"/>
      <c r="CR145" s="162"/>
      <c r="CS145" s="162"/>
      <c r="CT145" s="162"/>
      <c r="CU145" s="162"/>
      <c r="CV145" s="162"/>
      <c r="CW145" s="162"/>
      <c r="CX145" s="162"/>
      <c r="CY145" s="162"/>
      <c r="CZ145" s="162"/>
      <c r="DA145" s="162"/>
      <c r="DB145" s="162"/>
      <c r="DC145" s="162"/>
      <c r="DD145" s="162"/>
      <c r="DE145" s="162"/>
      <c r="DF145" s="162"/>
      <c r="DG145" s="162"/>
      <c r="DH145" s="162"/>
      <c r="DI145" s="162"/>
      <c r="DJ145" s="162"/>
      <c r="DK145" s="162"/>
      <c r="DL145" s="162"/>
    </row>
    <row r="146" spans="1:116" x14ac:dyDescent="0.25">
      <c r="A146" s="224"/>
      <c r="B146" s="162"/>
      <c r="C146" s="163"/>
      <c r="D146" s="162"/>
      <c r="E146" s="162"/>
      <c r="F146" s="224"/>
      <c r="G146" s="162"/>
      <c r="H146" s="162"/>
      <c r="I146" s="162"/>
      <c r="J146" s="162"/>
      <c r="K146" s="162"/>
      <c r="L146" s="162"/>
      <c r="M146" s="162"/>
      <c r="N146" s="164"/>
      <c r="O146" s="162"/>
      <c r="P146" s="162"/>
      <c r="Q146" s="162"/>
      <c r="R146" s="162"/>
      <c r="S146" s="162"/>
      <c r="T146" s="162"/>
      <c r="U146" s="162"/>
      <c r="V146" s="162"/>
      <c r="W146" s="162"/>
      <c r="X146" s="162"/>
      <c r="Y146" s="162"/>
      <c r="Z146" s="162"/>
      <c r="AA146" s="162"/>
      <c r="AB146" s="162"/>
      <c r="AC146" s="162"/>
      <c r="AD146" s="162"/>
      <c r="AE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c r="CQ146" s="162"/>
      <c r="CR146" s="162"/>
      <c r="CS146" s="162"/>
      <c r="CT146" s="162"/>
      <c r="CU146" s="162"/>
      <c r="CV146" s="162"/>
      <c r="CW146" s="162"/>
      <c r="CX146" s="162"/>
      <c r="CY146" s="162"/>
      <c r="CZ146" s="162"/>
      <c r="DA146" s="162"/>
      <c r="DB146" s="162"/>
      <c r="DC146" s="162"/>
      <c r="DD146" s="162"/>
      <c r="DE146" s="162"/>
      <c r="DF146" s="162"/>
      <c r="DG146" s="162"/>
      <c r="DH146" s="162"/>
      <c r="DI146" s="162"/>
      <c r="DJ146" s="162"/>
      <c r="DK146" s="162"/>
      <c r="DL146" s="162"/>
    </row>
    <row r="147" spans="1:116" x14ac:dyDescent="0.25">
      <c r="A147" s="224"/>
      <c r="B147" s="162"/>
      <c r="C147" s="163"/>
      <c r="D147" s="162"/>
      <c r="E147" s="162"/>
      <c r="F147" s="224"/>
      <c r="G147" s="162"/>
      <c r="H147" s="162"/>
      <c r="I147" s="162"/>
      <c r="J147" s="162"/>
      <c r="K147" s="162"/>
      <c r="L147" s="162"/>
      <c r="M147" s="162"/>
      <c r="N147" s="164"/>
      <c r="O147" s="162"/>
      <c r="P147" s="162"/>
      <c r="Q147" s="162"/>
      <c r="R147" s="162"/>
      <c r="S147" s="162"/>
      <c r="T147" s="162"/>
      <c r="U147" s="162"/>
      <c r="V147" s="162"/>
      <c r="W147" s="162"/>
      <c r="X147" s="162"/>
      <c r="Y147" s="162"/>
      <c r="Z147" s="162"/>
      <c r="AA147" s="162"/>
      <c r="AB147" s="162"/>
      <c r="AC147" s="162"/>
      <c r="AD147" s="162"/>
      <c r="AE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c r="CP147" s="162"/>
      <c r="CQ147" s="162"/>
      <c r="CR147" s="162"/>
      <c r="CS147" s="162"/>
      <c r="CT147" s="162"/>
      <c r="CU147" s="162"/>
      <c r="CV147" s="162"/>
      <c r="CW147" s="162"/>
      <c r="CX147" s="162"/>
      <c r="CY147" s="162"/>
      <c r="CZ147" s="162"/>
      <c r="DA147" s="162"/>
      <c r="DB147" s="162"/>
      <c r="DC147" s="162"/>
      <c r="DD147" s="162"/>
      <c r="DE147" s="162"/>
      <c r="DF147" s="162"/>
      <c r="DG147" s="162"/>
      <c r="DH147" s="162"/>
      <c r="DI147" s="162"/>
      <c r="DJ147" s="162"/>
      <c r="DK147" s="162"/>
      <c r="DL147" s="162"/>
    </row>
    <row r="148" spans="1:116" x14ac:dyDescent="0.25">
      <c r="A148" s="224"/>
      <c r="B148" s="162"/>
      <c r="C148" s="163"/>
      <c r="D148" s="162"/>
      <c r="E148" s="162"/>
      <c r="F148" s="224"/>
      <c r="G148" s="162"/>
      <c r="H148" s="162"/>
      <c r="I148" s="162"/>
      <c r="J148" s="162"/>
      <c r="K148" s="162"/>
      <c r="L148" s="162"/>
      <c r="M148" s="162"/>
      <c r="N148" s="164"/>
      <c r="O148" s="162"/>
      <c r="P148" s="162"/>
      <c r="Q148" s="162"/>
      <c r="R148" s="162"/>
      <c r="S148" s="162"/>
      <c r="T148" s="162"/>
      <c r="U148" s="162"/>
      <c r="V148" s="162"/>
      <c r="W148" s="162"/>
      <c r="X148" s="162"/>
      <c r="Y148" s="162"/>
      <c r="Z148" s="162"/>
      <c r="AA148" s="162"/>
      <c r="AB148" s="162"/>
      <c r="AC148" s="162"/>
      <c r="AD148" s="162"/>
      <c r="AE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62"/>
      <c r="CQ148" s="162"/>
      <c r="CR148" s="162"/>
      <c r="CS148" s="162"/>
      <c r="CT148" s="162"/>
      <c r="CU148" s="162"/>
      <c r="CV148" s="162"/>
      <c r="CW148" s="162"/>
      <c r="CX148" s="162"/>
      <c r="CY148" s="162"/>
      <c r="CZ148" s="162"/>
      <c r="DA148" s="162"/>
      <c r="DB148" s="162"/>
      <c r="DC148" s="162"/>
      <c r="DD148" s="162"/>
      <c r="DE148" s="162"/>
      <c r="DF148" s="162"/>
      <c r="DG148" s="162"/>
      <c r="DH148" s="162"/>
      <c r="DI148" s="162"/>
      <c r="DJ148" s="162"/>
      <c r="DK148" s="162"/>
      <c r="DL148" s="162"/>
    </row>
    <row r="149" spans="1:116" x14ac:dyDescent="0.25">
      <c r="A149" s="224"/>
      <c r="B149" s="162"/>
      <c r="C149" s="163"/>
      <c r="D149" s="162"/>
      <c r="E149" s="162"/>
      <c r="F149" s="224"/>
      <c r="G149" s="162"/>
      <c r="H149" s="162"/>
      <c r="I149" s="162"/>
      <c r="J149" s="162"/>
      <c r="K149" s="162"/>
      <c r="L149" s="162"/>
      <c r="M149" s="162"/>
      <c r="N149" s="164"/>
      <c r="O149" s="162"/>
      <c r="P149" s="162"/>
      <c r="Q149" s="162"/>
      <c r="R149" s="162"/>
      <c r="S149" s="162"/>
      <c r="T149" s="162"/>
      <c r="U149" s="162"/>
      <c r="V149" s="162"/>
      <c r="W149" s="162"/>
      <c r="X149" s="162"/>
      <c r="Y149" s="162"/>
      <c r="Z149" s="162"/>
      <c r="AA149" s="162"/>
      <c r="AB149" s="162"/>
      <c r="AC149" s="162"/>
      <c r="AD149" s="162"/>
      <c r="AE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c r="CM149" s="162"/>
      <c r="CN149" s="162"/>
      <c r="CO149" s="162"/>
      <c r="CP149" s="162"/>
      <c r="CQ149" s="162"/>
      <c r="CR149" s="162"/>
      <c r="CS149" s="162"/>
      <c r="CT149" s="162"/>
      <c r="CU149" s="162"/>
      <c r="CV149" s="162"/>
      <c r="CW149" s="162"/>
      <c r="CX149" s="162"/>
      <c r="CY149" s="162"/>
      <c r="CZ149" s="162"/>
      <c r="DA149" s="162"/>
      <c r="DB149" s="162"/>
      <c r="DC149" s="162"/>
      <c r="DD149" s="162"/>
      <c r="DE149" s="162"/>
      <c r="DF149" s="162"/>
      <c r="DG149" s="162"/>
      <c r="DH149" s="162"/>
      <c r="DI149" s="162"/>
      <c r="DJ149" s="162"/>
      <c r="DK149" s="162"/>
      <c r="DL149" s="162"/>
    </row>
    <row r="150" spans="1:116" x14ac:dyDescent="0.25">
      <c r="A150" s="224"/>
      <c r="B150" s="162"/>
      <c r="C150" s="163"/>
      <c r="D150" s="162"/>
      <c r="E150" s="162"/>
      <c r="F150" s="224"/>
      <c r="G150" s="162"/>
      <c r="H150" s="162"/>
      <c r="I150" s="162"/>
      <c r="J150" s="162"/>
      <c r="K150" s="162"/>
      <c r="L150" s="162"/>
      <c r="M150" s="162"/>
      <c r="N150" s="164"/>
      <c r="O150" s="162"/>
      <c r="P150" s="162"/>
      <c r="Q150" s="162"/>
      <c r="R150" s="162"/>
      <c r="S150" s="162"/>
      <c r="T150" s="162"/>
      <c r="U150" s="162"/>
      <c r="V150" s="162"/>
      <c r="W150" s="162"/>
      <c r="X150" s="162"/>
      <c r="Y150" s="162"/>
      <c r="Z150" s="162"/>
      <c r="AA150" s="162"/>
      <c r="AB150" s="162"/>
      <c r="AC150" s="162"/>
      <c r="AD150" s="162"/>
      <c r="AE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c r="CP150" s="162"/>
      <c r="CQ150" s="162"/>
      <c r="CR150" s="162"/>
      <c r="CS150" s="162"/>
      <c r="CT150" s="162"/>
      <c r="CU150" s="162"/>
      <c r="CV150" s="162"/>
      <c r="CW150" s="162"/>
      <c r="CX150" s="162"/>
      <c r="CY150" s="162"/>
      <c r="CZ150" s="162"/>
      <c r="DA150" s="162"/>
      <c r="DB150" s="162"/>
      <c r="DC150" s="162"/>
      <c r="DD150" s="162"/>
      <c r="DE150" s="162"/>
      <c r="DF150" s="162"/>
      <c r="DG150" s="162"/>
      <c r="DH150" s="162"/>
      <c r="DI150" s="162"/>
      <c r="DJ150" s="162"/>
      <c r="DK150" s="162"/>
      <c r="DL150" s="162"/>
    </row>
    <row r="151" spans="1:116" x14ac:dyDescent="0.25">
      <c r="A151" s="224"/>
      <c r="B151" s="162"/>
      <c r="C151" s="163"/>
      <c r="D151" s="162"/>
      <c r="E151" s="162"/>
      <c r="F151" s="224"/>
      <c r="G151" s="162"/>
      <c r="H151" s="162"/>
      <c r="I151" s="162"/>
      <c r="J151" s="162"/>
      <c r="K151" s="162"/>
      <c r="L151" s="162"/>
      <c r="M151" s="162"/>
      <c r="N151" s="164"/>
      <c r="O151" s="162"/>
      <c r="P151" s="162"/>
      <c r="Q151" s="162"/>
      <c r="R151" s="162"/>
      <c r="S151" s="162"/>
      <c r="T151" s="162"/>
      <c r="U151" s="162"/>
      <c r="V151" s="162"/>
      <c r="W151" s="162"/>
      <c r="X151" s="162"/>
      <c r="Y151" s="162"/>
      <c r="Z151" s="162"/>
      <c r="AA151" s="162"/>
      <c r="AB151" s="162"/>
      <c r="AC151" s="162"/>
      <c r="AD151" s="162"/>
      <c r="AE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c r="CM151" s="162"/>
      <c r="CN151" s="162"/>
      <c r="CO151" s="162"/>
      <c r="CP151" s="162"/>
      <c r="CQ151" s="162"/>
      <c r="CR151" s="162"/>
      <c r="CS151" s="162"/>
      <c r="CT151" s="162"/>
      <c r="CU151" s="162"/>
      <c r="CV151" s="162"/>
      <c r="CW151" s="162"/>
      <c r="CX151" s="162"/>
      <c r="CY151" s="162"/>
      <c r="CZ151" s="162"/>
      <c r="DA151" s="162"/>
      <c r="DB151" s="162"/>
      <c r="DC151" s="162"/>
      <c r="DD151" s="162"/>
      <c r="DE151" s="162"/>
      <c r="DF151" s="162"/>
      <c r="DG151" s="162"/>
      <c r="DH151" s="162"/>
      <c r="DI151" s="162"/>
      <c r="DJ151" s="162"/>
      <c r="DK151" s="162"/>
      <c r="DL151" s="162"/>
    </row>
    <row r="152" spans="1:116" x14ac:dyDescent="0.25">
      <c r="A152" s="224"/>
      <c r="B152" s="162"/>
      <c r="C152" s="163"/>
      <c r="D152" s="162"/>
      <c r="E152" s="162"/>
      <c r="F152" s="224"/>
      <c r="G152" s="162"/>
      <c r="H152" s="162"/>
      <c r="I152" s="162"/>
      <c r="J152" s="162"/>
      <c r="K152" s="162"/>
      <c r="L152" s="162"/>
      <c r="M152" s="162"/>
      <c r="N152" s="164"/>
      <c r="O152" s="162"/>
      <c r="P152" s="162"/>
      <c r="Q152" s="162"/>
      <c r="R152" s="162"/>
      <c r="S152" s="162"/>
      <c r="T152" s="162"/>
      <c r="U152" s="162"/>
      <c r="V152" s="162"/>
      <c r="W152" s="162"/>
      <c r="X152" s="162"/>
      <c r="Y152" s="162"/>
      <c r="Z152" s="162"/>
      <c r="AA152" s="162"/>
      <c r="AB152" s="162"/>
      <c r="AC152" s="162"/>
      <c r="AD152" s="162"/>
      <c r="AE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c r="CN152" s="162"/>
      <c r="CO152" s="162"/>
      <c r="CP152" s="162"/>
      <c r="CQ152" s="162"/>
      <c r="CR152" s="162"/>
      <c r="CS152" s="162"/>
      <c r="CT152" s="162"/>
      <c r="CU152" s="162"/>
      <c r="CV152" s="162"/>
      <c r="CW152" s="162"/>
      <c r="CX152" s="162"/>
      <c r="CY152" s="162"/>
      <c r="CZ152" s="162"/>
      <c r="DA152" s="162"/>
      <c r="DB152" s="162"/>
      <c r="DC152" s="162"/>
      <c r="DD152" s="162"/>
      <c r="DE152" s="162"/>
      <c r="DF152" s="162"/>
      <c r="DG152" s="162"/>
      <c r="DH152" s="162"/>
      <c r="DI152" s="162"/>
      <c r="DJ152" s="162"/>
      <c r="DK152" s="162"/>
      <c r="DL152" s="162"/>
    </row>
    <row r="153" spans="1:116" x14ac:dyDescent="0.25">
      <c r="A153" s="224"/>
      <c r="B153" s="162"/>
      <c r="C153" s="163"/>
      <c r="D153" s="162"/>
      <c r="E153" s="162"/>
      <c r="F153" s="224"/>
      <c r="G153" s="162"/>
      <c r="H153" s="162"/>
      <c r="I153" s="162"/>
      <c r="J153" s="162"/>
      <c r="K153" s="162"/>
      <c r="L153" s="162"/>
      <c r="M153" s="162"/>
      <c r="N153" s="164"/>
      <c r="O153" s="162"/>
      <c r="P153" s="162"/>
      <c r="Q153" s="162"/>
      <c r="R153" s="162"/>
      <c r="S153" s="162"/>
      <c r="T153" s="162"/>
      <c r="U153" s="162"/>
      <c r="V153" s="162"/>
      <c r="W153" s="162"/>
      <c r="X153" s="162"/>
      <c r="Y153" s="162"/>
      <c r="Z153" s="162"/>
      <c r="AA153" s="162"/>
      <c r="AB153" s="162"/>
      <c r="AC153" s="162"/>
      <c r="AD153" s="162"/>
      <c r="AE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c r="CM153" s="162"/>
      <c r="CN153" s="162"/>
      <c r="CO153" s="162"/>
      <c r="CP153" s="162"/>
      <c r="CQ153" s="162"/>
      <c r="CR153" s="162"/>
      <c r="CS153" s="162"/>
      <c r="CT153" s="162"/>
      <c r="CU153" s="162"/>
      <c r="CV153" s="162"/>
      <c r="CW153" s="162"/>
      <c r="CX153" s="162"/>
      <c r="CY153" s="162"/>
      <c r="CZ153" s="162"/>
      <c r="DA153" s="162"/>
      <c r="DB153" s="162"/>
      <c r="DC153" s="162"/>
      <c r="DD153" s="162"/>
      <c r="DE153" s="162"/>
      <c r="DF153" s="162"/>
      <c r="DG153" s="162"/>
      <c r="DH153" s="162"/>
      <c r="DI153" s="162"/>
      <c r="DJ153" s="162"/>
      <c r="DK153" s="162"/>
      <c r="DL153" s="162"/>
    </row>
    <row r="154" spans="1:116" x14ac:dyDescent="0.25">
      <c r="A154" s="224"/>
      <c r="B154" s="162"/>
      <c r="C154" s="163"/>
      <c r="D154" s="162"/>
      <c r="E154" s="162"/>
      <c r="F154" s="224"/>
      <c r="G154" s="162"/>
      <c r="H154" s="162"/>
      <c r="I154" s="162"/>
      <c r="J154" s="162"/>
      <c r="K154" s="162"/>
      <c r="L154" s="162"/>
      <c r="M154" s="162"/>
      <c r="N154" s="164"/>
      <c r="O154" s="162"/>
      <c r="P154" s="162"/>
      <c r="Q154" s="162"/>
      <c r="R154" s="162"/>
      <c r="S154" s="162"/>
      <c r="T154" s="162"/>
      <c r="U154" s="162"/>
      <c r="V154" s="162"/>
      <c r="W154" s="162"/>
      <c r="X154" s="162"/>
      <c r="Y154" s="162"/>
      <c r="Z154" s="162"/>
      <c r="AA154" s="162"/>
      <c r="AB154" s="162"/>
      <c r="AC154" s="162"/>
      <c r="AD154" s="162"/>
      <c r="AE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c r="CM154" s="162"/>
      <c r="CN154" s="162"/>
      <c r="CO154" s="162"/>
      <c r="CP154" s="162"/>
      <c r="CQ154" s="162"/>
      <c r="CR154" s="162"/>
      <c r="CS154" s="162"/>
      <c r="CT154" s="162"/>
      <c r="CU154" s="162"/>
      <c r="CV154" s="162"/>
      <c r="CW154" s="162"/>
      <c r="CX154" s="162"/>
      <c r="CY154" s="162"/>
      <c r="CZ154" s="162"/>
      <c r="DA154" s="162"/>
      <c r="DB154" s="162"/>
      <c r="DC154" s="162"/>
      <c r="DD154" s="162"/>
      <c r="DE154" s="162"/>
      <c r="DF154" s="162"/>
      <c r="DG154" s="162"/>
      <c r="DH154" s="162"/>
      <c r="DI154" s="162"/>
      <c r="DJ154" s="162"/>
      <c r="DK154" s="162"/>
      <c r="DL154" s="162"/>
    </row>
    <row r="155" spans="1:116" x14ac:dyDescent="0.25">
      <c r="A155" s="224"/>
      <c r="B155" s="162"/>
      <c r="C155" s="163"/>
      <c r="D155" s="162"/>
      <c r="E155" s="162"/>
      <c r="F155" s="224"/>
      <c r="G155" s="162"/>
      <c r="H155" s="162"/>
      <c r="I155" s="162"/>
      <c r="J155" s="162"/>
      <c r="K155" s="162"/>
      <c r="L155" s="162"/>
      <c r="M155" s="162"/>
      <c r="N155" s="164"/>
      <c r="O155" s="162"/>
      <c r="P155" s="162"/>
      <c r="Q155" s="162"/>
      <c r="R155" s="162"/>
      <c r="S155" s="162"/>
      <c r="T155" s="162"/>
      <c r="U155" s="162"/>
      <c r="V155" s="162"/>
      <c r="W155" s="162"/>
      <c r="X155" s="162"/>
      <c r="Y155" s="162"/>
      <c r="Z155" s="162"/>
      <c r="AA155" s="162"/>
      <c r="AB155" s="162"/>
      <c r="AC155" s="162"/>
      <c r="AD155" s="162"/>
      <c r="AE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c r="CM155" s="162"/>
      <c r="CN155" s="162"/>
      <c r="CO155" s="162"/>
      <c r="CP155" s="162"/>
      <c r="CQ155" s="162"/>
      <c r="CR155" s="162"/>
      <c r="CS155" s="162"/>
      <c r="CT155" s="162"/>
      <c r="CU155" s="162"/>
      <c r="CV155" s="162"/>
      <c r="CW155" s="162"/>
      <c r="CX155" s="162"/>
      <c r="CY155" s="162"/>
      <c r="CZ155" s="162"/>
      <c r="DA155" s="162"/>
      <c r="DB155" s="162"/>
      <c r="DC155" s="162"/>
      <c r="DD155" s="162"/>
      <c r="DE155" s="162"/>
      <c r="DF155" s="162"/>
      <c r="DG155" s="162"/>
      <c r="DH155" s="162"/>
      <c r="DI155" s="162"/>
      <c r="DJ155" s="162"/>
      <c r="DK155" s="162"/>
      <c r="DL155" s="162"/>
    </row>
    <row r="156" spans="1:116" x14ac:dyDescent="0.25">
      <c r="A156" s="224"/>
      <c r="B156" s="162"/>
      <c r="C156" s="163"/>
      <c r="D156" s="162"/>
      <c r="E156" s="162"/>
      <c r="F156" s="224"/>
      <c r="G156" s="162"/>
      <c r="H156" s="162"/>
      <c r="I156" s="162"/>
      <c r="J156" s="162"/>
      <c r="P156" s="162"/>
      <c r="Q156" s="162"/>
      <c r="R156" s="162"/>
      <c r="S156" s="162"/>
      <c r="T156" s="162"/>
      <c r="U156" s="162"/>
      <c r="V156" s="162"/>
      <c r="W156" s="162"/>
      <c r="X156" s="162"/>
      <c r="Y156" s="162"/>
      <c r="Z156" s="162"/>
      <c r="AA156" s="162"/>
      <c r="AB156" s="162"/>
      <c r="AC156" s="162"/>
      <c r="AD156" s="162"/>
      <c r="AE156" s="162"/>
    </row>
    <row r="157" spans="1:116" x14ac:dyDescent="0.25">
      <c r="A157" s="224"/>
      <c r="B157" s="162"/>
      <c r="C157" s="163"/>
      <c r="D157" s="162"/>
      <c r="E157" s="162"/>
      <c r="F157" s="224"/>
      <c r="G157" s="162"/>
      <c r="H157" s="162"/>
      <c r="I157" s="162"/>
      <c r="J157" s="162"/>
      <c r="P157" s="162"/>
      <c r="Q157" s="162"/>
      <c r="R157" s="162"/>
      <c r="S157" s="162"/>
      <c r="T157" s="162"/>
      <c r="U157" s="162"/>
      <c r="V157" s="162"/>
      <c r="W157" s="162"/>
      <c r="X157" s="162"/>
      <c r="Y157" s="162"/>
      <c r="Z157" s="162"/>
      <c r="AA157" s="162"/>
      <c r="AB157" s="162"/>
      <c r="AC157" s="162"/>
      <c r="AD157" s="162"/>
      <c r="AE157" s="162"/>
    </row>
    <row r="158" spans="1:116" x14ac:dyDescent="0.25">
      <c r="A158" s="224"/>
      <c r="B158" s="162"/>
      <c r="C158" s="163"/>
      <c r="D158" s="162"/>
      <c r="E158" s="162"/>
      <c r="F158" s="224"/>
      <c r="G158" s="162"/>
      <c r="H158" s="162"/>
      <c r="I158" s="162"/>
      <c r="J158" s="162"/>
      <c r="P158" s="162"/>
      <c r="Q158" s="162"/>
      <c r="R158" s="162"/>
      <c r="S158" s="162"/>
      <c r="T158" s="162"/>
      <c r="U158" s="162"/>
      <c r="V158" s="162"/>
      <c r="W158" s="162"/>
      <c r="X158" s="162"/>
      <c r="Y158" s="162"/>
      <c r="Z158" s="162"/>
      <c r="AA158" s="162"/>
      <c r="AB158" s="162"/>
      <c r="AC158" s="162"/>
      <c r="AD158" s="162"/>
      <c r="AE158" s="162"/>
    </row>
    <row r="159" spans="1:116" x14ac:dyDescent="0.25">
      <c r="A159" s="224"/>
      <c r="B159" s="162"/>
      <c r="C159" s="163"/>
      <c r="D159" s="162"/>
      <c r="E159" s="162"/>
      <c r="F159" s="224"/>
      <c r="G159" s="162"/>
      <c r="H159" s="162"/>
      <c r="I159" s="162"/>
      <c r="J159" s="162"/>
      <c r="P159" s="162"/>
      <c r="Q159" s="162"/>
      <c r="R159" s="162"/>
      <c r="S159" s="162"/>
      <c r="T159" s="162"/>
      <c r="U159" s="162"/>
      <c r="V159" s="162"/>
      <c r="W159" s="162"/>
      <c r="X159" s="162"/>
      <c r="Y159" s="162"/>
      <c r="Z159" s="162"/>
      <c r="AA159" s="162"/>
      <c r="AB159" s="162"/>
      <c r="AC159" s="162"/>
      <c r="AD159" s="162"/>
      <c r="AE159" s="162"/>
    </row>
    <row r="160" spans="1:116" x14ac:dyDescent="0.25">
      <c r="A160" s="224"/>
      <c r="B160" s="162"/>
      <c r="C160" s="163"/>
      <c r="D160" s="162"/>
      <c r="E160" s="162"/>
      <c r="F160" s="224"/>
      <c r="G160" s="162"/>
      <c r="H160" s="162"/>
      <c r="I160" s="162"/>
      <c r="J160" s="162"/>
      <c r="P160" s="162"/>
      <c r="Q160" s="162"/>
      <c r="R160" s="162"/>
      <c r="S160" s="162"/>
      <c r="T160" s="162"/>
      <c r="U160" s="162"/>
      <c r="V160" s="162"/>
      <c r="W160" s="162"/>
      <c r="X160" s="162"/>
      <c r="Y160" s="162"/>
      <c r="Z160" s="162"/>
      <c r="AA160" s="162"/>
      <c r="AB160" s="162"/>
      <c r="AC160" s="162"/>
      <c r="AD160" s="162"/>
      <c r="AE160" s="162"/>
    </row>
    <row r="161" spans="1:31" x14ac:dyDescent="0.25">
      <c r="A161" s="224"/>
      <c r="B161" s="162"/>
      <c r="C161" s="163"/>
      <c r="D161" s="162"/>
      <c r="E161" s="162"/>
      <c r="F161" s="224"/>
      <c r="G161" s="162"/>
      <c r="H161" s="162"/>
      <c r="I161" s="162"/>
      <c r="J161" s="162"/>
      <c r="P161" s="162"/>
      <c r="Q161" s="162"/>
      <c r="R161" s="162"/>
      <c r="S161" s="162"/>
      <c r="T161" s="162"/>
      <c r="U161" s="162"/>
      <c r="V161" s="162"/>
      <c r="W161" s="162"/>
      <c r="X161" s="162"/>
      <c r="Y161" s="162"/>
      <c r="Z161" s="162"/>
      <c r="AA161" s="162"/>
      <c r="AB161" s="162"/>
      <c r="AC161" s="162"/>
      <c r="AD161" s="162"/>
      <c r="AE161" s="162"/>
    </row>
    <row r="162" spans="1:31" x14ac:dyDescent="0.25">
      <c r="A162" s="224"/>
      <c r="B162" s="162"/>
      <c r="C162" s="163"/>
      <c r="D162" s="162"/>
      <c r="E162" s="162"/>
      <c r="F162" s="224"/>
      <c r="G162" s="162"/>
      <c r="H162" s="162"/>
      <c r="I162" s="162"/>
      <c r="J162" s="162"/>
      <c r="P162" s="162"/>
      <c r="Q162" s="162"/>
      <c r="R162" s="162"/>
      <c r="S162" s="162"/>
      <c r="T162" s="162"/>
      <c r="U162" s="162"/>
      <c r="V162" s="162"/>
      <c r="W162" s="162"/>
      <c r="X162" s="162"/>
      <c r="Y162" s="162"/>
      <c r="Z162" s="162"/>
      <c r="AA162" s="162"/>
      <c r="AB162" s="162"/>
      <c r="AC162" s="162"/>
      <c r="AD162" s="162"/>
      <c r="AE162" s="162"/>
    </row>
    <row r="163" spans="1:31" x14ac:dyDescent="0.25">
      <c r="A163" s="224"/>
      <c r="B163" s="162"/>
      <c r="C163" s="163"/>
      <c r="D163" s="162"/>
      <c r="E163" s="162"/>
      <c r="F163" s="224"/>
      <c r="G163" s="162"/>
      <c r="H163" s="162"/>
      <c r="I163" s="162"/>
      <c r="J163" s="162"/>
      <c r="P163" s="162"/>
      <c r="Q163" s="162"/>
      <c r="R163" s="162"/>
      <c r="S163" s="162"/>
      <c r="T163" s="162"/>
      <c r="U163" s="162"/>
      <c r="V163" s="162"/>
      <c r="W163" s="162"/>
      <c r="X163" s="162"/>
      <c r="Y163" s="162"/>
      <c r="Z163" s="162"/>
      <c r="AA163" s="162"/>
      <c r="AB163" s="162"/>
      <c r="AC163" s="162"/>
      <c r="AD163" s="162"/>
      <c r="AE163" s="162"/>
    </row>
    <row r="164" spans="1:31" x14ac:dyDescent="0.25">
      <c r="B164" s="197"/>
      <c r="C164" s="214"/>
      <c r="P164" s="162"/>
      <c r="Q164" s="162"/>
      <c r="R164" s="162"/>
      <c r="S164" s="162"/>
      <c r="T164" s="162"/>
      <c r="U164" s="162"/>
      <c r="V164" s="162"/>
      <c r="W164" s="162"/>
      <c r="X164" s="162"/>
      <c r="Y164" s="162"/>
      <c r="Z164" s="162"/>
      <c r="AA164" s="162"/>
      <c r="AB164" s="162"/>
      <c r="AC164" s="162"/>
      <c r="AD164" s="162"/>
      <c r="AE164" s="162"/>
    </row>
    <row r="165" spans="1:31" x14ac:dyDescent="0.25">
      <c r="B165" s="197"/>
      <c r="C165" s="214"/>
      <c r="P165" s="162"/>
      <c r="Q165" s="162"/>
      <c r="R165" s="162"/>
      <c r="S165" s="162"/>
      <c r="T165" s="162"/>
      <c r="U165" s="162"/>
      <c r="V165" s="162"/>
      <c r="W165" s="162"/>
      <c r="X165" s="162"/>
      <c r="Y165" s="162"/>
      <c r="Z165" s="162"/>
      <c r="AA165" s="162"/>
      <c r="AB165" s="162"/>
      <c r="AC165" s="162"/>
      <c r="AD165" s="162"/>
      <c r="AE165" s="162"/>
    </row>
    <row r="166" spans="1:31" x14ac:dyDescent="0.25">
      <c r="B166" s="197"/>
      <c r="C166" s="214"/>
      <c r="P166" s="162"/>
      <c r="Q166" s="162"/>
      <c r="R166" s="162"/>
      <c r="S166" s="162"/>
      <c r="T166" s="162"/>
      <c r="U166" s="162"/>
      <c r="V166" s="162"/>
      <c r="W166" s="162"/>
      <c r="X166" s="162"/>
      <c r="Y166" s="162"/>
      <c r="Z166" s="162"/>
      <c r="AA166" s="162"/>
      <c r="AB166" s="162"/>
      <c r="AC166" s="162"/>
      <c r="AD166" s="162"/>
      <c r="AE166" s="162"/>
    </row>
    <row r="167" spans="1:31" x14ac:dyDescent="0.25">
      <c r="B167" s="197"/>
      <c r="C167" s="214"/>
      <c r="P167" s="162"/>
      <c r="Q167" s="162"/>
      <c r="R167" s="162"/>
      <c r="S167" s="162"/>
      <c r="T167" s="162"/>
      <c r="U167" s="162"/>
      <c r="V167" s="162"/>
      <c r="W167" s="162"/>
      <c r="X167" s="162"/>
      <c r="Y167" s="162"/>
      <c r="Z167" s="162"/>
      <c r="AA167" s="162"/>
      <c r="AB167" s="162"/>
      <c r="AC167" s="162"/>
      <c r="AD167" s="162"/>
      <c r="AE167" s="162"/>
    </row>
    <row r="168" spans="1:31" x14ac:dyDescent="0.25">
      <c r="B168" s="197"/>
      <c r="C168" s="214"/>
      <c r="P168" s="162"/>
      <c r="Q168" s="162"/>
      <c r="R168" s="162"/>
      <c r="S168" s="162"/>
      <c r="T168" s="162"/>
      <c r="U168" s="162"/>
      <c r="V168" s="162"/>
      <c r="W168" s="162"/>
      <c r="X168" s="162"/>
      <c r="Y168" s="162"/>
      <c r="Z168" s="162"/>
      <c r="AA168" s="162"/>
      <c r="AB168" s="162"/>
      <c r="AC168" s="162"/>
      <c r="AD168" s="162"/>
      <c r="AE168" s="162"/>
    </row>
    <row r="169" spans="1:31" x14ac:dyDescent="0.25">
      <c r="B169" s="197"/>
      <c r="C169" s="214"/>
      <c r="P169" s="162"/>
      <c r="Q169" s="162"/>
      <c r="R169" s="162"/>
      <c r="S169" s="162"/>
      <c r="T169" s="162"/>
      <c r="U169" s="162"/>
      <c r="V169" s="162"/>
      <c r="W169" s="162"/>
      <c r="X169" s="162"/>
      <c r="Y169" s="162"/>
      <c r="Z169" s="162"/>
      <c r="AA169" s="162"/>
      <c r="AB169" s="162"/>
      <c r="AC169" s="162"/>
      <c r="AD169" s="162"/>
      <c r="AE169" s="162"/>
    </row>
    <row r="170" spans="1:31" x14ac:dyDescent="0.25">
      <c r="B170" s="197"/>
      <c r="C170" s="214"/>
      <c r="P170" s="162"/>
      <c r="Q170" s="162"/>
      <c r="R170" s="162"/>
      <c r="S170" s="162"/>
      <c r="T170" s="162"/>
      <c r="U170" s="162"/>
      <c r="V170" s="162"/>
      <c r="W170" s="162"/>
      <c r="X170" s="162"/>
      <c r="Y170" s="162"/>
      <c r="Z170" s="162"/>
      <c r="AA170" s="162"/>
      <c r="AB170" s="162"/>
      <c r="AC170" s="162"/>
      <c r="AD170" s="162"/>
      <c r="AE170" s="162"/>
    </row>
    <row r="171" spans="1:31" x14ac:dyDescent="0.25">
      <c r="B171" s="197"/>
      <c r="C171" s="214"/>
      <c r="P171" s="162"/>
      <c r="Q171" s="162"/>
      <c r="R171" s="162"/>
      <c r="S171" s="162"/>
      <c r="T171" s="162"/>
      <c r="U171" s="162"/>
      <c r="V171" s="162"/>
      <c r="W171" s="162"/>
      <c r="X171" s="162"/>
      <c r="Y171" s="162"/>
      <c r="Z171" s="162"/>
      <c r="AA171" s="162"/>
      <c r="AB171" s="162"/>
      <c r="AC171" s="162"/>
      <c r="AD171" s="162"/>
      <c r="AE171" s="162"/>
    </row>
    <row r="172" spans="1:31" x14ac:dyDescent="0.25">
      <c r="B172" s="197"/>
      <c r="C172" s="214"/>
      <c r="P172" s="162"/>
      <c r="Q172" s="162"/>
      <c r="R172" s="162"/>
      <c r="S172" s="162"/>
      <c r="T172" s="162"/>
      <c r="U172" s="162"/>
      <c r="V172" s="162"/>
      <c r="W172" s="162"/>
      <c r="X172" s="162"/>
      <c r="Y172" s="162"/>
      <c r="Z172" s="162"/>
      <c r="AA172" s="162"/>
      <c r="AB172" s="162"/>
      <c r="AC172" s="162"/>
      <c r="AD172" s="162"/>
      <c r="AE172" s="162"/>
    </row>
    <row r="173" spans="1:31" x14ac:dyDescent="0.25">
      <c r="B173" s="197"/>
      <c r="C173" s="214"/>
      <c r="P173" s="162"/>
      <c r="Q173" s="162"/>
      <c r="R173" s="162"/>
      <c r="S173" s="162"/>
      <c r="T173" s="162"/>
      <c r="U173" s="162"/>
      <c r="V173" s="162"/>
      <c r="W173" s="162"/>
      <c r="X173" s="162"/>
      <c r="Y173" s="162"/>
      <c r="Z173" s="162"/>
      <c r="AA173" s="162"/>
      <c r="AB173" s="162"/>
      <c r="AC173" s="162"/>
      <c r="AD173" s="162"/>
      <c r="AE173" s="162"/>
    </row>
    <row r="174" spans="1:31" x14ac:dyDescent="0.25">
      <c r="B174" s="197"/>
      <c r="C174" s="214"/>
      <c r="P174" s="162"/>
      <c r="Q174" s="162"/>
      <c r="R174" s="162"/>
      <c r="S174" s="162"/>
      <c r="T174" s="162"/>
      <c r="U174" s="162"/>
      <c r="V174" s="162"/>
      <c r="W174" s="162"/>
      <c r="X174" s="162"/>
      <c r="Y174" s="162"/>
      <c r="Z174" s="162"/>
      <c r="AA174" s="162"/>
      <c r="AB174" s="162"/>
      <c r="AC174" s="162"/>
      <c r="AD174" s="162"/>
      <c r="AE174" s="162"/>
    </row>
    <row r="175" spans="1:31" x14ac:dyDescent="0.25">
      <c r="B175" s="197"/>
      <c r="C175" s="214"/>
      <c r="P175" s="162"/>
      <c r="Q175" s="162"/>
      <c r="R175" s="162"/>
      <c r="S175" s="162"/>
      <c r="T175" s="162"/>
      <c r="U175" s="162"/>
      <c r="V175" s="162"/>
      <c r="W175" s="162"/>
      <c r="X175" s="162"/>
      <c r="Y175" s="162"/>
      <c r="Z175" s="162"/>
      <c r="AA175" s="162"/>
      <c r="AB175" s="162"/>
      <c r="AC175" s="162"/>
      <c r="AD175" s="162"/>
      <c r="AE175" s="162"/>
    </row>
    <row r="176" spans="1:31" x14ac:dyDescent="0.25">
      <c r="B176" s="197"/>
      <c r="C176" s="214"/>
      <c r="P176" s="162"/>
      <c r="Q176" s="162"/>
      <c r="R176" s="162"/>
      <c r="S176" s="162"/>
      <c r="T176" s="162"/>
      <c r="U176" s="162"/>
      <c r="V176" s="162"/>
      <c r="W176" s="162"/>
      <c r="X176" s="162"/>
      <c r="Y176" s="162"/>
      <c r="Z176" s="162"/>
      <c r="AA176" s="162"/>
      <c r="AB176" s="162"/>
      <c r="AC176" s="162"/>
      <c r="AD176" s="162"/>
      <c r="AE176" s="162"/>
    </row>
    <row r="177" spans="2:31" x14ac:dyDescent="0.25">
      <c r="B177" s="197"/>
      <c r="C177" s="214"/>
      <c r="P177" s="162"/>
      <c r="Q177" s="162"/>
      <c r="R177" s="162"/>
      <c r="S177" s="162"/>
      <c r="T177" s="162"/>
      <c r="U177" s="162"/>
      <c r="V177" s="162"/>
      <c r="W177" s="162"/>
      <c r="X177" s="162"/>
      <c r="Y177" s="162"/>
      <c r="Z177" s="162"/>
      <c r="AA177" s="162"/>
      <c r="AB177" s="162"/>
      <c r="AC177" s="162"/>
      <c r="AD177" s="162"/>
      <c r="AE177" s="162"/>
    </row>
    <row r="178" spans="2:31" x14ac:dyDescent="0.25">
      <c r="B178" s="197"/>
      <c r="C178" s="214"/>
      <c r="P178" s="162"/>
      <c r="Q178" s="162"/>
      <c r="R178" s="162"/>
      <c r="S178" s="162"/>
      <c r="T178" s="162"/>
      <c r="U178" s="162"/>
      <c r="V178" s="162"/>
      <c r="W178" s="162"/>
      <c r="X178" s="162"/>
      <c r="Y178" s="162"/>
      <c r="Z178" s="162"/>
      <c r="AA178" s="162"/>
      <c r="AB178" s="162"/>
      <c r="AC178" s="162"/>
      <c r="AD178" s="162"/>
      <c r="AE178" s="162"/>
    </row>
    <row r="179" spans="2:31" x14ac:dyDescent="0.25">
      <c r="B179" s="197"/>
      <c r="C179" s="214"/>
      <c r="P179" s="162"/>
      <c r="Q179" s="162"/>
      <c r="R179" s="162"/>
      <c r="S179" s="162"/>
      <c r="T179" s="162"/>
      <c r="U179" s="162"/>
      <c r="V179" s="162"/>
      <c r="W179" s="162"/>
      <c r="X179" s="162"/>
      <c r="Y179" s="162"/>
      <c r="Z179" s="162"/>
      <c r="AA179" s="162"/>
      <c r="AB179" s="162"/>
      <c r="AC179" s="162"/>
      <c r="AD179" s="162"/>
      <c r="AE179" s="162"/>
    </row>
    <row r="180" spans="2:31" x14ac:dyDescent="0.25">
      <c r="B180" s="197"/>
      <c r="C180" s="214"/>
      <c r="P180" s="162"/>
      <c r="Q180" s="162"/>
      <c r="R180" s="162"/>
      <c r="S180" s="162"/>
      <c r="T180" s="162"/>
      <c r="U180" s="162"/>
      <c r="V180" s="162"/>
      <c r="W180" s="162"/>
      <c r="X180" s="162"/>
      <c r="Y180" s="162"/>
      <c r="Z180" s="162"/>
      <c r="AA180" s="162"/>
      <c r="AB180" s="162"/>
      <c r="AC180" s="162"/>
      <c r="AD180" s="162"/>
      <c r="AE180" s="162"/>
    </row>
    <row r="181" spans="2:31" x14ac:dyDescent="0.25">
      <c r="B181" s="197"/>
      <c r="C181" s="214"/>
      <c r="P181" s="162"/>
      <c r="Q181" s="162"/>
      <c r="R181" s="162"/>
      <c r="S181" s="162"/>
      <c r="T181" s="162"/>
      <c r="U181" s="162"/>
      <c r="V181" s="162"/>
      <c r="W181" s="162"/>
      <c r="X181" s="162"/>
      <c r="Y181" s="162"/>
      <c r="Z181" s="162"/>
      <c r="AA181" s="162"/>
      <c r="AB181" s="162"/>
      <c r="AC181" s="162"/>
      <c r="AD181" s="162"/>
      <c r="AE181" s="162"/>
    </row>
    <row r="182" spans="2:31" x14ac:dyDescent="0.25">
      <c r="B182" s="197"/>
      <c r="C182" s="214"/>
      <c r="P182" s="162"/>
      <c r="Q182" s="162"/>
      <c r="R182" s="162"/>
      <c r="S182" s="162"/>
      <c r="T182" s="162"/>
      <c r="U182" s="162"/>
      <c r="V182" s="162"/>
      <c r="W182" s="162"/>
      <c r="X182" s="162"/>
      <c r="Y182" s="162"/>
      <c r="Z182" s="162"/>
      <c r="AA182" s="162"/>
      <c r="AB182" s="162"/>
      <c r="AC182" s="162"/>
      <c r="AD182" s="162"/>
      <c r="AE182" s="162"/>
    </row>
    <row r="183" spans="2:31" x14ac:dyDescent="0.25">
      <c r="B183" s="197"/>
      <c r="C183" s="214"/>
      <c r="P183" s="162"/>
      <c r="Q183" s="162"/>
      <c r="R183" s="162"/>
      <c r="S183" s="162"/>
      <c r="T183" s="162"/>
      <c r="U183" s="162"/>
      <c r="V183" s="162"/>
      <c r="W183" s="162"/>
      <c r="X183" s="162"/>
      <c r="Y183" s="162"/>
      <c r="Z183" s="162"/>
      <c r="AA183" s="162"/>
      <c r="AB183" s="162"/>
      <c r="AC183" s="162"/>
      <c r="AD183" s="162"/>
      <c r="AE183" s="162"/>
    </row>
    <row r="184" spans="2:31" x14ac:dyDescent="0.25">
      <c r="B184" s="197"/>
      <c r="C184" s="214"/>
      <c r="P184" s="162"/>
      <c r="Q184" s="162"/>
      <c r="R184" s="162"/>
      <c r="S184" s="162"/>
      <c r="T184" s="162"/>
      <c r="U184" s="162"/>
      <c r="V184" s="162"/>
      <c r="W184" s="162"/>
      <c r="X184" s="162"/>
      <c r="Y184" s="162"/>
      <c r="Z184" s="162"/>
      <c r="AA184" s="162"/>
      <c r="AB184" s="162"/>
      <c r="AC184" s="162"/>
      <c r="AD184" s="162"/>
      <c r="AE184" s="162"/>
    </row>
    <row r="185" spans="2:31" x14ac:dyDescent="0.25">
      <c r="B185" s="197"/>
      <c r="C185" s="214"/>
      <c r="P185" s="162"/>
      <c r="Q185" s="162"/>
      <c r="R185" s="162"/>
      <c r="S185" s="162"/>
      <c r="T185" s="162"/>
      <c r="U185" s="162"/>
      <c r="V185" s="162"/>
      <c r="W185" s="162"/>
      <c r="X185" s="162"/>
      <c r="Y185" s="162"/>
      <c r="Z185" s="162"/>
      <c r="AA185" s="162"/>
      <c r="AB185" s="162"/>
      <c r="AC185" s="162"/>
      <c r="AD185" s="162"/>
      <c r="AE185" s="162"/>
    </row>
    <row r="186" spans="2:31" x14ac:dyDescent="0.25">
      <c r="B186" s="197"/>
      <c r="C186" s="214"/>
      <c r="P186" s="162"/>
      <c r="Q186" s="162"/>
      <c r="R186" s="162"/>
      <c r="S186" s="162"/>
      <c r="T186" s="162"/>
      <c r="U186" s="162"/>
      <c r="V186" s="162"/>
      <c r="W186" s="162"/>
      <c r="X186" s="162"/>
      <c r="Y186" s="162"/>
      <c r="Z186" s="162"/>
      <c r="AA186" s="162"/>
      <c r="AB186" s="162"/>
      <c r="AC186" s="162"/>
      <c r="AD186" s="162"/>
      <c r="AE186" s="162"/>
    </row>
    <row r="187" spans="2:31" x14ac:dyDescent="0.25">
      <c r="B187" s="197"/>
      <c r="C187" s="214"/>
      <c r="P187" s="162"/>
      <c r="Q187" s="162"/>
      <c r="R187" s="162"/>
      <c r="S187" s="162"/>
      <c r="T187" s="162"/>
      <c r="U187" s="162"/>
      <c r="V187" s="162"/>
      <c r="W187" s="162"/>
      <c r="X187" s="162"/>
      <c r="Y187" s="162"/>
      <c r="Z187" s="162"/>
      <c r="AA187" s="162"/>
      <c r="AB187" s="162"/>
      <c r="AC187" s="162"/>
      <c r="AD187" s="162"/>
      <c r="AE187" s="162"/>
    </row>
    <row r="188" spans="2:31" x14ac:dyDescent="0.25">
      <c r="B188" s="197"/>
      <c r="C188" s="214"/>
      <c r="P188" s="162"/>
      <c r="Q188" s="162"/>
      <c r="R188" s="162"/>
      <c r="S188" s="162"/>
      <c r="T188" s="162"/>
      <c r="U188" s="162"/>
      <c r="V188" s="162"/>
      <c r="W188" s="162"/>
      <c r="X188" s="162"/>
      <c r="Y188" s="162"/>
      <c r="Z188" s="162"/>
      <c r="AA188" s="162"/>
      <c r="AB188" s="162"/>
      <c r="AC188" s="162"/>
      <c r="AD188" s="162"/>
      <c r="AE188" s="162"/>
    </row>
    <row r="189" spans="2:31" x14ac:dyDescent="0.25">
      <c r="B189" s="197"/>
      <c r="C189" s="214"/>
      <c r="P189" s="162"/>
      <c r="Q189" s="162"/>
      <c r="R189" s="162"/>
      <c r="S189" s="162"/>
      <c r="T189" s="162"/>
      <c r="U189" s="162"/>
      <c r="V189" s="162"/>
      <c r="W189" s="162"/>
      <c r="X189" s="162"/>
      <c r="Y189" s="162"/>
      <c r="Z189" s="162"/>
      <c r="AA189" s="162"/>
      <c r="AB189" s="162"/>
      <c r="AC189" s="162"/>
      <c r="AD189" s="162"/>
      <c r="AE189" s="162"/>
    </row>
    <row r="190" spans="2:31" x14ac:dyDescent="0.25">
      <c r="B190" s="197"/>
      <c r="C190" s="214"/>
      <c r="P190" s="162"/>
      <c r="Q190" s="162"/>
      <c r="R190" s="162"/>
      <c r="S190" s="162"/>
      <c r="T190" s="162"/>
      <c r="U190" s="162"/>
      <c r="V190" s="162"/>
      <c r="W190" s="162"/>
      <c r="X190" s="162"/>
      <c r="Y190" s="162"/>
      <c r="Z190" s="162"/>
      <c r="AA190" s="162"/>
      <c r="AB190" s="162"/>
      <c r="AC190" s="162"/>
      <c r="AD190" s="162"/>
      <c r="AE190" s="162"/>
    </row>
    <row r="191" spans="2:31" x14ac:dyDescent="0.25">
      <c r="B191" s="197"/>
      <c r="C191" s="214"/>
      <c r="P191" s="162"/>
      <c r="Q191" s="162"/>
      <c r="R191" s="162"/>
      <c r="S191" s="162"/>
      <c r="T191" s="162"/>
      <c r="U191" s="162"/>
      <c r="V191" s="162"/>
      <c r="W191" s="162"/>
      <c r="X191" s="162"/>
      <c r="Y191" s="162"/>
      <c r="Z191" s="162"/>
      <c r="AA191" s="162"/>
      <c r="AB191" s="162"/>
      <c r="AC191" s="162"/>
      <c r="AD191" s="162"/>
      <c r="AE191" s="162"/>
    </row>
    <row r="192" spans="2:31" x14ac:dyDescent="0.25">
      <c r="B192" s="197"/>
      <c r="C192" s="214"/>
      <c r="P192" s="162"/>
      <c r="Q192" s="162"/>
      <c r="R192" s="162"/>
      <c r="S192" s="162"/>
      <c r="T192" s="162"/>
      <c r="U192" s="162"/>
      <c r="V192" s="162"/>
      <c r="W192" s="162"/>
      <c r="X192" s="162"/>
      <c r="Y192" s="162"/>
      <c r="Z192" s="162"/>
      <c r="AA192" s="162"/>
      <c r="AB192" s="162"/>
      <c r="AC192" s="162"/>
      <c r="AD192" s="162"/>
      <c r="AE192" s="162"/>
    </row>
    <row r="193" spans="2:31" x14ac:dyDescent="0.25">
      <c r="B193" s="197"/>
      <c r="C193" s="214"/>
      <c r="P193" s="162"/>
      <c r="Q193" s="162"/>
      <c r="R193" s="162"/>
      <c r="S193" s="162"/>
      <c r="T193" s="162"/>
      <c r="U193" s="162"/>
      <c r="V193" s="162"/>
      <c r="W193" s="162"/>
      <c r="X193" s="162"/>
      <c r="Y193" s="162"/>
      <c r="Z193" s="162"/>
      <c r="AA193" s="162"/>
      <c r="AB193" s="162"/>
      <c r="AC193" s="162"/>
      <c r="AD193" s="162"/>
      <c r="AE193" s="162"/>
    </row>
    <row r="194" spans="2:31" x14ac:dyDescent="0.25">
      <c r="B194" s="197"/>
      <c r="C194" s="214"/>
      <c r="P194" s="162"/>
      <c r="Q194" s="162"/>
      <c r="R194" s="162"/>
      <c r="S194" s="162"/>
      <c r="T194" s="162"/>
      <c r="U194" s="162"/>
      <c r="V194" s="162"/>
      <c r="W194" s="162"/>
      <c r="X194" s="162"/>
      <c r="Y194" s="162"/>
      <c r="Z194" s="162"/>
      <c r="AA194" s="162"/>
      <c r="AB194" s="162"/>
      <c r="AC194" s="162"/>
      <c r="AD194" s="162"/>
      <c r="AE194" s="162"/>
    </row>
    <row r="195" spans="2:31" x14ac:dyDescent="0.25">
      <c r="B195" s="197"/>
      <c r="C195" s="214"/>
      <c r="P195" s="162"/>
      <c r="Q195" s="162"/>
      <c r="R195" s="162"/>
      <c r="S195" s="162"/>
      <c r="T195" s="162"/>
      <c r="U195" s="162"/>
      <c r="V195" s="162"/>
      <c r="W195" s="162"/>
      <c r="X195" s="162"/>
      <c r="Y195" s="162"/>
      <c r="Z195" s="162"/>
      <c r="AA195" s="162"/>
      <c r="AB195" s="162"/>
      <c r="AC195" s="162"/>
      <c r="AD195" s="162"/>
      <c r="AE195" s="162"/>
    </row>
    <row r="196" spans="2:31" x14ac:dyDescent="0.25">
      <c r="B196" s="197"/>
      <c r="C196" s="214"/>
      <c r="P196" s="162"/>
      <c r="Q196" s="162"/>
      <c r="R196" s="162"/>
      <c r="S196" s="162"/>
      <c r="T196" s="162"/>
      <c r="U196" s="162"/>
      <c r="V196" s="162"/>
      <c r="W196" s="162"/>
      <c r="X196" s="162"/>
      <c r="Y196" s="162"/>
      <c r="Z196" s="162"/>
      <c r="AA196" s="162"/>
      <c r="AB196" s="162"/>
      <c r="AC196" s="162"/>
      <c r="AD196" s="162"/>
      <c r="AE196" s="162"/>
    </row>
    <row r="197" spans="2:31" x14ac:dyDescent="0.25">
      <c r="B197" s="197"/>
      <c r="C197" s="214"/>
      <c r="P197" s="162"/>
      <c r="Q197" s="162"/>
      <c r="R197" s="162"/>
      <c r="S197" s="162"/>
      <c r="T197" s="162"/>
      <c r="U197" s="162"/>
      <c r="V197" s="162"/>
      <c r="W197" s="162"/>
      <c r="X197" s="162"/>
      <c r="Y197" s="162"/>
      <c r="Z197" s="162"/>
      <c r="AA197" s="162"/>
      <c r="AB197" s="162"/>
      <c r="AC197" s="162"/>
      <c r="AD197" s="162"/>
      <c r="AE197" s="162"/>
    </row>
    <row r="198" spans="2:31" x14ac:dyDescent="0.25">
      <c r="B198" s="197"/>
      <c r="C198" s="214"/>
      <c r="P198" s="162"/>
      <c r="Q198" s="162"/>
      <c r="R198" s="162"/>
      <c r="S198" s="162"/>
      <c r="T198" s="162"/>
      <c r="U198" s="162"/>
      <c r="V198" s="162"/>
      <c r="W198" s="162"/>
      <c r="X198" s="162"/>
      <c r="Y198" s="162"/>
      <c r="Z198" s="162"/>
      <c r="AA198" s="162"/>
      <c r="AB198" s="162"/>
      <c r="AC198" s="162"/>
      <c r="AD198" s="162"/>
      <c r="AE198" s="162"/>
    </row>
    <row r="199" spans="2:31" x14ac:dyDescent="0.25">
      <c r="B199" s="197"/>
      <c r="C199" s="214"/>
      <c r="P199" s="162"/>
      <c r="Q199" s="162"/>
      <c r="R199" s="162"/>
      <c r="S199" s="162"/>
      <c r="T199" s="162"/>
      <c r="U199" s="162"/>
      <c r="V199" s="162"/>
      <c r="W199" s="162"/>
      <c r="X199" s="162"/>
      <c r="Y199" s="162"/>
      <c r="Z199" s="162"/>
      <c r="AA199" s="162"/>
      <c r="AB199" s="162"/>
      <c r="AC199" s="162"/>
      <c r="AD199" s="162"/>
      <c r="AE199" s="162"/>
    </row>
    <row r="200" spans="2:31" x14ac:dyDescent="0.25">
      <c r="B200" s="197"/>
      <c r="C200" s="214"/>
      <c r="P200" s="162"/>
      <c r="Q200" s="162"/>
      <c r="R200" s="162"/>
      <c r="S200" s="162"/>
      <c r="T200" s="162"/>
      <c r="U200" s="162"/>
      <c r="V200" s="162"/>
      <c r="W200" s="162"/>
      <c r="X200" s="162"/>
      <c r="Y200" s="162"/>
      <c r="Z200" s="162"/>
      <c r="AA200" s="162"/>
      <c r="AB200" s="162"/>
      <c r="AC200" s="162"/>
      <c r="AD200" s="162"/>
      <c r="AE200" s="162"/>
    </row>
    <row r="201" spans="2:31" x14ac:dyDescent="0.25">
      <c r="B201" s="197"/>
      <c r="C201" s="214"/>
      <c r="P201" s="162"/>
      <c r="Q201" s="162"/>
      <c r="R201" s="162"/>
      <c r="S201" s="162"/>
      <c r="T201" s="162"/>
      <c r="U201" s="162"/>
      <c r="V201" s="162"/>
      <c r="W201" s="162"/>
      <c r="X201" s="162"/>
      <c r="Y201" s="162"/>
      <c r="Z201" s="162"/>
      <c r="AA201" s="162"/>
      <c r="AB201" s="162"/>
      <c r="AC201" s="162"/>
      <c r="AD201" s="162"/>
      <c r="AE201" s="162"/>
    </row>
    <row r="202" spans="2:31" x14ac:dyDescent="0.25">
      <c r="B202" s="197"/>
      <c r="C202" s="214"/>
      <c r="P202" s="162"/>
      <c r="Q202" s="162"/>
      <c r="R202" s="162"/>
      <c r="S202" s="162"/>
      <c r="T202" s="162"/>
      <c r="U202" s="162"/>
      <c r="V202" s="162"/>
      <c r="W202" s="162"/>
      <c r="X202" s="162"/>
      <c r="Y202" s="162"/>
      <c r="Z202" s="162"/>
      <c r="AA202" s="162"/>
      <c r="AB202" s="162"/>
      <c r="AC202" s="162"/>
      <c r="AD202" s="162"/>
      <c r="AE202" s="162"/>
    </row>
    <row r="203" spans="2:31" x14ac:dyDescent="0.25">
      <c r="B203" s="197"/>
      <c r="C203" s="214"/>
      <c r="P203" s="162"/>
      <c r="Q203" s="162"/>
      <c r="R203" s="162"/>
      <c r="S203" s="162"/>
      <c r="T203" s="162"/>
      <c r="U203" s="162"/>
      <c r="V203" s="162"/>
      <c r="W203" s="162"/>
      <c r="X203" s="162"/>
      <c r="Y203" s="162"/>
      <c r="Z203" s="162"/>
      <c r="AA203" s="162"/>
      <c r="AB203" s="162"/>
      <c r="AC203" s="162"/>
      <c r="AD203" s="162"/>
      <c r="AE203" s="162"/>
    </row>
    <row r="204" spans="2:31" x14ac:dyDescent="0.25">
      <c r="B204" s="197"/>
      <c r="C204" s="214"/>
      <c r="P204" s="162"/>
      <c r="Q204" s="162"/>
      <c r="R204" s="162"/>
      <c r="S204" s="162"/>
      <c r="T204" s="162"/>
      <c r="U204" s="162"/>
      <c r="V204" s="162"/>
      <c r="W204" s="162"/>
      <c r="X204" s="162"/>
      <c r="Y204" s="162"/>
      <c r="Z204" s="162"/>
      <c r="AA204" s="162"/>
      <c r="AB204" s="162"/>
      <c r="AC204" s="162"/>
      <c r="AD204" s="162"/>
      <c r="AE204" s="162"/>
    </row>
    <row r="205" spans="2:31" x14ac:dyDescent="0.25">
      <c r="B205" s="197"/>
      <c r="C205" s="214"/>
      <c r="P205" s="162"/>
      <c r="Q205" s="162"/>
      <c r="R205" s="162"/>
      <c r="S205" s="162"/>
      <c r="T205" s="162"/>
      <c r="U205" s="162"/>
      <c r="V205" s="162"/>
      <c r="W205" s="162"/>
      <c r="X205" s="162"/>
      <c r="Y205" s="162"/>
      <c r="Z205" s="162"/>
      <c r="AA205" s="162"/>
      <c r="AB205" s="162"/>
      <c r="AC205" s="162"/>
      <c r="AD205" s="162"/>
      <c r="AE205" s="162"/>
    </row>
    <row r="206" spans="2:31" x14ac:dyDescent="0.25">
      <c r="B206" s="197"/>
      <c r="C206" s="214"/>
      <c r="P206" s="162"/>
      <c r="Q206" s="162"/>
      <c r="R206" s="162"/>
      <c r="S206" s="162"/>
      <c r="T206" s="162"/>
      <c r="U206" s="162"/>
      <c r="V206" s="162"/>
      <c r="W206" s="162"/>
      <c r="X206" s="162"/>
      <c r="Y206" s="162"/>
      <c r="Z206" s="162"/>
      <c r="AA206" s="162"/>
      <c r="AB206" s="162"/>
      <c r="AC206" s="162"/>
      <c r="AD206" s="162"/>
      <c r="AE206" s="162"/>
    </row>
    <row r="207" spans="2:31" x14ac:dyDescent="0.25">
      <c r="B207" s="197"/>
      <c r="C207" s="214"/>
      <c r="P207" s="162"/>
      <c r="Q207" s="162"/>
      <c r="R207" s="162"/>
      <c r="S207" s="162"/>
      <c r="T207" s="162"/>
      <c r="U207" s="162"/>
      <c r="V207" s="162"/>
      <c r="W207" s="162"/>
      <c r="X207" s="162"/>
      <c r="Y207" s="162"/>
      <c r="Z207" s="162"/>
      <c r="AA207" s="162"/>
      <c r="AB207" s="162"/>
      <c r="AC207" s="162"/>
      <c r="AD207" s="162"/>
      <c r="AE207" s="162"/>
    </row>
    <row r="208" spans="2:31" x14ac:dyDescent="0.25">
      <c r="B208" s="197"/>
      <c r="C208" s="214"/>
      <c r="P208" s="162"/>
      <c r="Q208" s="162"/>
      <c r="R208" s="162"/>
      <c r="S208" s="162"/>
      <c r="T208" s="162"/>
      <c r="U208" s="162"/>
      <c r="V208" s="162"/>
      <c r="W208" s="162"/>
      <c r="X208" s="162"/>
      <c r="Y208" s="162"/>
      <c r="Z208" s="162"/>
      <c r="AA208" s="162"/>
      <c r="AB208" s="162"/>
      <c r="AC208" s="162"/>
      <c r="AD208" s="162"/>
      <c r="AE208" s="162"/>
    </row>
    <row r="209" spans="2:31" x14ac:dyDescent="0.25">
      <c r="B209" s="197"/>
      <c r="C209" s="214"/>
      <c r="P209" s="162"/>
      <c r="Q209" s="162"/>
      <c r="R209" s="162"/>
      <c r="S209" s="162"/>
      <c r="T209" s="162"/>
      <c r="U209" s="162"/>
      <c r="V209" s="162"/>
      <c r="W209" s="162"/>
      <c r="X209" s="162"/>
      <c r="Y209" s="162"/>
      <c r="Z209" s="162"/>
      <c r="AA209" s="162"/>
      <c r="AB209" s="162"/>
      <c r="AC209" s="162"/>
      <c r="AD209" s="162"/>
      <c r="AE209" s="162"/>
    </row>
    <row r="210" spans="2:31" x14ac:dyDescent="0.25">
      <c r="B210" s="197"/>
      <c r="C210" s="214"/>
      <c r="P210" s="162"/>
      <c r="Q210" s="162"/>
      <c r="R210" s="162"/>
      <c r="S210" s="162"/>
      <c r="T210" s="162"/>
      <c r="U210" s="162"/>
      <c r="V210" s="162"/>
      <c r="W210" s="162"/>
      <c r="X210" s="162"/>
      <c r="Y210" s="162"/>
      <c r="Z210" s="162"/>
      <c r="AA210" s="162"/>
      <c r="AB210" s="162"/>
      <c r="AC210" s="162"/>
      <c r="AD210" s="162"/>
      <c r="AE210" s="162"/>
    </row>
    <row r="211" spans="2:31" x14ac:dyDescent="0.25">
      <c r="B211" s="197"/>
      <c r="C211" s="214"/>
      <c r="P211" s="162"/>
      <c r="Q211" s="162"/>
      <c r="R211" s="162"/>
      <c r="S211" s="162"/>
      <c r="T211" s="162"/>
      <c r="U211" s="162"/>
      <c r="V211" s="162"/>
      <c r="W211" s="162"/>
      <c r="X211" s="162"/>
      <c r="Y211" s="162"/>
      <c r="Z211" s="162"/>
      <c r="AA211" s="162"/>
      <c r="AB211" s="162"/>
      <c r="AC211" s="162"/>
      <c r="AD211" s="162"/>
      <c r="AE211" s="162"/>
    </row>
    <row r="212" spans="2:31" x14ac:dyDescent="0.25">
      <c r="B212" s="197"/>
      <c r="C212" s="214"/>
      <c r="P212" s="162"/>
      <c r="Q212" s="162"/>
      <c r="R212" s="162"/>
      <c r="S212" s="162"/>
      <c r="T212" s="162"/>
      <c r="U212" s="162"/>
      <c r="V212" s="162"/>
      <c r="W212" s="162"/>
      <c r="X212" s="162"/>
      <c r="Y212" s="162"/>
      <c r="Z212" s="162"/>
      <c r="AA212" s="162"/>
      <c r="AB212" s="162"/>
      <c r="AC212" s="162"/>
      <c r="AD212" s="162"/>
      <c r="AE212" s="162"/>
    </row>
    <row r="213" spans="2:31" x14ac:dyDescent="0.25">
      <c r="B213" s="197"/>
      <c r="C213" s="214"/>
      <c r="P213" s="162"/>
      <c r="Q213" s="162"/>
      <c r="R213" s="162"/>
      <c r="S213" s="162"/>
      <c r="T213" s="162"/>
      <c r="U213" s="162"/>
      <c r="V213" s="162"/>
      <c r="W213" s="162"/>
      <c r="X213" s="162"/>
      <c r="Y213" s="162"/>
      <c r="Z213" s="162"/>
      <c r="AA213" s="162"/>
      <c r="AB213" s="162"/>
      <c r="AC213" s="162"/>
      <c r="AD213" s="162"/>
      <c r="AE213" s="162"/>
    </row>
    <row r="214" spans="2:31" x14ac:dyDescent="0.25">
      <c r="B214" s="197"/>
      <c r="C214" s="214"/>
      <c r="P214" s="162"/>
      <c r="Q214" s="162"/>
      <c r="R214" s="162"/>
      <c r="S214" s="162"/>
      <c r="T214" s="162"/>
      <c r="U214" s="162"/>
      <c r="V214" s="162"/>
      <c r="W214" s="162"/>
      <c r="X214" s="162"/>
      <c r="Y214" s="162"/>
      <c r="Z214" s="162"/>
      <c r="AA214" s="162"/>
      <c r="AB214" s="162"/>
      <c r="AC214" s="162"/>
      <c r="AD214" s="162"/>
      <c r="AE214" s="162"/>
    </row>
    <row r="215" spans="2:31" x14ac:dyDescent="0.25">
      <c r="B215" s="197"/>
      <c r="C215" s="214"/>
      <c r="P215" s="162"/>
      <c r="Q215" s="162"/>
      <c r="R215" s="162"/>
      <c r="S215" s="162"/>
      <c r="T215" s="162"/>
      <c r="U215" s="162"/>
      <c r="V215" s="162"/>
      <c r="W215" s="162"/>
      <c r="X215" s="162"/>
      <c r="Y215" s="162"/>
      <c r="Z215" s="162"/>
      <c r="AA215" s="162"/>
      <c r="AB215" s="162"/>
      <c r="AC215" s="162"/>
      <c r="AD215" s="162"/>
      <c r="AE215" s="162"/>
    </row>
    <row r="216" spans="2:31" x14ac:dyDescent="0.25">
      <c r="B216" s="197"/>
      <c r="C216" s="214"/>
      <c r="P216" s="162"/>
      <c r="Q216" s="162"/>
      <c r="R216" s="162"/>
      <c r="S216" s="162"/>
      <c r="T216" s="162"/>
      <c r="U216" s="162"/>
      <c r="V216" s="162"/>
      <c r="W216" s="162"/>
      <c r="X216" s="162"/>
      <c r="Y216" s="162"/>
      <c r="Z216" s="162"/>
      <c r="AA216" s="162"/>
      <c r="AB216" s="162"/>
      <c r="AC216" s="162"/>
      <c r="AD216" s="162"/>
      <c r="AE216" s="162"/>
    </row>
    <row r="217" spans="2:31" x14ac:dyDescent="0.25">
      <c r="B217" s="197"/>
      <c r="C217" s="214"/>
      <c r="P217" s="162"/>
      <c r="Q217" s="162"/>
      <c r="R217" s="162"/>
      <c r="S217" s="162"/>
      <c r="T217" s="162"/>
      <c r="U217" s="162"/>
      <c r="V217" s="162"/>
      <c r="W217" s="162"/>
      <c r="X217" s="162"/>
      <c r="Y217" s="162"/>
      <c r="Z217" s="162"/>
      <c r="AA217" s="162"/>
      <c r="AB217" s="162"/>
      <c r="AC217" s="162"/>
      <c r="AD217" s="162"/>
      <c r="AE217" s="162"/>
    </row>
    <row r="218" spans="2:31" x14ac:dyDescent="0.25">
      <c r="B218" s="197"/>
      <c r="C218" s="214"/>
      <c r="P218" s="162"/>
      <c r="Q218" s="162"/>
      <c r="R218" s="162"/>
      <c r="S218" s="162"/>
      <c r="T218" s="162"/>
      <c r="U218" s="162"/>
      <c r="V218" s="162"/>
      <c r="W218" s="162"/>
      <c r="X218" s="162"/>
      <c r="Y218" s="162"/>
      <c r="Z218" s="162"/>
      <c r="AA218" s="162"/>
      <c r="AB218" s="162"/>
      <c r="AC218" s="162"/>
      <c r="AD218" s="162"/>
      <c r="AE218" s="162"/>
    </row>
    <row r="219" spans="2:31" x14ac:dyDescent="0.25">
      <c r="B219" s="197"/>
      <c r="C219" s="214"/>
      <c r="P219" s="162"/>
      <c r="Q219" s="162"/>
      <c r="R219" s="162"/>
      <c r="S219" s="162"/>
      <c r="T219" s="162"/>
      <c r="U219" s="162"/>
      <c r="V219" s="162"/>
      <c r="W219" s="162"/>
      <c r="X219" s="162"/>
      <c r="Y219" s="162"/>
      <c r="Z219" s="162"/>
      <c r="AA219" s="162"/>
      <c r="AB219" s="162"/>
      <c r="AC219" s="162"/>
      <c r="AD219" s="162"/>
      <c r="AE219" s="162"/>
    </row>
    <row r="220" spans="2:31" x14ac:dyDescent="0.25">
      <c r="B220" s="197"/>
      <c r="C220" s="214"/>
      <c r="P220" s="162"/>
      <c r="Q220" s="162"/>
      <c r="R220" s="162"/>
      <c r="S220" s="162"/>
      <c r="T220" s="162"/>
      <c r="U220" s="162"/>
      <c r="V220" s="162"/>
      <c r="W220" s="162"/>
      <c r="X220" s="162"/>
      <c r="Y220" s="162"/>
      <c r="Z220" s="162"/>
      <c r="AA220" s="162"/>
      <c r="AB220" s="162"/>
      <c r="AC220" s="162"/>
      <c r="AD220" s="162"/>
      <c r="AE220" s="162"/>
    </row>
    <row r="221" spans="2:31" x14ac:dyDescent="0.25">
      <c r="B221" s="197"/>
      <c r="C221" s="214"/>
      <c r="P221" s="162"/>
      <c r="Q221" s="162"/>
      <c r="R221" s="162"/>
      <c r="S221" s="162"/>
      <c r="T221" s="162"/>
      <c r="U221" s="162"/>
      <c r="V221" s="162"/>
      <c r="W221" s="162"/>
      <c r="X221" s="162"/>
      <c r="Y221" s="162"/>
      <c r="Z221" s="162"/>
      <c r="AA221" s="162"/>
      <c r="AB221" s="162"/>
      <c r="AC221" s="162"/>
      <c r="AD221" s="162"/>
      <c r="AE221" s="162"/>
    </row>
    <row r="222" spans="2:31" x14ac:dyDescent="0.25">
      <c r="B222" s="197"/>
      <c r="C222" s="214"/>
      <c r="P222" s="162"/>
      <c r="Q222" s="162"/>
      <c r="R222" s="162"/>
      <c r="S222" s="162"/>
      <c r="T222" s="162"/>
      <c r="U222" s="162"/>
      <c r="V222" s="162"/>
      <c r="W222" s="162"/>
      <c r="X222" s="162"/>
      <c r="Y222" s="162"/>
      <c r="Z222" s="162"/>
      <c r="AA222" s="162"/>
      <c r="AB222" s="162"/>
      <c r="AC222" s="162"/>
      <c r="AD222" s="162"/>
      <c r="AE222" s="162"/>
    </row>
    <row r="223" spans="2:31" x14ac:dyDescent="0.25">
      <c r="B223" s="197"/>
      <c r="C223" s="214"/>
      <c r="P223" s="162"/>
      <c r="Q223" s="162"/>
      <c r="R223" s="162"/>
      <c r="S223" s="162"/>
      <c r="T223" s="162"/>
      <c r="U223" s="162"/>
      <c r="V223" s="162"/>
      <c r="W223" s="162"/>
      <c r="X223" s="162"/>
      <c r="Y223" s="162"/>
      <c r="Z223" s="162"/>
      <c r="AA223" s="162"/>
      <c r="AB223" s="162"/>
      <c r="AC223" s="162"/>
      <c r="AD223" s="162"/>
      <c r="AE223" s="162"/>
    </row>
    <row r="224" spans="2:31" x14ac:dyDescent="0.25">
      <c r="B224" s="197"/>
      <c r="C224" s="214"/>
      <c r="P224" s="162"/>
      <c r="Q224" s="162"/>
      <c r="R224" s="162"/>
      <c r="S224" s="162"/>
      <c r="T224" s="162"/>
      <c r="U224" s="162"/>
      <c r="V224" s="162"/>
      <c r="W224" s="162"/>
      <c r="X224" s="162"/>
      <c r="Y224" s="162"/>
      <c r="Z224" s="162"/>
      <c r="AA224" s="162"/>
      <c r="AB224" s="162"/>
      <c r="AC224" s="162"/>
      <c r="AD224" s="162"/>
      <c r="AE224" s="162"/>
    </row>
    <row r="225" spans="2:31" x14ac:dyDescent="0.25">
      <c r="B225" s="197"/>
      <c r="C225" s="214"/>
      <c r="P225" s="162"/>
      <c r="Q225" s="162"/>
      <c r="R225" s="162"/>
      <c r="S225" s="162"/>
      <c r="T225" s="162"/>
      <c r="U225" s="162"/>
      <c r="V225" s="162"/>
      <c r="W225" s="162"/>
      <c r="X225" s="162"/>
      <c r="Y225" s="162"/>
      <c r="Z225" s="162"/>
      <c r="AA225" s="162"/>
      <c r="AB225" s="162"/>
      <c r="AC225" s="162"/>
      <c r="AD225" s="162"/>
      <c r="AE225" s="162"/>
    </row>
    <row r="226" spans="2:31" x14ac:dyDescent="0.25">
      <c r="B226" s="197"/>
      <c r="C226" s="214"/>
      <c r="P226" s="162"/>
      <c r="Q226" s="162"/>
      <c r="R226" s="162"/>
      <c r="S226" s="162"/>
      <c r="T226" s="162"/>
      <c r="U226" s="162"/>
      <c r="V226" s="162"/>
      <c r="W226" s="162"/>
      <c r="X226" s="162"/>
      <c r="Y226" s="162"/>
      <c r="Z226" s="162"/>
      <c r="AA226" s="162"/>
      <c r="AB226" s="162"/>
      <c r="AC226" s="162"/>
      <c r="AD226" s="162"/>
      <c r="AE226" s="162"/>
    </row>
    <row r="227" spans="2:31" x14ac:dyDescent="0.25">
      <c r="B227" s="197"/>
      <c r="C227" s="214"/>
      <c r="P227" s="162"/>
      <c r="Q227" s="162"/>
      <c r="R227" s="162"/>
      <c r="S227" s="162"/>
      <c r="T227" s="162"/>
      <c r="U227" s="162"/>
      <c r="V227" s="162"/>
      <c r="W227" s="162"/>
      <c r="X227" s="162"/>
      <c r="Y227" s="162"/>
      <c r="Z227" s="162"/>
      <c r="AA227" s="162"/>
      <c r="AB227" s="162"/>
      <c r="AC227" s="162"/>
      <c r="AD227" s="162"/>
      <c r="AE227" s="162"/>
    </row>
    <row r="228" spans="2:31" x14ac:dyDescent="0.25">
      <c r="B228" s="197"/>
      <c r="C228" s="214"/>
      <c r="P228" s="162"/>
      <c r="Q228" s="162"/>
      <c r="R228" s="162"/>
      <c r="S228" s="162"/>
      <c r="T228" s="162"/>
      <c r="U228" s="162"/>
      <c r="V228" s="162"/>
      <c r="W228" s="162"/>
      <c r="X228" s="162"/>
      <c r="Y228" s="162"/>
      <c r="Z228" s="162"/>
      <c r="AA228" s="162"/>
      <c r="AB228" s="162"/>
      <c r="AC228" s="162"/>
      <c r="AD228" s="162"/>
      <c r="AE228" s="162"/>
    </row>
    <row r="229" spans="2:31" x14ac:dyDescent="0.25">
      <c r="B229" s="197"/>
      <c r="C229" s="214"/>
      <c r="P229" s="162"/>
      <c r="Q229" s="162"/>
      <c r="R229" s="162"/>
      <c r="S229" s="162"/>
      <c r="T229" s="162"/>
      <c r="U229" s="162"/>
      <c r="V229" s="162"/>
      <c r="W229" s="162"/>
      <c r="X229" s="162"/>
      <c r="Y229" s="162"/>
      <c r="Z229" s="162"/>
      <c r="AA229" s="162"/>
      <c r="AB229" s="162"/>
      <c r="AC229" s="162"/>
      <c r="AD229" s="162"/>
      <c r="AE229" s="162"/>
    </row>
    <row r="230" spans="2:31" x14ac:dyDescent="0.25">
      <c r="B230" s="197"/>
      <c r="C230" s="214"/>
      <c r="P230" s="162"/>
      <c r="Q230" s="162"/>
      <c r="R230" s="162"/>
      <c r="S230" s="162"/>
      <c r="T230" s="162"/>
      <c r="U230" s="162"/>
      <c r="V230" s="162"/>
      <c r="W230" s="162"/>
      <c r="X230" s="162"/>
      <c r="Y230" s="162"/>
      <c r="Z230" s="162"/>
      <c r="AA230" s="162"/>
      <c r="AB230" s="162"/>
      <c r="AC230" s="162"/>
      <c r="AD230" s="162"/>
      <c r="AE230" s="162"/>
    </row>
    <row r="231" spans="2:31" x14ac:dyDescent="0.25">
      <c r="B231" s="197"/>
      <c r="C231" s="214"/>
      <c r="P231" s="162"/>
      <c r="Q231" s="162"/>
      <c r="R231" s="162"/>
      <c r="S231" s="162"/>
      <c r="T231" s="162"/>
      <c r="U231" s="162"/>
      <c r="V231" s="162"/>
      <c r="W231" s="162"/>
      <c r="X231" s="162"/>
      <c r="Y231" s="162"/>
      <c r="Z231" s="162"/>
      <c r="AA231" s="162"/>
      <c r="AB231" s="162"/>
      <c r="AC231" s="162"/>
      <c r="AD231" s="162"/>
      <c r="AE231" s="162"/>
    </row>
    <row r="232" spans="2:31" x14ac:dyDescent="0.25">
      <c r="B232" s="197"/>
      <c r="C232" s="214"/>
      <c r="P232" s="162"/>
      <c r="Q232" s="162"/>
      <c r="R232" s="162"/>
      <c r="S232" s="162"/>
      <c r="T232" s="162"/>
      <c r="U232" s="162"/>
      <c r="V232" s="162"/>
      <c r="W232" s="162"/>
      <c r="X232" s="162"/>
      <c r="Y232" s="162"/>
      <c r="Z232" s="162"/>
      <c r="AA232" s="162"/>
      <c r="AB232" s="162"/>
      <c r="AC232" s="162"/>
      <c r="AD232" s="162"/>
      <c r="AE232" s="162"/>
    </row>
    <row r="233" spans="2:31" x14ac:dyDescent="0.25">
      <c r="B233" s="197"/>
      <c r="C233" s="214"/>
      <c r="P233" s="162"/>
      <c r="Q233" s="162"/>
      <c r="R233" s="162"/>
      <c r="S233" s="162"/>
      <c r="T233" s="162"/>
      <c r="U233" s="162"/>
      <c r="V233" s="162"/>
      <c r="W233" s="162"/>
      <c r="X233" s="162"/>
      <c r="Y233" s="162"/>
      <c r="Z233" s="162"/>
      <c r="AA233" s="162"/>
      <c r="AB233" s="162"/>
      <c r="AC233" s="162"/>
      <c r="AD233" s="162"/>
      <c r="AE233" s="162"/>
    </row>
    <row r="234" spans="2:31" x14ac:dyDescent="0.25">
      <c r="B234" s="197"/>
      <c r="C234" s="214"/>
      <c r="P234" s="162"/>
      <c r="Q234" s="162"/>
      <c r="R234" s="162"/>
      <c r="S234" s="162"/>
      <c r="T234" s="162"/>
      <c r="U234" s="162"/>
      <c r="V234" s="162"/>
      <c r="W234" s="162"/>
      <c r="X234" s="162"/>
      <c r="Y234" s="162"/>
      <c r="Z234" s="162"/>
      <c r="AA234" s="162"/>
      <c r="AB234" s="162"/>
      <c r="AC234" s="162"/>
      <c r="AD234" s="162"/>
      <c r="AE234" s="162"/>
    </row>
    <row r="235" spans="2:31" x14ac:dyDescent="0.25">
      <c r="B235" s="197"/>
      <c r="C235" s="214"/>
      <c r="P235" s="162"/>
      <c r="Q235" s="162"/>
      <c r="R235" s="162"/>
      <c r="S235" s="162"/>
      <c r="T235" s="162"/>
      <c r="U235" s="162"/>
      <c r="V235" s="162"/>
      <c r="W235" s="162"/>
      <c r="X235" s="162"/>
      <c r="Y235" s="162"/>
      <c r="Z235" s="162"/>
      <c r="AA235" s="162"/>
      <c r="AB235" s="162"/>
      <c r="AC235" s="162"/>
      <c r="AD235" s="162"/>
      <c r="AE235" s="162"/>
    </row>
    <row r="236" spans="2:31" x14ac:dyDescent="0.25">
      <c r="B236" s="197"/>
      <c r="C236" s="214"/>
      <c r="P236" s="162"/>
      <c r="Q236" s="162"/>
      <c r="R236" s="162"/>
      <c r="S236" s="162"/>
      <c r="T236" s="162"/>
      <c r="U236" s="162"/>
      <c r="V236" s="162"/>
      <c r="W236" s="162"/>
      <c r="X236" s="162"/>
      <c r="Y236" s="162"/>
      <c r="Z236" s="162"/>
      <c r="AA236" s="162"/>
      <c r="AB236" s="162"/>
      <c r="AC236" s="162"/>
      <c r="AD236" s="162"/>
      <c r="AE236" s="162"/>
    </row>
    <row r="237" spans="2:31" x14ac:dyDescent="0.25">
      <c r="B237" s="197"/>
      <c r="C237" s="214"/>
      <c r="P237" s="162"/>
      <c r="Q237" s="162"/>
      <c r="R237" s="162"/>
      <c r="S237" s="162"/>
      <c r="T237" s="162"/>
      <c r="U237" s="162"/>
      <c r="V237" s="162"/>
      <c r="W237" s="162"/>
      <c r="X237" s="162"/>
      <c r="Y237" s="162"/>
      <c r="Z237" s="162"/>
      <c r="AA237" s="162"/>
      <c r="AB237" s="162"/>
      <c r="AC237" s="162"/>
      <c r="AD237" s="162"/>
      <c r="AE237" s="162"/>
    </row>
    <row r="238" spans="2:31" x14ac:dyDescent="0.25">
      <c r="B238" s="197"/>
      <c r="C238" s="214"/>
      <c r="P238" s="162"/>
      <c r="Q238" s="162"/>
      <c r="R238" s="162"/>
      <c r="S238" s="162"/>
      <c r="T238" s="162"/>
      <c r="U238" s="162"/>
      <c r="V238" s="162"/>
      <c r="W238" s="162"/>
      <c r="X238" s="162"/>
      <c r="Y238" s="162"/>
      <c r="Z238" s="162"/>
      <c r="AA238" s="162"/>
      <c r="AB238" s="162"/>
      <c r="AC238" s="162"/>
      <c r="AD238" s="162"/>
      <c r="AE238" s="162"/>
    </row>
    <row r="239" spans="2:31" x14ac:dyDescent="0.25">
      <c r="B239" s="197"/>
      <c r="C239" s="214"/>
      <c r="P239" s="162"/>
      <c r="Q239" s="162"/>
      <c r="R239" s="162"/>
      <c r="S239" s="162"/>
      <c r="T239" s="162"/>
      <c r="U239" s="162"/>
      <c r="V239" s="162"/>
      <c r="W239" s="162"/>
      <c r="X239" s="162"/>
      <c r="Y239" s="162"/>
      <c r="Z239" s="162"/>
      <c r="AA239" s="162"/>
      <c r="AB239" s="162"/>
      <c r="AC239" s="162"/>
      <c r="AD239" s="162"/>
      <c r="AE239" s="162"/>
    </row>
    <row r="240" spans="2:31" x14ac:dyDescent="0.25">
      <c r="B240" s="197"/>
      <c r="C240" s="214"/>
      <c r="P240" s="162"/>
      <c r="Q240" s="162"/>
      <c r="R240" s="162"/>
      <c r="S240" s="162"/>
      <c r="T240" s="162"/>
      <c r="U240" s="162"/>
      <c r="V240" s="162"/>
      <c r="W240" s="162"/>
      <c r="X240" s="162"/>
      <c r="Y240" s="162"/>
      <c r="Z240" s="162"/>
      <c r="AA240" s="162"/>
      <c r="AB240" s="162"/>
      <c r="AC240" s="162"/>
      <c r="AD240" s="162"/>
      <c r="AE240" s="162"/>
    </row>
    <row r="241" spans="2:31" x14ac:dyDescent="0.25">
      <c r="B241" s="197"/>
      <c r="C241" s="214"/>
      <c r="P241" s="162"/>
      <c r="Q241" s="162"/>
      <c r="R241" s="162"/>
      <c r="S241" s="162"/>
      <c r="T241" s="162"/>
      <c r="U241" s="162"/>
      <c r="V241" s="162"/>
      <c r="W241" s="162"/>
      <c r="X241" s="162"/>
      <c r="Y241" s="162"/>
      <c r="Z241" s="162"/>
      <c r="AA241" s="162"/>
      <c r="AB241" s="162"/>
      <c r="AC241" s="162"/>
      <c r="AD241" s="162"/>
      <c r="AE241" s="162"/>
    </row>
    <row r="242" spans="2:31" x14ac:dyDescent="0.25">
      <c r="B242" s="197"/>
      <c r="C242" s="214"/>
      <c r="P242" s="162"/>
      <c r="Q242" s="162"/>
      <c r="R242" s="162"/>
      <c r="S242" s="162"/>
      <c r="T242" s="162"/>
      <c r="U242" s="162"/>
      <c r="V242" s="162"/>
      <c r="W242" s="162"/>
      <c r="X242" s="162"/>
      <c r="Y242" s="162"/>
      <c r="Z242" s="162"/>
      <c r="AA242" s="162"/>
      <c r="AB242" s="162"/>
      <c r="AC242" s="162"/>
      <c r="AD242" s="162"/>
      <c r="AE242" s="162"/>
    </row>
    <row r="243" spans="2:31" x14ac:dyDescent="0.25">
      <c r="B243" s="197"/>
      <c r="C243" s="214"/>
      <c r="P243" s="162"/>
      <c r="Q243" s="162"/>
      <c r="R243" s="162"/>
      <c r="S243" s="162"/>
      <c r="T243" s="162"/>
      <c r="U243" s="162"/>
      <c r="V243" s="162"/>
      <c r="W243" s="162"/>
      <c r="X243" s="162"/>
      <c r="Y243" s="162"/>
      <c r="Z243" s="162"/>
      <c r="AA243" s="162"/>
      <c r="AB243" s="162"/>
      <c r="AC243" s="162"/>
      <c r="AD243" s="162"/>
      <c r="AE243" s="162"/>
    </row>
    <row r="244" spans="2:31" x14ac:dyDescent="0.25">
      <c r="B244" s="197"/>
      <c r="C244" s="214"/>
      <c r="P244" s="162"/>
      <c r="Q244" s="162"/>
      <c r="R244" s="162"/>
      <c r="S244" s="162"/>
      <c r="T244" s="162"/>
      <c r="U244" s="162"/>
      <c r="V244" s="162"/>
      <c r="W244" s="162"/>
      <c r="X244" s="162"/>
      <c r="Y244" s="162"/>
      <c r="Z244" s="162"/>
      <c r="AA244" s="162"/>
      <c r="AB244" s="162"/>
      <c r="AC244" s="162"/>
      <c r="AD244" s="162"/>
      <c r="AE244" s="162"/>
    </row>
    <row r="245" spans="2:31" x14ac:dyDescent="0.25">
      <c r="B245" s="197"/>
      <c r="C245" s="214"/>
      <c r="P245" s="162"/>
      <c r="Q245" s="162"/>
      <c r="R245" s="162"/>
      <c r="S245" s="162"/>
      <c r="T245" s="162"/>
      <c r="U245" s="162"/>
      <c r="V245" s="162"/>
      <c r="W245" s="162"/>
      <c r="X245" s="162"/>
      <c r="Y245" s="162"/>
      <c r="Z245" s="162"/>
      <c r="AA245" s="162"/>
      <c r="AB245" s="162"/>
      <c r="AC245" s="162"/>
      <c r="AD245" s="162"/>
      <c r="AE245" s="162"/>
    </row>
    <row r="246" spans="2:31" x14ac:dyDescent="0.25">
      <c r="B246" s="197"/>
      <c r="C246" s="214"/>
      <c r="P246" s="162"/>
      <c r="Q246" s="162"/>
      <c r="R246" s="162"/>
      <c r="S246" s="162"/>
      <c r="T246" s="162"/>
      <c r="U246" s="162"/>
      <c r="V246" s="162"/>
      <c r="W246" s="162"/>
      <c r="X246" s="162"/>
      <c r="Y246" s="162"/>
      <c r="Z246" s="162"/>
      <c r="AA246" s="162"/>
      <c r="AB246" s="162"/>
      <c r="AC246" s="162"/>
      <c r="AD246" s="162"/>
      <c r="AE246" s="162"/>
    </row>
    <row r="247" spans="2:31" x14ac:dyDescent="0.25">
      <c r="B247" s="197"/>
      <c r="C247" s="214"/>
      <c r="P247" s="162"/>
      <c r="Q247" s="162"/>
      <c r="R247" s="162"/>
      <c r="S247" s="162"/>
      <c r="T247" s="162"/>
      <c r="U247" s="162"/>
      <c r="V247" s="162"/>
      <c r="W247" s="162"/>
      <c r="X247" s="162"/>
      <c r="Y247" s="162"/>
      <c r="Z247" s="162"/>
      <c r="AA247" s="162"/>
      <c r="AB247" s="162"/>
      <c r="AC247" s="162"/>
      <c r="AD247" s="162"/>
      <c r="AE247" s="162"/>
    </row>
    <row r="248" spans="2:31" x14ac:dyDescent="0.25">
      <c r="B248" s="197"/>
      <c r="C248" s="214"/>
      <c r="P248" s="162"/>
      <c r="Q248" s="162"/>
      <c r="R248" s="162"/>
      <c r="S248" s="162"/>
      <c r="T248" s="162"/>
      <c r="U248" s="162"/>
      <c r="V248" s="162"/>
      <c r="W248" s="162"/>
      <c r="X248" s="162"/>
      <c r="Y248" s="162"/>
      <c r="Z248" s="162"/>
      <c r="AA248" s="162"/>
      <c r="AB248" s="162"/>
      <c r="AC248" s="162"/>
      <c r="AD248" s="162"/>
      <c r="AE248" s="162"/>
    </row>
    <row r="249" spans="2:31" x14ac:dyDescent="0.25">
      <c r="B249" s="197"/>
      <c r="C249" s="214"/>
      <c r="P249" s="162"/>
      <c r="Q249" s="162"/>
      <c r="R249" s="162"/>
      <c r="S249" s="162"/>
      <c r="T249" s="162"/>
      <c r="U249" s="162"/>
      <c r="V249" s="162"/>
      <c r="W249" s="162"/>
      <c r="X249" s="162"/>
      <c r="Y249" s="162"/>
      <c r="Z249" s="162"/>
      <c r="AA249" s="162"/>
      <c r="AB249" s="162"/>
      <c r="AC249" s="162"/>
      <c r="AD249" s="162"/>
      <c r="AE249" s="162"/>
    </row>
    <row r="250" spans="2:31" x14ac:dyDescent="0.25">
      <c r="B250" s="197"/>
      <c r="C250" s="214"/>
      <c r="P250" s="162"/>
      <c r="Q250" s="162"/>
      <c r="R250" s="162"/>
      <c r="S250" s="162"/>
      <c r="T250" s="162"/>
      <c r="U250" s="162"/>
      <c r="V250" s="162"/>
      <c r="W250" s="162"/>
      <c r="X250" s="162"/>
      <c r="Y250" s="162"/>
      <c r="Z250" s="162"/>
      <c r="AA250" s="162"/>
      <c r="AB250" s="162"/>
      <c r="AC250" s="162"/>
      <c r="AD250" s="162"/>
      <c r="AE250" s="162"/>
    </row>
    <row r="251" spans="2:31" x14ac:dyDescent="0.25">
      <c r="B251" s="197"/>
      <c r="C251" s="214"/>
      <c r="P251" s="162"/>
      <c r="Q251" s="162"/>
      <c r="R251" s="162"/>
      <c r="S251" s="162"/>
      <c r="T251" s="162"/>
      <c r="U251" s="162"/>
      <c r="V251" s="162"/>
      <c r="W251" s="162"/>
      <c r="X251" s="162"/>
      <c r="Y251" s="162"/>
      <c r="Z251" s="162"/>
      <c r="AA251" s="162"/>
      <c r="AB251" s="162"/>
      <c r="AC251" s="162"/>
      <c r="AD251" s="162"/>
      <c r="AE251" s="162"/>
    </row>
    <row r="252" spans="2:31" x14ac:dyDescent="0.25">
      <c r="B252" s="197"/>
      <c r="C252" s="214"/>
      <c r="P252" s="162"/>
      <c r="Q252" s="162"/>
      <c r="R252" s="162"/>
      <c r="S252" s="162"/>
      <c r="T252" s="162"/>
      <c r="U252" s="162"/>
      <c r="V252" s="162"/>
      <c r="W252" s="162"/>
      <c r="X252" s="162"/>
      <c r="Y252" s="162"/>
      <c r="Z252" s="162"/>
      <c r="AA252" s="162"/>
      <c r="AB252" s="162"/>
      <c r="AC252" s="162"/>
      <c r="AD252" s="162"/>
      <c r="AE252" s="162"/>
    </row>
    <row r="253" spans="2:31" x14ac:dyDescent="0.25">
      <c r="B253" s="197"/>
      <c r="C253" s="214"/>
      <c r="P253" s="162"/>
      <c r="Q253" s="162"/>
      <c r="R253" s="162"/>
      <c r="S253" s="162"/>
      <c r="T253" s="162"/>
      <c r="U253" s="162"/>
      <c r="V253" s="162"/>
      <c r="W253" s="162"/>
      <c r="X253" s="162"/>
      <c r="Y253" s="162"/>
      <c r="Z253" s="162"/>
      <c r="AA253" s="162"/>
      <c r="AB253" s="162"/>
      <c r="AC253" s="162"/>
      <c r="AD253" s="162"/>
      <c r="AE253" s="162"/>
    </row>
    <row r="254" spans="2:31" x14ac:dyDescent="0.25">
      <c r="B254" s="197"/>
      <c r="C254" s="214"/>
      <c r="P254" s="162"/>
      <c r="Q254" s="162"/>
      <c r="R254" s="162"/>
      <c r="S254" s="162"/>
      <c r="T254" s="162"/>
      <c r="U254" s="162"/>
      <c r="V254" s="162"/>
      <c r="W254" s="162"/>
      <c r="X254" s="162"/>
      <c r="Y254" s="162"/>
      <c r="Z254" s="162"/>
      <c r="AA254" s="162"/>
      <c r="AB254" s="162"/>
      <c r="AC254" s="162"/>
      <c r="AD254" s="162"/>
      <c r="AE254" s="162"/>
    </row>
    <row r="255" spans="2:31" x14ac:dyDescent="0.25">
      <c r="B255" s="197"/>
      <c r="C255" s="214"/>
      <c r="P255" s="162"/>
      <c r="Q255" s="162"/>
      <c r="R255" s="162"/>
      <c r="S255" s="162"/>
      <c r="T255" s="162"/>
      <c r="U255" s="162"/>
      <c r="V255" s="162"/>
      <c r="W255" s="162"/>
      <c r="X255" s="162"/>
      <c r="Y255" s="162"/>
      <c r="Z255" s="162"/>
      <c r="AA255" s="162"/>
      <c r="AB255" s="162"/>
      <c r="AC255" s="162"/>
      <c r="AD255" s="162"/>
      <c r="AE255" s="162"/>
    </row>
    <row r="256" spans="2:31" x14ac:dyDescent="0.25">
      <c r="B256" s="197"/>
      <c r="C256" s="214"/>
      <c r="P256" s="162"/>
      <c r="Q256" s="162"/>
      <c r="R256" s="162"/>
      <c r="S256" s="162"/>
      <c r="T256" s="162"/>
      <c r="U256" s="162"/>
      <c r="V256" s="162"/>
      <c r="W256" s="162"/>
      <c r="X256" s="162"/>
      <c r="Y256" s="162"/>
      <c r="Z256" s="162"/>
      <c r="AA256" s="162"/>
      <c r="AB256" s="162"/>
      <c r="AC256" s="162"/>
      <c r="AD256" s="162"/>
      <c r="AE256" s="162"/>
    </row>
    <row r="257" spans="2:31" x14ac:dyDescent="0.25">
      <c r="B257" s="197"/>
      <c r="C257" s="214"/>
      <c r="P257" s="162"/>
      <c r="Q257" s="162"/>
      <c r="R257" s="162"/>
      <c r="S257" s="162"/>
      <c r="T257" s="162"/>
      <c r="U257" s="162"/>
      <c r="V257" s="162"/>
      <c r="W257" s="162"/>
      <c r="X257" s="162"/>
      <c r="Y257" s="162"/>
      <c r="Z257" s="162"/>
      <c r="AA257" s="162"/>
      <c r="AB257" s="162"/>
      <c r="AC257" s="162"/>
      <c r="AD257" s="162"/>
      <c r="AE257" s="162"/>
    </row>
    <row r="258" spans="2:31" x14ac:dyDescent="0.25">
      <c r="B258" s="197"/>
      <c r="C258" s="214"/>
      <c r="P258" s="162"/>
      <c r="Q258" s="162"/>
      <c r="R258" s="162"/>
      <c r="S258" s="162"/>
      <c r="T258" s="162"/>
      <c r="U258" s="162"/>
      <c r="V258" s="162"/>
      <c r="W258" s="162"/>
      <c r="X258" s="162"/>
      <c r="Y258" s="162"/>
      <c r="Z258" s="162"/>
      <c r="AA258" s="162"/>
      <c r="AB258" s="162"/>
      <c r="AC258" s="162"/>
      <c r="AD258" s="162"/>
      <c r="AE258" s="162"/>
    </row>
    <row r="259" spans="2:31" x14ac:dyDescent="0.25">
      <c r="B259" s="197"/>
      <c r="C259" s="214"/>
      <c r="P259" s="162"/>
      <c r="Q259" s="162"/>
      <c r="R259" s="162"/>
      <c r="S259" s="162"/>
      <c r="T259" s="162"/>
      <c r="U259" s="162"/>
      <c r="V259" s="162"/>
      <c r="W259" s="162"/>
      <c r="X259" s="162"/>
      <c r="Y259" s="162"/>
      <c r="Z259" s="162"/>
      <c r="AA259" s="162"/>
      <c r="AB259" s="162"/>
      <c r="AC259" s="162"/>
      <c r="AD259" s="162"/>
      <c r="AE259" s="162"/>
    </row>
    <row r="260" spans="2:31" x14ac:dyDescent="0.25">
      <c r="B260" s="197"/>
      <c r="C260" s="214"/>
      <c r="P260" s="162"/>
      <c r="Q260" s="162"/>
      <c r="R260" s="162"/>
      <c r="S260" s="162"/>
      <c r="T260" s="162"/>
      <c r="U260" s="162"/>
      <c r="V260" s="162"/>
      <c r="W260" s="162"/>
      <c r="X260" s="162"/>
      <c r="Y260" s="162"/>
      <c r="Z260" s="162"/>
      <c r="AA260" s="162"/>
      <c r="AB260" s="162"/>
      <c r="AC260" s="162"/>
      <c r="AD260" s="162"/>
      <c r="AE260" s="162"/>
    </row>
    <row r="261" spans="2:31" x14ac:dyDescent="0.25">
      <c r="B261" s="197"/>
      <c r="C261" s="214"/>
      <c r="P261" s="162"/>
      <c r="Q261" s="162"/>
      <c r="R261" s="162"/>
      <c r="S261" s="162"/>
      <c r="T261" s="162"/>
      <c r="U261" s="162"/>
      <c r="V261" s="162"/>
      <c r="W261" s="162"/>
      <c r="X261" s="162"/>
      <c r="Y261" s="162"/>
      <c r="Z261" s="162"/>
      <c r="AA261" s="162"/>
      <c r="AB261" s="162"/>
      <c r="AC261" s="162"/>
      <c r="AD261" s="162"/>
      <c r="AE261" s="162"/>
    </row>
    <row r="262" spans="2:31" x14ac:dyDescent="0.25">
      <c r="B262" s="197"/>
      <c r="C262" s="214"/>
      <c r="P262" s="162"/>
      <c r="Q262" s="162"/>
      <c r="R262" s="162"/>
      <c r="S262" s="162"/>
      <c r="T262" s="162"/>
      <c r="U262" s="162"/>
      <c r="V262" s="162"/>
      <c r="W262" s="162"/>
      <c r="X262" s="162"/>
      <c r="Y262" s="162"/>
      <c r="Z262" s="162"/>
      <c r="AA262" s="162"/>
      <c r="AB262" s="162"/>
      <c r="AC262" s="162"/>
      <c r="AD262" s="162"/>
      <c r="AE262" s="162"/>
    </row>
    <row r="263" spans="2:31" x14ac:dyDescent="0.25">
      <c r="B263" s="197"/>
      <c r="C263" s="214"/>
      <c r="P263" s="162"/>
      <c r="Q263" s="162"/>
      <c r="R263" s="162"/>
      <c r="S263" s="162"/>
      <c r="T263" s="162"/>
      <c r="U263" s="162"/>
      <c r="V263" s="162"/>
      <c r="W263" s="162"/>
      <c r="X263" s="162"/>
      <c r="Y263" s="162"/>
      <c r="Z263" s="162"/>
      <c r="AA263" s="162"/>
      <c r="AB263" s="162"/>
      <c r="AC263" s="162"/>
      <c r="AD263" s="162"/>
      <c r="AE263" s="162"/>
    </row>
    <row r="264" spans="2:31" x14ac:dyDescent="0.25">
      <c r="B264" s="197"/>
      <c r="C264" s="214"/>
      <c r="P264" s="162"/>
      <c r="Q264" s="162"/>
      <c r="R264" s="162"/>
      <c r="S264" s="162"/>
      <c r="T264" s="162"/>
      <c r="U264" s="162"/>
      <c r="V264" s="162"/>
      <c r="W264" s="162"/>
      <c r="X264" s="162"/>
      <c r="Y264" s="162"/>
      <c r="Z264" s="162"/>
      <c r="AA264" s="162"/>
      <c r="AB264" s="162"/>
      <c r="AC264" s="162"/>
      <c r="AD264" s="162"/>
      <c r="AE264" s="162"/>
    </row>
    <row r="265" spans="2:31" x14ac:dyDescent="0.25">
      <c r="B265" s="197"/>
      <c r="C265" s="214"/>
      <c r="P265" s="162"/>
      <c r="Q265" s="162"/>
      <c r="R265" s="162"/>
      <c r="S265" s="162"/>
      <c r="T265" s="162"/>
      <c r="U265" s="162"/>
      <c r="V265" s="162"/>
      <c r="W265" s="162"/>
      <c r="X265" s="162"/>
      <c r="Y265" s="162"/>
      <c r="Z265" s="162"/>
      <c r="AA265" s="162"/>
      <c r="AB265" s="162"/>
      <c r="AC265" s="162"/>
      <c r="AD265" s="162"/>
      <c r="AE265" s="162"/>
    </row>
    <row r="266" spans="2:31" x14ac:dyDescent="0.25">
      <c r="B266" s="197"/>
      <c r="C266" s="214"/>
      <c r="P266" s="162"/>
      <c r="Q266" s="162"/>
      <c r="R266" s="162"/>
      <c r="S266" s="162"/>
      <c r="T266" s="162"/>
      <c r="U266" s="162"/>
      <c r="V266" s="162"/>
      <c r="W266" s="162"/>
      <c r="X266" s="162"/>
      <c r="Y266" s="162"/>
      <c r="Z266" s="162"/>
      <c r="AA266" s="162"/>
      <c r="AB266" s="162"/>
      <c r="AC266" s="162"/>
      <c r="AD266" s="162"/>
      <c r="AE266" s="162"/>
    </row>
    <row r="267" spans="2:31" x14ac:dyDescent="0.25">
      <c r="B267" s="197"/>
      <c r="C267" s="214"/>
      <c r="P267" s="162"/>
      <c r="Q267" s="162"/>
      <c r="R267" s="162"/>
      <c r="S267" s="162"/>
      <c r="T267" s="162"/>
      <c r="U267" s="162"/>
      <c r="V267" s="162"/>
      <c r="W267" s="162"/>
      <c r="X267" s="162"/>
      <c r="Y267" s="162"/>
      <c r="Z267" s="162"/>
      <c r="AA267" s="162"/>
      <c r="AB267" s="162"/>
      <c r="AC267" s="162"/>
      <c r="AD267" s="162"/>
      <c r="AE267" s="162"/>
    </row>
    <row r="268" spans="2:31" x14ac:dyDescent="0.25">
      <c r="B268" s="197"/>
      <c r="C268" s="214"/>
      <c r="P268" s="162"/>
      <c r="Q268" s="162"/>
      <c r="R268" s="162"/>
      <c r="S268" s="162"/>
      <c r="T268" s="162"/>
      <c r="U268" s="162"/>
      <c r="V268" s="162"/>
      <c r="W268" s="162"/>
      <c r="X268" s="162"/>
      <c r="Y268" s="162"/>
      <c r="Z268" s="162"/>
      <c r="AA268" s="162"/>
      <c r="AB268" s="162"/>
      <c r="AC268" s="162"/>
      <c r="AD268" s="162"/>
      <c r="AE268" s="162"/>
    </row>
    <row r="269" spans="2:31" x14ac:dyDescent="0.25">
      <c r="B269" s="197"/>
      <c r="C269" s="214"/>
      <c r="P269" s="162"/>
      <c r="Q269" s="162"/>
      <c r="R269" s="162"/>
      <c r="S269" s="162"/>
      <c r="T269" s="162"/>
      <c r="U269" s="162"/>
      <c r="V269" s="162"/>
      <c r="W269" s="162"/>
      <c r="X269" s="162"/>
      <c r="Y269" s="162"/>
      <c r="Z269" s="162"/>
      <c r="AA269" s="162"/>
      <c r="AB269" s="162"/>
      <c r="AC269" s="162"/>
      <c r="AD269" s="162"/>
      <c r="AE269" s="162"/>
    </row>
    <row r="270" spans="2:31" x14ac:dyDescent="0.25">
      <c r="B270" s="197"/>
      <c r="C270" s="214"/>
      <c r="P270" s="162"/>
      <c r="Q270" s="162"/>
      <c r="R270" s="162"/>
      <c r="S270" s="162"/>
      <c r="T270" s="162"/>
      <c r="U270" s="162"/>
      <c r="V270" s="162"/>
      <c r="W270" s="162"/>
      <c r="X270" s="162"/>
      <c r="Y270" s="162"/>
      <c r="Z270" s="162"/>
      <c r="AA270" s="162"/>
      <c r="AB270" s="162"/>
      <c r="AC270" s="162"/>
      <c r="AD270" s="162"/>
      <c r="AE270" s="162"/>
    </row>
    <row r="271" spans="2:31" x14ac:dyDescent="0.25">
      <c r="B271" s="197"/>
      <c r="C271" s="214"/>
      <c r="P271" s="162"/>
      <c r="Q271" s="162"/>
      <c r="R271" s="162"/>
      <c r="S271" s="162"/>
      <c r="T271" s="162"/>
      <c r="U271" s="162"/>
      <c r="V271" s="162"/>
      <c r="W271" s="162"/>
      <c r="X271" s="162"/>
      <c r="Y271" s="162"/>
      <c r="Z271" s="162"/>
      <c r="AA271" s="162"/>
      <c r="AB271" s="162"/>
      <c r="AC271" s="162"/>
      <c r="AD271" s="162"/>
      <c r="AE271" s="162"/>
    </row>
    <row r="272" spans="2:31" x14ac:dyDescent="0.25">
      <c r="B272" s="197"/>
      <c r="C272" s="214"/>
      <c r="P272" s="162"/>
      <c r="Q272" s="162"/>
      <c r="R272" s="162"/>
      <c r="S272" s="162"/>
      <c r="T272" s="162"/>
      <c r="U272" s="162"/>
      <c r="V272" s="162"/>
      <c r="W272" s="162"/>
      <c r="X272" s="162"/>
      <c r="Y272" s="162"/>
      <c r="Z272" s="162"/>
      <c r="AA272" s="162"/>
      <c r="AB272" s="162"/>
      <c r="AC272" s="162"/>
      <c r="AD272" s="162"/>
      <c r="AE272" s="162"/>
    </row>
    <row r="273" spans="2:31" x14ac:dyDescent="0.25">
      <c r="B273" s="197"/>
      <c r="C273" s="214"/>
      <c r="P273" s="162"/>
      <c r="Q273" s="162"/>
      <c r="R273" s="162"/>
      <c r="S273" s="162"/>
      <c r="T273" s="162"/>
      <c r="U273" s="162"/>
      <c r="V273" s="162"/>
      <c r="W273" s="162"/>
      <c r="X273" s="162"/>
      <c r="Y273" s="162"/>
      <c r="Z273" s="162"/>
      <c r="AA273" s="162"/>
      <c r="AB273" s="162"/>
      <c r="AC273" s="162"/>
      <c r="AD273" s="162"/>
      <c r="AE273" s="162"/>
    </row>
    <row r="274" spans="2:31" x14ac:dyDescent="0.25">
      <c r="B274" s="197"/>
      <c r="C274" s="214"/>
      <c r="P274" s="162"/>
      <c r="Q274" s="162"/>
      <c r="R274" s="162"/>
      <c r="S274" s="162"/>
      <c r="T274" s="162"/>
      <c r="U274" s="162"/>
      <c r="V274" s="162"/>
      <c r="W274" s="162"/>
      <c r="X274" s="162"/>
      <c r="Y274" s="162"/>
      <c r="Z274" s="162"/>
      <c r="AA274" s="162"/>
      <c r="AB274" s="162"/>
      <c r="AC274" s="162"/>
      <c r="AD274" s="162"/>
      <c r="AE274" s="162"/>
    </row>
    <row r="275" spans="2:31" x14ac:dyDescent="0.25">
      <c r="B275" s="197"/>
      <c r="C275" s="214"/>
      <c r="P275" s="162"/>
      <c r="Q275" s="162"/>
      <c r="R275" s="162"/>
      <c r="S275" s="162"/>
      <c r="T275" s="162"/>
      <c r="U275" s="162"/>
      <c r="V275" s="162"/>
      <c r="W275" s="162"/>
      <c r="X275" s="162"/>
      <c r="Y275" s="162"/>
      <c r="Z275" s="162"/>
      <c r="AA275" s="162"/>
      <c r="AB275" s="162"/>
      <c r="AC275" s="162"/>
      <c r="AD275" s="162"/>
      <c r="AE275" s="162"/>
    </row>
    <row r="276" spans="2:31" x14ac:dyDescent="0.25">
      <c r="B276" s="197"/>
      <c r="C276" s="214"/>
      <c r="P276" s="162"/>
      <c r="Q276" s="162"/>
      <c r="R276" s="162"/>
      <c r="S276" s="162"/>
      <c r="T276" s="162"/>
      <c r="U276" s="162"/>
      <c r="V276" s="162"/>
      <c r="W276" s="162"/>
      <c r="X276" s="162"/>
      <c r="Y276" s="162"/>
      <c r="Z276" s="162"/>
      <c r="AA276" s="162"/>
      <c r="AB276" s="162"/>
      <c r="AC276" s="162"/>
      <c r="AD276" s="162"/>
      <c r="AE276" s="162"/>
    </row>
    <row r="277" spans="2:31" x14ac:dyDescent="0.25">
      <c r="B277" s="197"/>
      <c r="C277" s="214"/>
      <c r="P277" s="162"/>
      <c r="Q277" s="162"/>
      <c r="R277" s="162"/>
      <c r="S277" s="162"/>
      <c r="T277" s="162"/>
      <c r="U277" s="162"/>
      <c r="V277" s="162"/>
      <c r="W277" s="162"/>
      <c r="X277" s="162"/>
      <c r="Y277" s="162"/>
      <c r="Z277" s="162"/>
      <c r="AA277" s="162"/>
      <c r="AB277" s="162"/>
      <c r="AC277" s="162"/>
      <c r="AD277" s="162"/>
      <c r="AE277" s="162"/>
    </row>
    <row r="278" spans="2:31" x14ac:dyDescent="0.25">
      <c r="B278" s="197"/>
      <c r="C278" s="214"/>
      <c r="P278" s="162"/>
      <c r="Q278" s="162"/>
      <c r="R278" s="162"/>
      <c r="S278" s="162"/>
      <c r="T278" s="162"/>
      <c r="U278" s="162"/>
      <c r="V278" s="162"/>
      <c r="W278" s="162"/>
      <c r="X278" s="162"/>
      <c r="Y278" s="162"/>
      <c r="Z278" s="162"/>
      <c r="AA278" s="162"/>
      <c r="AB278" s="162"/>
      <c r="AC278" s="162"/>
      <c r="AD278" s="162"/>
      <c r="AE278" s="162"/>
    </row>
    <row r="279" spans="2:31" x14ac:dyDescent="0.25">
      <c r="B279" s="197"/>
      <c r="C279" s="214"/>
      <c r="P279" s="162"/>
      <c r="Q279" s="162"/>
      <c r="R279" s="162"/>
      <c r="S279" s="162"/>
      <c r="T279" s="162"/>
      <c r="U279" s="162"/>
      <c r="V279" s="162"/>
      <c r="W279" s="162"/>
      <c r="X279" s="162"/>
      <c r="Y279" s="162"/>
      <c r="Z279" s="162"/>
      <c r="AA279" s="162"/>
      <c r="AB279" s="162"/>
      <c r="AC279" s="162"/>
      <c r="AD279" s="162"/>
      <c r="AE279" s="162"/>
    </row>
    <row r="280" spans="2:31" x14ac:dyDescent="0.25">
      <c r="B280" s="197"/>
      <c r="C280" s="214"/>
      <c r="P280" s="162"/>
      <c r="Q280" s="162"/>
      <c r="R280" s="162"/>
      <c r="S280" s="162"/>
      <c r="T280" s="162"/>
      <c r="U280" s="162"/>
      <c r="V280" s="162"/>
      <c r="W280" s="162"/>
      <c r="X280" s="162"/>
      <c r="Y280" s="162"/>
      <c r="Z280" s="162"/>
      <c r="AA280" s="162"/>
      <c r="AB280" s="162"/>
      <c r="AC280" s="162"/>
      <c r="AD280" s="162"/>
      <c r="AE280" s="162"/>
    </row>
    <row r="281" spans="2:31" x14ac:dyDescent="0.25">
      <c r="B281" s="197"/>
      <c r="C281" s="214"/>
      <c r="P281" s="162"/>
      <c r="Q281" s="162"/>
      <c r="R281" s="162"/>
      <c r="S281" s="162"/>
      <c r="T281" s="162"/>
      <c r="U281" s="162"/>
      <c r="V281" s="162"/>
      <c r="W281" s="162"/>
      <c r="X281" s="162"/>
      <c r="Y281" s="162"/>
      <c r="Z281" s="162"/>
      <c r="AA281" s="162"/>
      <c r="AB281" s="162"/>
      <c r="AC281" s="162"/>
      <c r="AD281" s="162"/>
      <c r="AE281" s="162"/>
    </row>
    <row r="282" spans="2:31" x14ac:dyDescent="0.25">
      <c r="B282" s="197"/>
      <c r="C282" s="214"/>
      <c r="P282" s="162"/>
      <c r="Q282" s="162"/>
      <c r="R282" s="162"/>
      <c r="S282" s="162"/>
      <c r="T282" s="162"/>
      <c r="U282" s="162"/>
      <c r="V282" s="162"/>
      <c r="W282" s="162"/>
      <c r="X282" s="162"/>
      <c r="Y282" s="162"/>
      <c r="Z282" s="162"/>
      <c r="AA282" s="162"/>
      <c r="AB282" s="162"/>
      <c r="AC282" s="162"/>
      <c r="AD282" s="162"/>
      <c r="AE282" s="162"/>
    </row>
    <row r="283" spans="2:31" x14ac:dyDescent="0.25">
      <c r="B283" s="197"/>
      <c r="C283" s="214"/>
      <c r="P283" s="162"/>
      <c r="Q283" s="162"/>
      <c r="R283" s="162"/>
      <c r="S283" s="162"/>
      <c r="T283" s="162"/>
      <c r="U283" s="162"/>
      <c r="V283" s="162"/>
      <c r="W283" s="162"/>
      <c r="X283" s="162"/>
      <c r="Y283" s="162"/>
      <c r="Z283" s="162"/>
      <c r="AA283" s="162"/>
      <c r="AB283" s="162"/>
      <c r="AC283" s="162"/>
      <c r="AD283" s="162"/>
      <c r="AE283" s="162"/>
    </row>
    <row r="284" spans="2:31" x14ac:dyDescent="0.25">
      <c r="B284" s="197"/>
      <c r="C284" s="214"/>
      <c r="P284" s="162"/>
      <c r="Q284" s="162"/>
      <c r="R284" s="162"/>
      <c r="S284" s="162"/>
      <c r="T284" s="162"/>
      <c r="U284" s="162"/>
      <c r="V284" s="162"/>
      <c r="W284" s="162"/>
      <c r="X284" s="162"/>
      <c r="Y284" s="162"/>
      <c r="Z284" s="162"/>
      <c r="AA284" s="162"/>
      <c r="AB284" s="162"/>
      <c r="AC284" s="162"/>
      <c r="AD284" s="162"/>
      <c r="AE284" s="162"/>
    </row>
    <row r="285" spans="2:31" x14ac:dyDescent="0.25">
      <c r="B285" s="197"/>
      <c r="C285" s="214"/>
      <c r="P285" s="162"/>
      <c r="Q285" s="162"/>
      <c r="R285" s="162"/>
      <c r="S285" s="162"/>
      <c r="T285" s="162"/>
      <c r="U285" s="162"/>
      <c r="V285" s="162"/>
      <c r="W285" s="162"/>
      <c r="X285" s="162"/>
      <c r="Y285" s="162"/>
      <c r="Z285" s="162"/>
      <c r="AA285" s="162"/>
      <c r="AB285" s="162"/>
      <c r="AC285" s="162"/>
      <c r="AD285" s="162"/>
      <c r="AE285" s="162"/>
    </row>
    <row r="286" spans="2:31" x14ac:dyDescent="0.25">
      <c r="B286" s="197"/>
      <c r="C286" s="214"/>
      <c r="P286" s="162"/>
      <c r="Q286" s="162"/>
      <c r="R286" s="162"/>
      <c r="S286" s="162"/>
      <c r="T286" s="162"/>
      <c r="U286" s="162"/>
      <c r="V286" s="162"/>
      <c r="W286" s="162"/>
      <c r="X286" s="162"/>
      <c r="Y286" s="162"/>
      <c r="Z286" s="162"/>
      <c r="AA286" s="162"/>
      <c r="AB286" s="162"/>
      <c r="AC286" s="162"/>
      <c r="AD286" s="162"/>
      <c r="AE286" s="162"/>
    </row>
    <row r="287" spans="2:31" x14ac:dyDescent="0.25">
      <c r="B287" s="197"/>
      <c r="C287" s="214"/>
      <c r="P287" s="162"/>
      <c r="Q287" s="162"/>
      <c r="R287" s="162"/>
      <c r="S287" s="162"/>
      <c r="T287" s="162"/>
      <c r="U287" s="162"/>
      <c r="V287" s="162"/>
      <c r="W287" s="162"/>
      <c r="X287" s="162"/>
      <c r="Y287" s="162"/>
      <c r="Z287" s="162"/>
      <c r="AA287" s="162"/>
      <c r="AB287" s="162"/>
      <c r="AC287" s="162"/>
      <c r="AD287" s="162"/>
      <c r="AE287" s="162"/>
    </row>
    <row r="288" spans="2:31" x14ac:dyDescent="0.25">
      <c r="B288" s="197"/>
      <c r="C288" s="214"/>
      <c r="P288" s="162"/>
      <c r="Q288" s="162"/>
      <c r="R288" s="162"/>
      <c r="S288" s="162"/>
      <c r="T288" s="162"/>
      <c r="U288" s="162"/>
      <c r="V288" s="162"/>
      <c r="W288" s="162"/>
      <c r="X288" s="162"/>
      <c r="Y288" s="162"/>
      <c r="Z288" s="162"/>
      <c r="AA288" s="162"/>
      <c r="AB288" s="162"/>
      <c r="AC288" s="162"/>
      <c r="AD288" s="162"/>
      <c r="AE288" s="162"/>
    </row>
    <row r="289" spans="2:31" x14ac:dyDescent="0.25">
      <c r="B289" s="197"/>
      <c r="C289" s="214"/>
      <c r="P289" s="162"/>
      <c r="Q289" s="162"/>
      <c r="R289" s="162"/>
      <c r="S289" s="162"/>
      <c r="T289" s="162"/>
      <c r="U289" s="162"/>
      <c r="V289" s="162"/>
      <c r="W289" s="162"/>
      <c r="X289" s="162"/>
      <c r="Y289" s="162"/>
      <c r="Z289" s="162"/>
      <c r="AA289" s="162"/>
      <c r="AB289" s="162"/>
      <c r="AC289" s="162"/>
      <c r="AD289" s="162"/>
      <c r="AE289" s="162"/>
    </row>
    <row r="290" spans="2:31" x14ac:dyDescent="0.25">
      <c r="B290" s="197"/>
      <c r="C290" s="214"/>
      <c r="P290" s="162"/>
      <c r="Q290" s="162"/>
      <c r="R290" s="162"/>
      <c r="S290" s="162"/>
      <c r="T290" s="162"/>
      <c r="U290" s="162"/>
      <c r="V290" s="162"/>
      <c r="W290" s="162"/>
      <c r="X290" s="162"/>
      <c r="Y290" s="162"/>
      <c r="Z290" s="162"/>
      <c r="AA290" s="162"/>
      <c r="AB290" s="162"/>
      <c r="AC290" s="162"/>
      <c r="AD290" s="162"/>
      <c r="AE290" s="162"/>
    </row>
    <row r="291" spans="2:31" x14ac:dyDescent="0.25">
      <c r="B291" s="197"/>
      <c r="C291" s="214"/>
      <c r="P291" s="162"/>
      <c r="Q291" s="162"/>
      <c r="R291" s="162"/>
      <c r="S291" s="162"/>
      <c r="T291" s="162"/>
      <c r="U291" s="162"/>
      <c r="V291" s="162"/>
      <c r="W291" s="162"/>
      <c r="X291" s="162"/>
      <c r="Y291" s="162"/>
      <c r="Z291" s="162"/>
      <c r="AA291" s="162"/>
      <c r="AB291" s="162"/>
      <c r="AC291" s="162"/>
      <c r="AD291" s="162"/>
      <c r="AE291" s="162"/>
    </row>
    <row r="292" spans="2:31" x14ac:dyDescent="0.25">
      <c r="B292" s="197"/>
      <c r="C292" s="214"/>
      <c r="P292" s="162"/>
      <c r="Q292" s="162"/>
      <c r="R292" s="162"/>
      <c r="S292" s="162"/>
      <c r="T292" s="162"/>
      <c r="U292" s="162"/>
      <c r="V292" s="162"/>
      <c r="W292" s="162"/>
      <c r="X292" s="162"/>
      <c r="Y292" s="162"/>
      <c r="Z292" s="162"/>
      <c r="AA292" s="162"/>
      <c r="AB292" s="162"/>
      <c r="AC292" s="162"/>
      <c r="AD292" s="162"/>
      <c r="AE292" s="162"/>
    </row>
    <row r="293" spans="2:31" x14ac:dyDescent="0.25">
      <c r="B293" s="197"/>
      <c r="C293" s="214"/>
      <c r="P293" s="162"/>
      <c r="Q293" s="162"/>
      <c r="R293" s="162"/>
      <c r="S293" s="162"/>
      <c r="T293" s="162"/>
      <c r="U293" s="162"/>
      <c r="V293" s="162"/>
      <c r="W293" s="162"/>
      <c r="X293" s="162"/>
      <c r="Y293" s="162"/>
      <c r="Z293" s="162"/>
      <c r="AA293" s="162"/>
      <c r="AB293" s="162"/>
      <c r="AC293" s="162"/>
      <c r="AD293" s="162"/>
      <c r="AE293" s="162"/>
    </row>
    <row r="294" spans="2:31" x14ac:dyDescent="0.25">
      <c r="B294" s="197"/>
      <c r="C294" s="214"/>
      <c r="P294" s="162"/>
      <c r="Q294" s="162"/>
      <c r="R294" s="162"/>
      <c r="S294" s="162"/>
      <c r="T294" s="162"/>
      <c r="U294" s="162"/>
      <c r="V294" s="162"/>
      <c r="W294" s="162"/>
      <c r="X294" s="162"/>
      <c r="Y294" s="162"/>
      <c r="Z294" s="162"/>
      <c r="AA294" s="162"/>
      <c r="AB294" s="162"/>
      <c r="AC294" s="162"/>
      <c r="AD294" s="162"/>
      <c r="AE294" s="162"/>
    </row>
    <row r="295" spans="2:31" x14ac:dyDescent="0.25">
      <c r="B295" s="197"/>
      <c r="C295" s="214"/>
      <c r="P295" s="162"/>
      <c r="Q295" s="162"/>
      <c r="R295" s="162"/>
      <c r="S295" s="162"/>
      <c r="T295" s="162"/>
      <c r="U295" s="162"/>
      <c r="V295" s="162"/>
      <c r="W295" s="162"/>
      <c r="X295" s="162"/>
      <c r="Y295" s="162"/>
      <c r="Z295" s="162"/>
      <c r="AA295" s="162"/>
      <c r="AB295" s="162"/>
      <c r="AC295" s="162"/>
      <c r="AD295" s="162"/>
      <c r="AE295" s="162"/>
    </row>
    <row r="296" spans="2:31" x14ac:dyDescent="0.25">
      <c r="B296" s="197"/>
      <c r="C296" s="214"/>
      <c r="P296" s="162"/>
      <c r="Q296" s="162"/>
      <c r="R296" s="162"/>
      <c r="S296" s="162"/>
      <c r="T296" s="162"/>
      <c r="U296" s="162"/>
      <c r="V296" s="162"/>
      <c r="W296" s="162"/>
      <c r="X296" s="162"/>
      <c r="Y296" s="162"/>
      <c r="Z296" s="162"/>
      <c r="AA296" s="162"/>
      <c r="AB296" s="162"/>
      <c r="AC296" s="162"/>
      <c r="AD296" s="162"/>
      <c r="AE296" s="162"/>
    </row>
    <row r="297" spans="2:31" x14ac:dyDescent="0.25">
      <c r="B297" s="197"/>
      <c r="C297" s="214"/>
      <c r="P297" s="162"/>
      <c r="Q297" s="162"/>
      <c r="R297" s="162"/>
      <c r="S297" s="162"/>
      <c r="T297" s="162"/>
      <c r="U297" s="162"/>
      <c r="V297" s="162"/>
      <c r="W297" s="162"/>
      <c r="X297" s="162"/>
      <c r="Y297" s="162"/>
      <c r="Z297" s="162"/>
      <c r="AA297" s="162"/>
      <c r="AB297" s="162"/>
      <c r="AC297" s="162"/>
      <c r="AD297" s="162"/>
      <c r="AE297" s="162"/>
    </row>
    <row r="298" spans="2:31" x14ac:dyDescent="0.25">
      <c r="B298" s="197"/>
      <c r="C298" s="214"/>
      <c r="P298" s="162"/>
      <c r="Q298" s="162"/>
      <c r="R298" s="162"/>
      <c r="S298" s="162"/>
      <c r="T298" s="162"/>
      <c r="U298" s="162"/>
      <c r="V298" s="162"/>
      <c r="W298" s="162"/>
      <c r="X298" s="162"/>
      <c r="Y298" s="162"/>
      <c r="Z298" s="162"/>
      <c r="AA298" s="162"/>
      <c r="AB298" s="162"/>
      <c r="AC298" s="162"/>
      <c r="AD298" s="162"/>
      <c r="AE298" s="162"/>
    </row>
    <row r="299" spans="2:31" x14ac:dyDescent="0.25">
      <c r="B299" s="197"/>
      <c r="C299" s="214"/>
      <c r="P299" s="162"/>
      <c r="Q299" s="162"/>
      <c r="R299" s="162"/>
      <c r="S299" s="162"/>
      <c r="T299" s="162"/>
      <c r="U299" s="162"/>
      <c r="V299" s="162"/>
      <c r="W299" s="162"/>
      <c r="X299" s="162"/>
      <c r="Y299" s="162"/>
      <c r="Z299" s="162"/>
      <c r="AA299" s="162"/>
      <c r="AB299" s="162"/>
      <c r="AC299" s="162"/>
      <c r="AD299" s="162"/>
      <c r="AE299" s="162"/>
    </row>
    <row r="300" spans="2:31" x14ac:dyDescent="0.25">
      <c r="B300" s="197"/>
      <c r="C300" s="214"/>
      <c r="P300" s="162"/>
      <c r="Q300" s="162"/>
      <c r="R300" s="162"/>
      <c r="S300" s="162"/>
      <c r="T300" s="162"/>
      <c r="U300" s="162"/>
      <c r="V300" s="162"/>
      <c r="W300" s="162"/>
      <c r="X300" s="162"/>
      <c r="Y300" s="162"/>
      <c r="Z300" s="162"/>
      <c r="AA300" s="162"/>
      <c r="AB300" s="162"/>
      <c r="AC300" s="162"/>
      <c r="AD300" s="162"/>
      <c r="AE300" s="162"/>
    </row>
    <row r="301" spans="2:31" x14ac:dyDescent="0.25">
      <c r="B301" s="197"/>
      <c r="C301" s="214"/>
      <c r="P301" s="162"/>
      <c r="Q301" s="162"/>
      <c r="R301" s="162"/>
      <c r="S301" s="162"/>
      <c r="T301" s="162"/>
      <c r="U301" s="162"/>
      <c r="V301" s="162"/>
      <c r="W301" s="162"/>
      <c r="X301" s="162"/>
      <c r="Y301" s="162"/>
      <c r="Z301" s="162"/>
      <c r="AA301" s="162"/>
      <c r="AB301" s="162"/>
      <c r="AC301" s="162"/>
      <c r="AD301" s="162"/>
      <c r="AE301" s="162"/>
    </row>
    <row r="302" spans="2:31" x14ac:dyDescent="0.25">
      <c r="B302" s="197"/>
      <c r="C302" s="214"/>
      <c r="P302" s="162"/>
      <c r="Q302" s="162"/>
      <c r="R302" s="162"/>
      <c r="S302" s="162"/>
      <c r="T302" s="162"/>
      <c r="U302" s="162"/>
      <c r="V302" s="162"/>
      <c r="W302" s="162"/>
      <c r="X302" s="162"/>
      <c r="Y302" s="162"/>
      <c r="Z302" s="162"/>
      <c r="AA302" s="162"/>
      <c r="AB302" s="162"/>
      <c r="AC302" s="162"/>
      <c r="AD302" s="162"/>
      <c r="AE302" s="162"/>
    </row>
    <row r="303" spans="2:31" x14ac:dyDescent="0.25">
      <c r="B303" s="197"/>
      <c r="C303" s="214"/>
      <c r="P303" s="162"/>
      <c r="Q303" s="162"/>
      <c r="R303" s="162"/>
      <c r="S303" s="162"/>
      <c r="T303" s="162"/>
      <c r="U303" s="162"/>
      <c r="V303" s="162"/>
      <c r="W303" s="162"/>
      <c r="X303" s="162"/>
      <c r="Y303" s="162"/>
      <c r="Z303" s="162"/>
      <c r="AA303" s="162"/>
      <c r="AB303" s="162"/>
      <c r="AC303" s="162"/>
      <c r="AD303" s="162"/>
      <c r="AE303" s="162"/>
    </row>
    <row r="304" spans="2:31" x14ac:dyDescent="0.25">
      <c r="B304" s="197"/>
      <c r="C304" s="214"/>
      <c r="P304" s="162"/>
      <c r="Q304" s="162"/>
      <c r="R304" s="162"/>
      <c r="S304" s="162"/>
      <c r="T304" s="162"/>
      <c r="U304" s="162"/>
      <c r="V304" s="162"/>
      <c r="W304" s="162"/>
      <c r="X304" s="162"/>
      <c r="Y304" s="162"/>
      <c r="Z304" s="162"/>
      <c r="AA304" s="162"/>
      <c r="AB304" s="162"/>
      <c r="AC304" s="162"/>
      <c r="AD304" s="162"/>
      <c r="AE304" s="162"/>
    </row>
    <row r="305" spans="2:31" x14ac:dyDescent="0.25">
      <c r="B305" s="197"/>
      <c r="C305" s="214"/>
      <c r="P305" s="162"/>
      <c r="Q305" s="162"/>
      <c r="R305" s="162"/>
      <c r="S305" s="162"/>
      <c r="T305" s="162"/>
      <c r="U305" s="162"/>
      <c r="V305" s="162"/>
      <c r="W305" s="162"/>
      <c r="X305" s="162"/>
      <c r="Y305" s="162"/>
      <c r="Z305" s="162"/>
      <c r="AA305" s="162"/>
      <c r="AB305" s="162"/>
      <c r="AC305" s="162"/>
      <c r="AD305" s="162"/>
      <c r="AE305" s="162"/>
    </row>
    <row r="306" spans="2:31" x14ac:dyDescent="0.25">
      <c r="B306" s="197"/>
      <c r="C306" s="214"/>
      <c r="P306" s="162"/>
      <c r="Q306" s="162"/>
      <c r="R306" s="162"/>
      <c r="S306" s="162"/>
      <c r="T306" s="162"/>
      <c r="U306" s="162"/>
      <c r="V306" s="162"/>
      <c r="W306" s="162"/>
      <c r="X306" s="162"/>
      <c r="Y306" s="162"/>
      <c r="Z306" s="162"/>
      <c r="AA306" s="162"/>
      <c r="AB306" s="162"/>
      <c r="AC306" s="162"/>
      <c r="AD306" s="162"/>
      <c r="AE306" s="162"/>
    </row>
    <row r="307" spans="2:31" x14ac:dyDescent="0.25">
      <c r="B307" s="197"/>
      <c r="C307" s="214"/>
      <c r="P307" s="162"/>
      <c r="Q307" s="162"/>
      <c r="R307" s="162"/>
      <c r="S307" s="162"/>
      <c r="T307" s="162"/>
      <c r="U307" s="162"/>
      <c r="V307" s="162"/>
      <c r="W307" s="162"/>
      <c r="X307" s="162"/>
      <c r="Y307" s="162"/>
      <c r="Z307" s="162"/>
      <c r="AA307" s="162"/>
      <c r="AB307" s="162"/>
      <c r="AC307" s="162"/>
      <c r="AD307" s="162"/>
      <c r="AE307" s="162"/>
    </row>
    <row r="308" spans="2:31" x14ac:dyDescent="0.25">
      <c r="B308" s="197"/>
      <c r="C308" s="214"/>
      <c r="P308" s="162"/>
      <c r="Q308" s="162"/>
      <c r="R308" s="162"/>
      <c r="S308" s="162"/>
      <c r="T308" s="162"/>
      <c r="U308" s="162"/>
      <c r="V308" s="162"/>
      <c r="W308" s="162"/>
      <c r="X308" s="162"/>
      <c r="Y308" s="162"/>
      <c r="Z308" s="162"/>
      <c r="AA308" s="162"/>
      <c r="AB308" s="162"/>
      <c r="AC308" s="162"/>
      <c r="AD308" s="162"/>
      <c r="AE308" s="162"/>
    </row>
    <row r="309" spans="2:31" x14ac:dyDescent="0.25">
      <c r="B309" s="197"/>
      <c r="C309" s="214"/>
      <c r="P309" s="162"/>
      <c r="Q309" s="162"/>
      <c r="R309" s="162"/>
      <c r="S309" s="162"/>
      <c r="T309" s="162"/>
      <c r="U309" s="162"/>
      <c r="V309" s="162"/>
      <c r="W309" s="162"/>
      <c r="X309" s="162"/>
      <c r="Y309" s="162"/>
      <c r="Z309" s="162"/>
      <c r="AA309" s="162"/>
      <c r="AB309" s="162"/>
      <c r="AC309" s="162"/>
      <c r="AD309" s="162"/>
      <c r="AE309" s="162"/>
    </row>
    <row r="310" spans="2:31" x14ac:dyDescent="0.25">
      <c r="B310" s="197"/>
      <c r="C310" s="214"/>
      <c r="P310" s="162"/>
      <c r="Q310" s="162"/>
      <c r="R310" s="162"/>
      <c r="S310" s="162"/>
      <c r="T310" s="162"/>
      <c r="U310" s="162"/>
      <c r="V310" s="162"/>
      <c r="W310" s="162"/>
      <c r="X310" s="162"/>
      <c r="Y310" s="162"/>
      <c r="Z310" s="162"/>
      <c r="AA310" s="162"/>
      <c r="AB310" s="162"/>
      <c r="AC310" s="162"/>
      <c r="AD310" s="162"/>
      <c r="AE310" s="162"/>
    </row>
    <row r="311" spans="2:31" x14ac:dyDescent="0.25">
      <c r="B311" s="197"/>
      <c r="C311" s="214"/>
      <c r="P311" s="162"/>
      <c r="Q311" s="162"/>
      <c r="R311" s="162"/>
      <c r="S311" s="162"/>
      <c r="T311" s="162"/>
      <c r="U311" s="162"/>
      <c r="V311" s="162"/>
      <c r="W311" s="162"/>
      <c r="X311" s="162"/>
      <c r="Y311" s="162"/>
      <c r="Z311" s="162"/>
      <c r="AA311" s="162"/>
      <c r="AB311" s="162"/>
      <c r="AC311" s="162"/>
      <c r="AD311" s="162"/>
      <c r="AE311" s="162"/>
    </row>
    <row r="312" spans="2:31" x14ac:dyDescent="0.25">
      <c r="B312" s="197"/>
      <c r="C312" s="214"/>
      <c r="P312" s="162"/>
      <c r="Q312" s="162"/>
      <c r="R312" s="162"/>
      <c r="S312" s="162"/>
      <c r="T312" s="162"/>
      <c r="U312" s="162"/>
      <c r="V312" s="162"/>
      <c r="W312" s="162"/>
      <c r="X312" s="162"/>
      <c r="Y312" s="162"/>
      <c r="Z312" s="162"/>
      <c r="AA312" s="162"/>
      <c r="AB312" s="162"/>
      <c r="AC312" s="162"/>
      <c r="AD312" s="162"/>
      <c r="AE312" s="162"/>
    </row>
    <row r="313" spans="2:31" x14ac:dyDescent="0.25">
      <c r="B313" s="197"/>
      <c r="C313" s="214"/>
      <c r="P313" s="162"/>
      <c r="Q313" s="162"/>
      <c r="R313" s="162"/>
      <c r="S313" s="162"/>
      <c r="T313" s="162"/>
      <c r="U313" s="162"/>
      <c r="V313" s="162"/>
      <c r="W313" s="162"/>
      <c r="X313" s="162"/>
      <c r="Y313" s="162"/>
      <c r="Z313" s="162"/>
      <c r="AA313" s="162"/>
      <c r="AB313" s="162"/>
      <c r="AC313" s="162"/>
      <c r="AD313" s="162"/>
      <c r="AE313" s="162"/>
    </row>
    <row r="314" spans="2:31" x14ac:dyDescent="0.25">
      <c r="B314" s="197"/>
      <c r="C314" s="214"/>
      <c r="P314" s="162"/>
      <c r="Q314" s="162"/>
      <c r="R314" s="162"/>
      <c r="S314" s="162"/>
      <c r="T314" s="162"/>
      <c r="U314" s="162"/>
      <c r="V314" s="162"/>
      <c r="W314" s="162"/>
      <c r="X314" s="162"/>
      <c r="Y314" s="162"/>
      <c r="Z314" s="162"/>
      <c r="AA314" s="162"/>
      <c r="AB314" s="162"/>
      <c r="AC314" s="162"/>
      <c r="AD314" s="162"/>
      <c r="AE314" s="162"/>
    </row>
    <row r="315" spans="2:31" x14ac:dyDescent="0.25">
      <c r="B315" s="197"/>
      <c r="C315" s="214"/>
      <c r="P315" s="162"/>
      <c r="Q315" s="162"/>
      <c r="R315" s="162"/>
      <c r="S315" s="162"/>
      <c r="T315" s="162"/>
      <c r="U315" s="162"/>
      <c r="V315" s="162"/>
      <c r="W315" s="162"/>
      <c r="X315" s="162"/>
      <c r="Y315" s="162"/>
      <c r="Z315" s="162"/>
      <c r="AA315" s="162"/>
      <c r="AB315" s="162"/>
      <c r="AC315" s="162"/>
      <c r="AD315" s="162"/>
      <c r="AE315" s="162"/>
    </row>
    <row r="316" spans="2:31" x14ac:dyDescent="0.25">
      <c r="B316" s="197"/>
      <c r="C316" s="214"/>
      <c r="P316" s="162"/>
      <c r="Q316" s="162"/>
      <c r="R316" s="162"/>
      <c r="S316" s="162"/>
      <c r="T316" s="162"/>
      <c r="U316" s="162"/>
      <c r="V316" s="162"/>
      <c r="W316" s="162"/>
      <c r="X316" s="162"/>
      <c r="Y316" s="162"/>
      <c r="Z316" s="162"/>
      <c r="AA316" s="162"/>
      <c r="AB316" s="162"/>
      <c r="AC316" s="162"/>
      <c r="AD316" s="162"/>
      <c r="AE316" s="162"/>
    </row>
    <row r="317" spans="2:31" x14ac:dyDescent="0.25">
      <c r="B317" s="197"/>
      <c r="C317" s="214"/>
      <c r="P317" s="162"/>
      <c r="Q317" s="162"/>
      <c r="R317" s="162"/>
      <c r="S317" s="162"/>
      <c r="T317" s="162"/>
      <c r="U317" s="162"/>
      <c r="V317" s="162"/>
      <c r="W317" s="162"/>
      <c r="X317" s="162"/>
      <c r="Y317" s="162"/>
      <c r="Z317" s="162"/>
      <c r="AA317" s="162"/>
      <c r="AB317" s="162"/>
      <c r="AC317" s="162"/>
      <c r="AD317" s="162"/>
      <c r="AE317" s="162"/>
    </row>
    <row r="318" spans="2:31" x14ac:dyDescent="0.25">
      <c r="B318" s="197"/>
      <c r="C318" s="214"/>
      <c r="P318" s="162"/>
      <c r="Q318" s="162"/>
      <c r="R318" s="162"/>
      <c r="S318" s="162"/>
      <c r="T318" s="162"/>
      <c r="U318" s="162"/>
      <c r="V318" s="162"/>
      <c r="W318" s="162"/>
      <c r="X318" s="162"/>
      <c r="Y318" s="162"/>
      <c r="Z318" s="162"/>
      <c r="AA318" s="162"/>
      <c r="AB318" s="162"/>
      <c r="AC318" s="162"/>
      <c r="AD318" s="162"/>
      <c r="AE318" s="162"/>
    </row>
    <row r="319" spans="2:31" x14ac:dyDescent="0.25">
      <c r="B319" s="197"/>
      <c r="C319" s="214"/>
      <c r="P319" s="162"/>
      <c r="Q319" s="162"/>
      <c r="R319" s="162"/>
      <c r="S319" s="162"/>
      <c r="T319" s="162"/>
      <c r="U319" s="162"/>
      <c r="V319" s="162"/>
      <c r="W319" s="162"/>
      <c r="X319" s="162"/>
      <c r="Y319" s="162"/>
      <c r="Z319" s="162"/>
      <c r="AA319" s="162"/>
      <c r="AB319" s="162"/>
      <c r="AC319" s="162"/>
      <c r="AD319" s="162"/>
      <c r="AE319" s="162"/>
    </row>
    <row r="320" spans="2:31" x14ac:dyDescent="0.25">
      <c r="B320" s="197"/>
      <c r="C320" s="214"/>
      <c r="P320" s="162"/>
      <c r="Q320" s="162"/>
      <c r="R320" s="162"/>
      <c r="S320" s="162"/>
      <c r="T320" s="162"/>
      <c r="U320" s="162"/>
      <c r="V320" s="162"/>
      <c r="W320" s="162"/>
      <c r="X320" s="162"/>
      <c r="Y320" s="162"/>
      <c r="Z320" s="162"/>
      <c r="AA320" s="162"/>
      <c r="AB320" s="162"/>
      <c r="AC320" s="162"/>
      <c r="AD320" s="162"/>
      <c r="AE320" s="162"/>
    </row>
    <row r="321" spans="2:31" x14ac:dyDescent="0.25">
      <c r="B321" s="197"/>
      <c r="C321" s="214"/>
      <c r="P321" s="162"/>
      <c r="Q321" s="162"/>
      <c r="R321" s="162"/>
      <c r="S321" s="162"/>
      <c r="T321" s="162"/>
      <c r="U321" s="162"/>
      <c r="V321" s="162"/>
      <c r="W321" s="162"/>
      <c r="X321" s="162"/>
      <c r="Y321" s="162"/>
      <c r="Z321" s="162"/>
      <c r="AA321" s="162"/>
      <c r="AB321" s="162"/>
      <c r="AC321" s="162"/>
      <c r="AD321" s="162"/>
      <c r="AE321" s="162"/>
    </row>
    <row r="322" spans="2:31" x14ac:dyDescent="0.25">
      <c r="B322" s="197"/>
      <c r="C322" s="214"/>
      <c r="P322" s="162"/>
      <c r="Q322" s="162"/>
      <c r="R322" s="162"/>
      <c r="S322" s="162"/>
      <c r="T322" s="162"/>
      <c r="U322" s="162"/>
      <c r="V322" s="162"/>
      <c r="W322" s="162"/>
      <c r="X322" s="162"/>
      <c r="Y322" s="162"/>
      <c r="Z322" s="162"/>
      <c r="AA322" s="162"/>
      <c r="AB322" s="162"/>
      <c r="AC322" s="162"/>
      <c r="AD322" s="162"/>
      <c r="AE322" s="162"/>
    </row>
    <row r="323" spans="2:31" x14ac:dyDescent="0.25">
      <c r="B323" s="197"/>
      <c r="C323" s="214"/>
      <c r="P323" s="162"/>
      <c r="Q323" s="162"/>
      <c r="R323" s="162"/>
      <c r="S323" s="162"/>
      <c r="T323" s="162"/>
      <c r="U323" s="162"/>
      <c r="V323" s="162"/>
      <c r="W323" s="162"/>
      <c r="X323" s="162"/>
      <c r="Y323" s="162"/>
      <c r="Z323" s="162"/>
      <c r="AA323" s="162"/>
      <c r="AB323" s="162"/>
      <c r="AC323" s="162"/>
      <c r="AD323" s="162"/>
      <c r="AE323" s="162"/>
    </row>
    <row r="324" spans="2:31" x14ac:dyDescent="0.25">
      <c r="B324" s="197"/>
      <c r="C324" s="214"/>
      <c r="P324" s="162"/>
      <c r="Q324" s="162"/>
      <c r="R324" s="162"/>
      <c r="S324" s="162"/>
      <c r="T324" s="162"/>
      <c r="U324" s="162"/>
      <c r="V324" s="162"/>
      <c r="W324" s="162"/>
      <c r="X324" s="162"/>
      <c r="Y324" s="162"/>
      <c r="Z324" s="162"/>
      <c r="AA324" s="162"/>
      <c r="AB324" s="162"/>
      <c r="AC324" s="162"/>
      <c r="AD324" s="162"/>
      <c r="AE324" s="162"/>
    </row>
    <row r="325" spans="2:31" x14ac:dyDescent="0.25">
      <c r="B325" s="197"/>
      <c r="C325" s="214"/>
      <c r="P325" s="162"/>
      <c r="Q325" s="162"/>
      <c r="R325" s="162"/>
      <c r="S325" s="162"/>
      <c r="T325" s="162"/>
      <c r="U325" s="162"/>
      <c r="V325" s="162"/>
      <c r="W325" s="162"/>
      <c r="X325" s="162"/>
      <c r="Y325" s="162"/>
      <c r="Z325" s="162"/>
      <c r="AA325" s="162"/>
      <c r="AB325" s="162"/>
      <c r="AC325" s="162"/>
      <c r="AD325" s="162"/>
      <c r="AE325" s="162"/>
    </row>
    <row r="326" spans="2:31" x14ac:dyDescent="0.25">
      <c r="B326" s="197"/>
      <c r="C326" s="214"/>
      <c r="P326" s="162"/>
      <c r="Q326" s="162"/>
      <c r="R326" s="162"/>
      <c r="S326" s="162"/>
      <c r="T326" s="162"/>
      <c r="U326" s="162"/>
      <c r="V326" s="162"/>
      <c r="W326" s="162"/>
      <c r="X326" s="162"/>
      <c r="Y326" s="162"/>
      <c r="Z326" s="162"/>
      <c r="AA326" s="162"/>
      <c r="AB326" s="162"/>
      <c r="AC326" s="162"/>
      <c r="AD326" s="162"/>
      <c r="AE326" s="162"/>
    </row>
    <row r="327" spans="2:31" x14ac:dyDescent="0.25">
      <c r="B327" s="197"/>
      <c r="C327" s="214"/>
      <c r="P327" s="162"/>
      <c r="Q327" s="162"/>
      <c r="R327" s="162"/>
      <c r="S327" s="162"/>
      <c r="T327" s="162"/>
      <c r="U327" s="162"/>
      <c r="V327" s="162"/>
      <c r="W327" s="162"/>
      <c r="X327" s="162"/>
      <c r="Y327" s="162"/>
      <c r="Z327" s="162"/>
      <c r="AA327" s="162"/>
      <c r="AB327" s="162"/>
      <c r="AC327" s="162"/>
      <c r="AD327" s="162"/>
      <c r="AE327" s="162"/>
    </row>
    <row r="328" spans="2:31" x14ac:dyDescent="0.25">
      <c r="B328" s="197"/>
      <c r="C328" s="214"/>
      <c r="P328" s="162"/>
      <c r="Q328" s="162"/>
      <c r="R328" s="162"/>
      <c r="S328" s="162"/>
      <c r="T328" s="162"/>
      <c r="U328" s="162"/>
      <c r="V328" s="162"/>
      <c r="W328" s="162"/>
      <c r="X328" s="162"/>
      <c r="Y328" s="162"/>
      <c r="Z328" s="162"/>
      <c r="AA328" s="162"/>
      <c r="AB328" s="162"/>
      <c r="AC328" s="162"/>
      <c r="AD328" s="162"/>
      <c r="AE328" s="162"/>
    </row>
    <row r="329" spans="2:31" x14ac:dyDescent="0.25">
      <c r="B329" s="197"/>
      <c r="C329" s="214"/>
      <c r="P329" s="162"/>
      <c r="Q329" s="162"/>
      <c r="R329" s="162"/>
      <c r="S329" s="162"/>
      <c r="T329" s="162"/>
      <c r="U329" s="162"/>
      <c r="V329" s="162"/>
      <c r="W329" s="162"/>
      <c r="X329" s="162"/>
      <c r="Y329" s="162"/>
      <c r="Z329" s="162"/>
      <c r="AA329" s="162"/>
      <c r="AB329" s="162"/>
      <c r="AC329" s="162"/>
      <c r="AD329" s="162"/>
      <c r="AE329" s="162"/>
    </row>
    <row r="330" spans="2:31" x14ac:dyDescent="0.25">
      <c r="B330" s="197"/>
      <c r="C330" s="214"/>
    </row>
    <row r="331" spans="2:31" x14ac:dyDescent="0.25">
      <c r="B331" s="197"/>
      <c r="C331" s="214"/>
    </row>
    <row r="332" spans="2:31" x14ac:dyDescent="0.25">
      <c r="B332" s="197"/>
      <c r="C332" s="214"/>
    </row>
    <row r="333" spans="2:31" x14ac:dyDescent="0.25">
      <c r="B333" s="197"/>
      <c r="C333" s="214"/>
    </row>
    <row r="334" spans="2:31" x14ac:dyDescent="0.25">
      <c r="B334" s="197"/>
      <c r="C334" s="214"/>
    </row>
    <row r="335" spans="2:31" x14ac:dyDescent="0.25">
      <c r="B335" s="197"/>
      <c r="C335" s="214"/>
    </row>
    <row r="336" spans="2:31" x14ac:dyDescent="0.25">
      <c r="B336" s="197"/>
      <c r="C336" s="214"/>
    </row>
    <row r="337" spans="2:3" x14ac:dyDescent="0.25">
      <c r="B337" s="197"/>
      <c r="C337" s="214"/>
    </row>
  </sheetData>
  <mergeCells count="123">
    <mergeCell ref="J23:J24"/>
    <mergeCell ref="G15:H16"/>
    <mergeCell ref="I15:I16"/>
    <mergeCell ref="J15:J16"/>
    <mergeCell ref="K15:K16"/>
    <mergeCell ref="L9:L10"/>
    <mergeCell ref="M9:M10"/>
    <mergeCell ref="L15:L16"/>
    <mergeCell ref="M15:M16"/>
    <mergeCell ref="I9:I10"/>
    <mergeCell ref="J9:J10"/>
    <mergeCell ref="K9:K10"/>
    <mergeCell ref="G10:H10"/>
    <mergeCell ref="G11:H11"/>
    <mergeCell ref="G12:H12"/>
    <mergeCell ref="G13:H13"/>
    <mergeCell ref="G54:H54"/>
    <mergeCell ref="G55:H55"/>
    <mergeCell ref="G56:H56"/>
    <mergeCell ref="G6:H6"/>
    <mergeCell ref="G7:H7"/>
    <mergeCell ref="G44:H44"/>
    <mergeCell ref="G49:H49"/>
    <mergeCell ref="G50:H50"/>
    <mergeCell ref="G48:H48"/>
    <mergeCell ref="G47:H47"/>
    <mergeCell ref="G39:H39"/>
    <mergeCell ref="G40:H40"/>
    <mergeCell ref="G41:H41"/>
    <mergeCell ref="G42:H42"/>
    <mergeCell ref="G43:H43"/>
    <mergeCell ref="G32:H32"/>
    <mergeCell ref="G35:H35"/>
    <mergeCell ref="G36:H36"/>
    <mergeCell ref="G37:H37"/>
    <mergeCell ref="G21:H21"/>
    <mergeCell ref="G18:H18"/>
    <mergeCell ref="G19:H19"/>
    <mergeCell ref="G20:H20"/>
    <mergeCell ref="G38:H38"/>
    <mergeCell ref="A9:A10"/>
    <mergeCell ref="B9:B14"/>
    <mergeCell ref="C9:C14"/>
    <mergeCell ref="D9:D14"/>
    <mergeCell ref="C15:C16"/>
    <mergeCell ref="B15:B16"/>
    <mergeCell ref="A15:A16"/>
    <mergeCell ref="D15:D16"/>
    <mergeCell ref="F15:F16"/>
    <mergeCell ref="F9:F14"/>
    <mergeCell ref="E15:E16"/>
    <mergeCell ref="E9:E14"/>
    <mergeCell ref="D25:D28"/>
    <mergeCell ref="F25:F28"/>
    <mergeCell ref="B29:B32"/>
    <mergeCell ref="D29:D32"/>
    <mergeCell ref="J29:J32"/>
    <mergeCell ref="G30:H30"/>
    <mergeCell ref="G31:H31"/>
    <mergeCell ref="G25:H25"/>
    <mergeCell ref="G26:H26"/>
    <mergeCell ref="G29:H29"/>
    <mergeCell ref="G27:H27"/>
    <mergeCell ref="G28:H28"/>
    <mergeCell ref="C29:C32"/>
    <mergeCell ref="E29:E32"/>
    <mergeCell ref="E25:E28"/>
    <mergeCell ref="J25:J28"/>
    <mergeCell ref="B25:B28"/>
    <mergeCell ref="C25:C28"/>
    <mergeCell ref="G4:H4"/>
    <mergeCell ref="G8:H8"/>
    <mergeCell ref="G9:H9"/>
    <mergeCell ref="B23:B24"/>
    <mergeCell ref="D23:D24"/>
    <mergeCell ref="F23:F24"/>
    <mergeCell ref="B6:B7"/>
    <mergeCell ref="C6:C7"/>
    <mergeCell ref="D6:D7"/>
    <mergeCell ref="B18:B19"/>
    <mergeCell ref="C18:C19"/>
    <mergeCell ref="D18:D19"/>
    <mergeCell ref="G22:H22"/>
    <mergeCell ref="G23:H23"/>
    <mergeCell ref="G24:H24"/>
    <mergeCell ref="G17:H17"/>
    <mergeCell ref="C23:C24"/>
    <mergeCell ref="E23:E24"/>
    <mergeCell ref="E18:E19"/>
    <mergeCell ref="G14:H14"/>
    <mergeCell ref="E6:E7"/>
    <mergeCell ref="J47:J48"/>
    <mergeCell ref="J51:J53"/>
    <mergeCell ref="B51:B53"/>
    <mergeCell ref="C51:C53"/>
    <mergeCell ref="D51:D53"/>
    <mergeCell ref="F51:F53"/>
    <mergeCell ref="B47:B48"/>
    <mergeCell ref="C47:C48"/>
    <mergeCell ref="D47:D48"/>
    <mergeCell ref="F47:F48"/>
    <mergeCell ref="J49:J50"/>
    <mergeCell ref="C49:C50"/>
    <mergeCell ref="B49:B50"/>
    <mergeCell ref="D49:D50"/>
    <mergeCell ref="G51:H51"/>
    <mergeCell ref="G52:H52"/>
    <mergeCell ref="G53:H53"/>
    <mergeCell ref="E47:E48"/>
    <mergeCell ref="E49:E50"/>
    <mergeCell ref="E51:E53"/>
    <mergeCell ref="D41:D42"/>
    <mergeCell ref="B35:B36"/>
    <mergeCell ref="C35:C36"/>
    <mergeCell ref="D35:D36"/>
    <mergeCell ref="D37:D38"/>
    <mergeCell ref="B41:B42"/>
    <mergeCell ref="C41:C42"/>
    <mergeCell ref="E41:E42"/>
    <mergeCell ref="B37:B39"/>
    <mergeCell ref="E37:E39"/>
    <mergeCell ref="C37:C39"/>
    <mergeCell ref="E35:E36"/>
  </mergeCells>
  <phoneticPr fontId="12" type="noConversion"/>
  <conditionalFormatting sqref="K40 K6:K8 K21:K23 K29:K30 K53 K25 K51 K48:K49">
    <cfRule type="cellIs" dxfId="174" priority="123" operator="equal">
      <formula>#REF!</formula>
    </cfRule>
    <cfRule type="cellIs" dxfId="173" priority="124" operator="equal">
      <formula>#REF!</formula>
    </cfRule>
    <cfRule type="cellIs" dxfId="172" priority="125" operator="equal">
      <formula>#REF!</formula>
    </cfRule>
  </conditionalFormatting>
  <conditionalFormatting sqref="K35 K55:K56">
    <cfRule type="cellIs" dxfId="171" priority="114" operator="equal">
      <formula>#REF!</formula>
    </cfRule>
    <cfRule type="cellIs" dxfId="170" priority="115" operator="equal">
      <formula>#REF!</formula>
    </cfRule>
    <cfRule type="cellIs" dxfId="169" priority="116" operator="equal">
      <formula>#REF!</formula>
    </cfRule>
  </conditionalFormatting>
  <conditionalFormatting sqref="K43">
    <cfRule type="cellIs" dxfId="168" priority="111" operator="equal">
      <formula>#REF!</formula>
    </cfRule>
    <cfRule type="cellIs" dxfId="167" priority="112" operator="equal">
      <formula>#REF!</formula>
    </cfRule>
    <cfRule type="cellIs" dxfId="166" priority="113" operator="equal">
      <formula>#REF!</formula>
    </cfRule>
  </conditionalFormatting>
  <conditionalFormatting sqref="K42">
    <cfRule type="cellIs" dxfId="165" priority="102" operator="equal">
      <formula>#REF!</formula>
    </cfRule>
    <cfRule type="cellIs" dxfId="164" priority="103" operator="equal">
      <formula>#REF!</formula>
    </cfRule>
    <cfRule type="cellIs" dxfId="163" priority="104" operator="equal">
      <formula>#REF!</formula>
    </cfRule>
  </conditionalFormatting>
  <conditionalFormatting sqref="K44">
    <cfRule type="cellIs" dxfId="162" priority="99" operator="equal">
      <formula>#REF!</formula>
    </cfRule>
    <cfRule type="cellIs" dxfId="161" priority="100" operator="equal">
      <formula>#REF!</formula>
    </cfRule>
    <cfRule type="cellIs" dxfId="160" priority="101" operator="equal">
      <formula>#REF!</formula>
    </cfRule>
  </conditionalFormatting>
  <conditionalFormatting sqref="K36">
    <cfRule type="cellIs" dxfId="159" priority="96" operator="equal">
      <formula>#REF!</formula>
    </cfRule>
    <cfRule type="cellIs" dxfId="158" priority="97" operator="equal">
      <formula>#REF!</formula>
    </cfRule>
    <cfRule type="cellIs" dxfId="157" priority="98" operator="equal">
      <formula>#REF!</formula>
    </cfRule>
  </conditionalFormatting>
  <conditionalFormatting sqref="K41">
    <cfRule type="cellIs" dxfId="156" priority="92" operator="equal">
      <formula>#REF!</formula>
    </cfRule>
    <cfRule type="cellIs" dxfId="155" priority="93" operator="equal">
      <formula>#REF!</formula>
    </cfRule>
    <cfRule type="cellIs" dxfId="154" priority="94" operator="equal">
      <formula>#REF!</formula>
    </cfRule>
  </conditionalFormatting>
  <conditionalFormatting sqref="K47">
    <cfRule type="cellIs" dxfId="153" priority="84" operator="equal">
      <formula>#REF!</formula>
    </cfRule>
    <cfRule type="cellIs" dxfId="152" priority="85" operator="equal">
      <formula>#REF!</formula>
    </cfRule>
    <cfRule type="cellIs" dxfId="151" priority="86" operator="equal">
      <formula>#REF!</formula>
    </cfRule>
  </conditionalFormatting>
  <conditionalFormatting sqref="K54">
    <cfRule type="cellIs" dxfId="150" priority="78" operator="equal">
      <formula>#REF!</formula>
    </cfRule>
    <cfRule type="cellIs" dxfId="149" priority="79" operator="equal">
      <formula>#REF!</formula>
    </cfRule>
    <cfRule type="cellIs" dxfId="148" priority="80" operator="equal">
      <formula>#REF!</formula>
    </cfRule>
  </conditionalFormatting>
  <conditionalFormatting sqref="K18">
    <cfRule type="cellIs" dxfId="147" priority="66" operator="equal">
      <formula>#REF!</formula>
    </cfRule>
    <cfRule type="cellIs" dxfId="146" priority="67" operator="equal">
      <formula>#REF!</formula>
    </cfRule>
    <cfRule type="cellIs" dxfId="145" priority="68" operator="equal">
      <formula>#REF!</formula>
    </cfRule>
  </conditionalFormatting>
  <conditionalFormatting sqref="K15">
    <cfRule type="cellIs" dxfId="144" priority="72" operator="equal">
      <formula>#REF!</formula>
    </cfRule>
    <cfRule type="cellIs" dxfId="143" priority="73" operator="equal">
      <formula>#REF!</formula>
    </cfRule>
    <cfRule type="cellIs" dxfId="142" priority="74" operator="equal">
      <formula>#REF!</formula>
    </cfRule>
  </conditionalFormatting>
  <conditionalFormatting sqref="K17">
    <cfRule type="cellIs" dxfId="141" priority="69" operator="equal">
      <formula>#REF!</formula>
    </cfRule>
    <cfRule type="cellIs" dxfId="140" priority="70" operator="equal">
      <formula>#REF!</formula>
    </cfRule>
    <cfRule type="cellIs" dxfId="139" priority="71" operator="equal">
      <formula>#REF!</formula>
    </cfRule>
  </conditionalFormatting>
  <conditionalFormatting sqref="K20">
    <cfRule type="cellIs" dxfId="138" priority="60" operator="equal">
      <formula>#REF!</formula>
    </cfRule>
    <cfRule type="cellIs" dxfId="137" priority="61" operator="equal">
      <formula>#REF!</formula>
    </cfRule>
    <cfRule type="cellIs" dxfId="136" priority="62" operator="equal">
      <formula>#REF!</formula>
    </cfRule>
  </conditionalFormatting>
  <conditionalFormatting sqref="K19">
    <cfRule type="cellIs" dxfId="135" priority="63" operator="equal">
      <formula>#REF!</formula>
    </cfRule>
    <cfRule type="cellIs" dxfId="134" priority="64" operator="equal">
      <formula>#REF!</formula>
    </cfRule>
    <cfRule type="cellIs" dxfId="133" priority="65" operator="equal">
      <formula>#REF!</formula>
    </cfRule>
  </conditionalFormatting>
  <conditionalFormatting sqref="K26">
    <cfRule type="cellIs" dxfId="132" priority="57" operator="equal">
      <formula>#REF!</formula>
    </cfRule>
    <cfRule type="cellIs" dxfId="131" priority="58" operator="equal">
      <formula>#REF!</formula>
    </cfRule>
    <cfRule type="cellIs" dxfId="130" priority="59" operator="equal">
      <formula>#REF!</formula>
    </cfRule>
  </conditionalFormatting>
  <conditionalFormatting sqref="K28">
    <cfRule type="cellIs" dxfId="129" priority="54" operator="equal">
      <formula>#REF!</formula>
    </cfRule>
    <cfRule type="cellIs" dxfId="128" priority="55" operator="equal">
      <formula>#REF!</formula>
    </cfRule>
    <cfRule type="cellIs" dxfId="127" priority="56" operator="equal">
      <formula>#REF!</formula>
    </cfRule>
  </conditionalFormatting>
  <conditionalFormatting sqref="K31:K32">
    <cfRule type="cellIs" dxfId="126" priority="51" operator="equal">
      <formula>#REF!</formula>
    </cfRule>
    <cfRule type="cellIs" dxfId="125" priority="52" operator="equal">
      <formula>#REF!</formula>
    </cfRule>
    <cfRule type="cellIs" dxfId="124" priority="53" operator="equal">
      <formula>#REF!</formula>
    </cfRule>
  </conditionalFormatting>
  <conditionalFormatting sqref="K37:K38">
    <cfRule type="cellIs" dxfId="123" priority="48" operator="equal">
      <formula>#REF!</formula>
    </cfRule>
    <cfRule type="cellIs" dxfId="122" priority="49" operator="equal">
      <formula>#REF!</formula>
    </cfRule>
    <cfRule type="cellIs" dxfId="121" priority="50" operator="equal">
      <formula>#REF!</formula>
    </cfRule>
  </conditionalFormatting>
  <conditionalFormatting sqref="K52">
    <cfRule type="cellIs" dxfId="120" priority="45" operator="equal">
      <formula>#REF!</formula>
    </cfRule>
    <cfRule type="cellIs" dxfId="119" priority="46" operator="equal">
      <formula>#REF!</formula>
    </cfRule>
    <cfRule type="cellIs" dxfId="118" priority="47" operator="equal">
      <formula>#REF!</formula>
    </cfRule>
  </conditionalFormatting>
  <conditionalFormatting sqref="K39">
    <cfRule type="cellIs" dxfId="117" priority="42" operator="equal">
      <formula>#REF!</formula>
    </cfRule>
    <cfRule type="cellIs" dxfId="116" priority="43" operator="equal">
      <formula>#REF!</formula>
    </cfRule>
    <cfRule type="cellIs" dxfId="115" priority="44" operator="equal">
      <formula>#REF!</formula>
    </cfRule>
  </conditionalFormatting>
  <conditionalFormatting sqref="K27">
    <cfRule type="cellIs" dxfId="114" priority="39" operator="equal">
      <formula>#REF!</formula>
    </cfRule>
    <cfRule type="cellIs" dxfId="113" priority="40" operator="equal">
      <formula>#REF!</formula>
    </cfRule>
    <cfRule type="cellIs" dxfId="112" priority="41" operator="equal">
      <formula>#REF!</formula>
    </cfRule>
  </conditionalFormatting>
  <conditionalFormatting sqref="K24">
    <cfRule type="cellIs" dxfId="111" priority="36" operator="equal">
      <formula>#REF!</formula>
    </cfRule>
    <cfRule type="cellIs" dxfId="110" priority="37" operator="equal">
      <formula>#REF!</formula>
    </cfRule>
    <cfRule type="cellIs" dxfId="109" priority="38" operator="equal">
      <formula>#REF!</formula>
    </cfRule>
  </conditionalFormatting>
  <conditionalFormatting sqref="K50">
    <cfRule type="cellIs" dxfId="108" priority="33" operator="equal">
      <formula>#REF!</formula>
    </cfRule>
    <cfRule type="cellIs" dxfId="107" priority="34" operator="equal">
      <formula>#REF!</formula>
    </cfRule>
    <cfRule type="cellIs" dxfId="106" priority="35" operator="equal">
      <formula>#REF!</formula>
    </cfRule>
  </conditionalFormatting>
  <conditionalFormatting sqref="K9">
    <cfRule type="cellIs" dxfId="105" priority="15" operator="equal">
      <formula>#REF!</formula>
    </cfRule>
    <cfRule type="cellIs" dxfId="104" priority="16" operator="equal">
      <formula>#REF!</formula>
    </cfRule>
    <cfRule type="cellIs" dxfId="103" priority="17" operator="equal">
      <formula>#REF!</formula>
    </cfRule>
  </conditionalFormatting>
  <conditionalFormatting sqref="K11">
    <cfRule type="cellIs" dxfId="102" priority="12" operator="equal">
      <formula>#REF!</formula>
    </cfRule>
    <cfRule type="cellIs" dxfId="101" priority="13" operator="equal">
      <formula>#REF!</formula>
    </cfRule>
    <cfRule type="cellIs" dxfId="100" priority="14" operator="equal">
      <formula>#REF!</formula>
    </cfRule>
  </conditionalFormatting>
  <conditionalFormatting sqref="K12">
    <cfRule type="cellIs" dxfId="99" priority="9" operator="equal">
      <formula>#REF!</formula>
    </cfRule>
    <cfRule type="cellIs" dxfId="98" priority="10" operator="equal">
      <formula>#REF!</formula>
    </cfRule>
    <cfRule type="cellIs" dxfId="97" priority="11" operator="equal">
      <formula>#REF!</formula>
    </cfRule>
  </conditionalFormatting>
  <conditionalFormatting sqref="K13">
    <cfRule type="cellIs" dxfId="96" priority="6" operator="equal">
      <formula>#REF!</formula>
    </cfRule>
    <cfRule type="cellIs" dxfId="95" priority="7" operator="equal">
      <formula>#REF!</formula>
    </cfRule>
    <cfRule type="cellIs" dxfId="94" priority="8" operator="equal">
      <formula>#REF!</formula>
    </cfRule>
  </conditionalFormatting>
  <conditionalFormatting sqref="K14">
    <cfRule type="cellIs" dxfId="93" priority="3" operator="equal">
      <formula>#REF!</formula>
    </cfRule>
    <cfRule type="cellIs" dxfId="92" priority="4" operator="equal">
      <formula>#REF!</formula>
    </cfRule>
    <cfRule type="cellIs" dxfId="91" priority="5" operator="equal">
      <formula>#REF!</formula>
    </cfRule>
  </conditionalFormatting>
  <conditionalFormatting sqref="E4">
    <cfRule type="cellIs" dxfId="90" priority="2" operator="equal">
      <formula>"No"</formula>
    </cfRule>
  </conditionalFormatting>
  <conditionalFormatting sqref="E6">
    <cfRule type="cellIs" dxfId="89" priority="1" operator="equal">
      <formula>"No"</formula>
    </cfRule>
  </conditionalFormatting>
  <dataValidations count="1">
    <dataValidation type="list" allowBlank="1" showInputMessage="1" showErrorMessage="1" sqref="K35:K44 K17:K32 K6:K9 K47:K56 K11:K15" xr:uid="{ED9BC394-32B7-4198-B9CC-217227217846}">
      <formula1>$K$60:$K$63</formula1>
    </dataValidation>
  </dataValidations>
  <pageMargins left="0.23622047244094491" right="0.23622047244094491" top="0.74803149606299213" bottom="0.74803149606299213" header="0.31496062992125984" footer="0.31496062992125984"/>
  <pageSetup paperSize="8" scale="10" fitToHeight="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B0D7-044E-4774-83BF-7EB22463D287}">
  <sheetPr>
    <pageSetUpPr fitToPage="1"/>
  </sheetPr>
  <dimension ref="A1:BL386"/>
  <sheetViews>
    <sheetView zoomScale="80" zoomScaleNormal="80" workbookViewId="0">
      <selection activeCell="C12" sqref="C12:D12"/>
    </sheetView>
  </sheetViews>
  <sheetFormatPr defaultColWidth="9.140625" defaultRowHeight="12.75" x14ac:dyDescent="0.2"/>
  <cols>
    <col min="1" max="1" width="7" style="63" customWidth="1"/>
    <col min="2" max="2" width="15.7109375" style="69" customWidth="1"/>
    <col min="3" max="3" width="46.140625" style="67" customWidth="1"/>
    <col min="4" max="4" width="34.5703125" style="67" customWidth="1"/>
    <col min="5" max="5" width="18.5703125" style="175" customWidth="1"/>
    <col min="6" max="6" width="82.5703125" style="67" customWidth="1"/>
    <col min="7" max="7" width="17.28515625" style="68" customWidth="1"/>
    <col min="8" max="8" width="41" style="68" customWidth="1"/>
    <col min="9" max="9" width="50.7109375" style="67" customWidth="1"/>
    <col min="10" max="10" width="7.85546875" style="67" customWidth="1"/>
    <col min="11" max="11" width="8" style="62" customWidth="1"/>
    <col min="12" max="15" width="9.140625" style="62"/>
    <col min="16" max="16384" width="9.140625" style="63"/>
  </cols>
  <sheetData>
    <row r="1" spans="2:15" s="57" customFormat="1" ht="12" customHeight="1" x14ac:dyDescent="0.2">
      <c r="B1" s="58"/>
      <c r="C1" s="59"/>
      <c r="D1" s="59"/>
      <c r="E1" s="173"/>
      <c r="F1" s="59"/>
      <c r="G1" s="60"/>
      <c r="H1" s="60"/>
      <c r="I1" s="59"/>
      <c r="J1" s="61"/>
      <c r="K1" s="61"/>
      <c r="L1" s="61"/>
      <c r="M1" s="61"/>
      <c r="N1" s="61"/>
      <c r="O1" s="61"/>
    </row>
    <row r="2" spans="2:15" s="57" customFormat="1" ht="15.75" x14ac:dyDescent="0.25">
      <c r="B2" s="384" t="s">
        <v>195</v>
      </c>
      <c r="C2" s="961" t="s">
        <v>744</v>
      </c>
      <c r="D2" s="961"/>
      <c r="E2" s="961" t="s">
        <v>358</v>
      </c>
      <c r="F2" s="961"/>
      <c r="G2" s="60"/>
      <c r="H2" s="60"/>
      <c r="I2" s="59"/>
      <c r="J2" s="61"/>
      <c r="K2" s="61"/>
      <c r="L2" s="61"/>
      <c r="M2" s="61"/>
      <c r="N2" s="61"/>
      <c r="O2" s="61"/>
    </row>
    <row r="3" spans="2:15" s="57" customFormat="1" ht="15" x14ac:dyDescent="0.25">
      <c r="B3" s="385" t="s">
        <v>313</v>
      </c>
      <c r="C3" s="957" t="s">
        <v>18</v>
      </c>
      <c r="D3" s="957"/>
      <c r="E3" s="957" t="s">
        <v>1359</v>
      </c>
      <c r="F3" s="957"/>
      <c r="G3" s="60"/>
      <c r="H3" s="60"/>
      <c r="I3" s="59"/>
      <c r="J3" s="61"/>
      <c r="K3" s="61"/>
      <c r="L3" s="61"/>
      <c r="M3" s="61"/>
      <c r="N3" s="61"/>
      <c r="O3" s="61"/>
    </row>
    <row r="4" spans="2:15" s="57" customFormat="1" ht="15" x14ac:dyDescent="0.25">
      <c r="B4" s="385" t="s">
        <v>334</v>
      </c>
      <c r="C4" s="957" t="s">
        <v>19</v>
      </c>
      <c r="D4" s="957"/>
      <c r="E4" s="960" t="s">
        <v>1360</v>
      </c>
      <c r="F4" s="960"/>
      <c r="G4" s="60"/>
      <c r="H4" s="60"/>
      <c r="I4" s="59"/>
      <c r="J4" s="61"/>
      <c r="K4" s="61"/>
      <c r="L4" s="61"/>
      <c r="M4" s="61"/>
      <c r="N4" s="61"/>
      <c r="O4" s="61"/>
    </row>
    <row r="5" spans="2:15" s="57" customFormat="1" ht="15" x14ac:dyDescent="0.25">
      <c r="B5" s="385" t="s">
        <v>336</v>
      </c>
      <c r="C5" s="957" t="s">
        <v>18</v>
      </c>
      <c r="D5" s="957"/>
      <c r="E5" s="957" t="s">
        <v>805</v>
      </c>
      <c r="F5" s="957"/>
      <c r="G5" s="60"/>
      <c r="H5" s="60"/>
      <c r="I5" s="59"/>
      <c r="J5" s="61"/>
      <c r="K5" s="61"/>
      <c r="L5" s="61"/>
      <c r="M5" s="61"/>
      <c r="N5" s="61"/>
      <c r="O5" s="61"/>
    </row>
    <row r="6" spans="2:15" s="57" customFormat="1" ht="15" x14ac:dyDescent="0.25">
      <c r="B6" s="385" t="s">
        <v>338</v>
      </c>
      <c r="C6" s="957" t="s">
        <v>18</v>
      </c>
      <c r="D6" s="957"/>
      <c r="E6" s="957" t="s">
        <v>806</v>
      </c>
      <c r="F6" s="957"/>
      <c r="G6" s="60"/>
      <c r="H6" s="60"/>
      <c r="I6" s="59"/>
      <c r="J6" s="61"/>
      <c r="K6" s="61"/>
      <c r="L6" s="61"/>
      <c r="M6" s="61"/>
      <c r="N6" s="61"/>
      <c r="O6" s="61"/>
    </row>
    <row r="7" spans="2:15" s="57" customFormat="1" ht="15" x14ac:dyDescent="0.25">
      <c r="B7" s="385" t="s">
        <v>339</v>
      </c>
      <c r="C7" s="960" t="s">
        <v>19</v>
      </c>
      <c r="D7" s="960"/>
      <c r="E7" s="960" t="s">
        <v>746</v>
      </c>
      <c r="F7" s="960"/>
      <c r="G7" s="60"/>
      <c r="H7" s="60"/>
      <c r="I7" s="59"/>
      <c r="J7" s="61"/>
      <c r="K7" s="61"/>
      <c r="L7" s="61"/>
      <c r="M7" s="61"/>
      <c r="N7" s="61"/>
      <c r="O7" s="61"/>
    </row>
    <row r="8" spans="2:15" s="57" customFormat="1" ht="15" x14ac:dyDescent="0.25">
      <c r="B8" s="385" t="s">
        <v>350</v>
      </c>
      <c r="C8" s="957" t="s">
        <v>18</v>
      </c>
      <c r="D8" s="957"/>
      <c r="E8" s="957" t="s">
        <v>807</v>
      </c>
      <c r="F8" s="957"/>
      <c r="G8" s="60"/>
      <c r="H8" s="60"/>
      <c r="I8" s="59"/>
      <c r="J8" s="61"/>
      <c r="K8" s="61"/>
      <c r="L8" s="61"/>
      <c r="M8" s="61"/>
      <c r="N8" s="61"/>
      <c r="O8" s="61"/>
    </row>
    <row r="9" spans="2:15" s="57" customFormat="1" ht="15" x14ac:dyDescent="0.25">
      <c r="B9" s="385" t="s">
        <v>351</v>
      </c>
      <c r="C9" s="960" t="s">
        <v>19</v>
      </c>
      <c r="D9" s="960"/>
      <c r="E9" s="960" t="s">
        <v>745</v>
      </c>
      <c r="F9" s="960"/>
      <c r="G9" s="60"/>
      <c r="H9" s="60"/>
      <c r="I9" s="59"/>
      <c r="J9" s="61"/>
      <c r="K9" s="61"/>
      <c r="L9" s="61"/>
      <c r="M9" s="61"/>
      <c r="N9" s="61"/>
      <c r="O9" s="61"/>
    </row>
    <row r="10" spans="2:15" s="57" customFormat="1" ht="15" x14ac:dyDescent="0.25">
      <c r="B10" s="385" t="s">
        <v>352</v>
      </c>
      <c r="C10" s="957" t="s">
        <v>18</v>
      </c>
      <c r="D10" s="957"/>
      <c r="E10" s="957" t="s">
        <v>1066</v>
      </c>
      <c r="F10" s="957"/>
      <c r="G10" s="60"/>
      <c r="H10" s="60"/>
      <c r="I10" s="59"/>
      <c r="J10" s="61"/>
      <c r="K10" s="61"/>
      <c r="L10" s="61"/>
      <c r="M10" s="61"/>
      <c r="N10" s="61"/>
      <c r="O10" s="61"/>
    </row>
    <row r="11" spans="2:15" s="57" customFormat="1" ht="15" x14ac:dyDescent="0.25">
      <c r="B11" s="385" t="s">
        <v>399</v>
      </c>
      <c r="C11" s="957" t="s">
        <v>18</v>
      </c>
      <c r="D11" s="957"/>
      <c r="E11" s="957" t="s">
        <v>1060</v>
      </c>
      <c r="F11" s="957"/>
      <c r="G11" s="60"/>
      <c r="H11" s="60"/>
      <c r="I11" s="59"/>
      <c r="J11" s="61"/>
      <c r="K11" s="61"/>
      <c r="L11" s="61"/>
      <c r="M11" s="61"/>
      <c r="N11" s="61"/>
      <c r="O11" s="61"/>
    </row>
    <row r="12" spans="2:15" s="57" customFormat="1" ht="15" x14ac:dyDescent="0.25">
      <c r="B12" s="385" t="s">
        <v>750</v>
      </c>
      <c r="C12" s="957" t="s">
        <v>18</v>
      </c>
      <c r="D12" s="957"/>
      <c r="E12" s="958" t="s">
        <v>1061</v>
      </c>
      <c r="F12" s="959"/>
      <c r="G12" s="60"/>
      <c r="H12" s="60"/>
      <c r="I12" s="59"/>
      <c r="J12" s="61"/>
      <c r="K12" s="61"/>
      <c r="L12" s="61"/>
      <c r="M12" s="61"/>
      <c r="N12" s="61"/>
      <c r="O12" s="61"/>
    </row>
    <row r="13" spans="2:15" s="57" customFormat="1" ht="15" x14ac:dyDescent="0.25">
      <c r="B13" s="385" t="s">
        <v>751</v>
      </c>
      <c r="C13" s="960" t="s">
        <v>19</v>
      </c>
      <c r="D13" s="960"/>
      <c r="E13" s="960" t="s">
        <v>1068</v>
      </c>
      <c r="F13" s="960"/>
      <c r="G13" s="60"/>
      <c r="H13" s="60"/>
      <c r="I13" s="59"/>
      <c r="J13" s="61"/>
      <c r="K13" s="61"/>
      <c r="L13" s="61"/>
      <c r="M13" s="61"/>
      <c r="N13" s="61"/>
      <c r="O13" s="61"/>
    </row>
    <row r="14" spans="2:15" s="57" customFormat="1" ht="15" x14ac:dyDescent="0.25">
      <c r="B14" s="385" t="s">
        <v>752</v>
      </c>
      <c r="C14" s="957" t="s">
        <v>18</v>
      </c>
      <c r="D14" s="957"/>
      <c r="E14" s="957" t="s">
        <v>348</v>
      </c>
      <c r="F14" s="957"/>
      <c r="G14" s="60"/>
      <c r="H14" s="60"/>
      <c r="I14" s="59"/>
      <c r="J14" s="61"/>
      <c r="K14" s="61"/>
      <c r="L14" s="61"/>
      <c r="M14" s="61"/>
      <c r="N14" s="61"/>
      <c r="O14" s="61"/>
    </row>
    <row r="15" spans="2:15" s="57" customFormat="1" ht="15" x14ac:dyDescent="0.25">
      <c r="B15" s="385" t="s">
        <v>1094</v>
      </c>
      <c r="C15" s="958" t="s">
        <v>18</v>
      </c>
      <c r="D15" s="959"/>
      <c r="E15" s="957" t="s">
        <v>349</v>
      </c>
      <c r="F15" s="957"/>
      <c r="G15" s="60"/>
      <c r="H15" s="60"/>
      <c r="I15" s="59"/>
      <c r="J15" s="61"/>
      <c r="K15" s="61"/>
      <c r="L15" s="61"/>
      <c r="M15" s="61"/>
      <c r="N15" s="61"/>
      <c r="O15" s="61"/>
    </row>
    <row r="16" spans="2:15" s="57" customFormat="1" ht="15" x14ac:dyDescent="0.25">
      <c r="B16" s="385" t="s">
        <v>1096</v>
      </c>
      <c r="C16" s="948" t="s">
        <v>18</v>
      </c>
      <c r="D16" s="949"/>
      <c r="E16" s="950" t="s">
        <v>1095</v>
      </c>
      <c r="F16" s="950"/>
      <c r="G16" s="60"/>
      <c r="H16" s="60"/>
      <c r="I16" s="59"/>
      <c r="J16" s="61"/>
      <c r="K16" s="61"/>
      <c r="L16" s="61"/>
      <c r="M16" s="61"/>
      <c r="N16" s="61"/>
      <c r="O16" s="61"/>
    </row>
    <row r="17" spans="1:64" s="57" customFormat="1" ht="15" x14ac:dyDescent="0.25">
      <c r="B17" s="385" t="s">
        <v>1358</v>
      </c>
      <c r="C17" s="951" t="s">
        <v>19</v>
      </c>
      <c r="D17" s="952"/>
      <c r="E17" s="953" t="s">
        <v>1097</v>
      </c>
      <c r="F17" s="953"/>
      <c r="G17" s="60"/>
      <c r="H17" s="60"/>
      <c r="I17" s="59"/>
      <c r="J17" s="61"/>
      <c r="K17" s="61"/>
      <c r="L17" s="61"/>
      <c r="M17" s="61"/>
      <c r="N17" s="61"/>
      <c r="O17" s="61"/>
    </row>
    <row r="18" spans="1:64" s="57" customFormat="1" ht="15" x14ac:dyDescent="0.25">
      <c r="B18" s="177"/>
      <c r="C18" s="178"/>
      <c r="D18" s="380"/>
      <c r="E18" s="173"/>
      <c r="F18" s="59"/>
      <c r="G18" s="60"/>
      <c r="H18" s="60"/>
      <c r="I18" s="59"/>
      <c r="J18" s="61"/>
      <c r="K18" s="61"/>
      <c r="L18" s="61"/>
      <c r="M18" s="61"/>
      <c r="N18" s="61"/>
      <c r="O18" s="61"/>
    </row>
    <row r="19" spans="1:64" ht="15" x14ac:dyDescent="0.2">
      <c r="A19" s="57"/>
      <c r="B19" s="362" t="s">
        <v>312</v>
      </c>
      <c r="C19" s="954" t="s">
        <v>313</v>
      </c>
      <c r="D19" s="955"/>
      <c r="E19" s="955"/>
      <c r="F19" s="955"/>
      <c r="G19" s="955"/>
      <c r="H19" s="955"/>
      <c r="I19" s="956"/>
      <c r="J19" s="179"/>
      <c r="K19" s="61"/>
      <c r="L19" s="61"/>
      <c r="M19" s="61"/>
      <c r="N19" s="61"/>
      <c r="O19" s="61"/>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4" ht="90.75" customHeight="1" x14ac:dyDescent="0.2">
      <c r="A20" s="57"/>
      <c r="B20" s="363" t="s">
        <v>314</v>
      </c>
      <c r="C20" s="942" t="s">
        <v>1353</v>
      </c>
      <c r="D20" s="943"/>
      <c r="E20" s="943"/>
      <c r="F20" s="943"/>
      <c r="G20" s="943"/>
      <c r="H20" s="943"/>
      <c r="I20" s="944"/>
      <c r="J20" s="179"/>
      <c r="K20" s="61"/>
      <c r="L20" s="61"/>
      <c r="M20" s="61"/>
      <c r="N20" s="61"/>
      <c r="O20" s="61"/>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row>
    <row r="21" spans="1:64" ht="39" customHeight="1" x14ac:dyDescent="0.2">
      <c r="A21" s="57"/>
      <c r="B21" s="364" t="s">
        <v>315</v>
      </c>
      <c r="C21" s="930" t="s">
        <v>1352</v>
      </c>
      <c r="D21" s="930"/>
      <c r="E21" s="930"/>
      <c r="F21" s="930"/>
      <c r="G21" s="930"/>
      <c r="H21" s="930"/>
      <c r="I21" s="930"/>
      <c r="J21" s="179"/>
      <c r="K21" s="61"/>
      <c r="L21" s="61"/>
      <c r="M21" s="61"/>
      <c r="N21" s="61"/>
      <c r="O21" s="61"/>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row>
    <row r="22" spans="1:64" ht="31.5" x14ac:dyDescent="0.2">
      <c r="A22" s="57"/>
      <c r="B22" s="937" t="s">
        <v>359</v>
      </c>
      <c r="C22" s="365" t="s">
        <v>316</v>
      </c>
      <c r="D22" s="366" t="s">
        <v>317</v>
      </c>
      <c r="E22" s="365" t="s">
        <v>318</v>
      </c>
      <c r="F22" s="365" t="s">
        <v>319</v>
      </c>
      <c r="G22" s="367" t="s">
        <v>320</v>
      </c>
      <c r="H22" s="367" t="s">
        <v>597</v>
      </c>
      <c r="I22" s="367" t="s">
        <v>3</v>
      </c>
      <c r="J22" s="368" t="s">
        <v>4</v>
      </c>
      <c r="K22" s="61"/>
      <c r="L22" s="61"/>
      <c r="M22" s="61"/>
      <c r="N22" s="61"/>
      <c r="O22" s="61"/>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row>
    <row r="23" spans="1:64" ht="204.75" customHeight="1" x14ac:dyDescent="0.2">
      <c r="A23" s="57"/>
      <c r="B23" s="938"/>
      <c r="C23" s="369" t="s">
        <v>1354</v>
      </c>
      <c r="D23" s="369" t="s">
        <v>1408</v>
      </c>
      <c r="E23" s="370" t="s">
        <v>1355</v>
      </c>
      <c r="F23" s="360" t="s">
        <v>1365</v>
      </c>
      <c r="G23" s="371" t="s">
        <v>6</v>
      </c>
      <c r="H23" s="372"/>
      <c r="I23" s="372"/>
      <c r="J23" s="373">
        <f>IF(G23="","0",IF(G23="Pass",1,IF(G23="Fail",0,IF(G23="TBD",0,IF(G23="N/A (Please provide reason)",1)))))</f>
        <v>0</v>
      </c>
      <c r="K23" s="61"/>
      <c r="L23" s="61"/>
      <c r="M23" s="61"/>
      <c r="N23" s="61"/>
      <c r="O23" s="61"/>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row>
    <row r="24" spans="1:64" ht="87" customHeight="1" x14ac:dyDescent="0.2">
      <c r="A24" s="57"/>
      <c r="B24" s="938"/>
      <c r="C24" s="369" t="s">
        <v>1356</v>
      </c>
      <c r="D24" s="369" t="s">
        <v>1789</v>
      </c>
      <c r="E24" s="370" t="s">
        <v>1357</v>
      </c>
      <c r="F24" s="360" t="s">
        <v>1413</v>
      </c>
      <c r="G24" s="371" t="s">
        <v>6</v>
      </c>
      <c r="H24" s="372"/>
      <c r="I24" s="372"/>
      <c r="J24" s="373">
        <f>IF(G24="","0",IF(G24="Pass",1,IF(G24="Fail",0,IF(G24="TBD",0,IF(G24="N/A (Please provide reason)",1)))))</f>
        <v>0</v>
      </c>
      <c r="K24" s="61"/>
      <c r="L24" s="61"/>
      <c r="M24" s="61"/>
      <c r="N24" s="61"/>
      <c r="O24" s="61"/>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row>
    <row r="25" spans="1:64" ht="15" x14ac:dyDescent="0.2">
      <c r="A25" s="57"/>
      <c r="B25" s="374" t="s">
        <v>333</v>
      </c>
      <c r="C25" s="375" t="str">
        <f>IF(K25=100%, "Complete", "Incomplete")</f>
        <v>Incomplete</v>
      </c>
      <c r="D25" s="180"/>
      <c r="E25" s="181"/>
      <c r="F25" s="180"/>
      <c r="G25" s="182"/>
      <c r="H25" s="182"/>
      <c r="I25" s="180"/>
      <c r="J25" s="180"/>
      <c r="K25" s="376">
        <f>SUM(J23:J24) / (COUNT(J23:J24))</f>
        <v>0</v>
      </c>
      <c r="L25" s="61"/>
      <c r="M25" s="61"/>
      <c r="N25" s="61"/>
      <c r="O25" s="61"/>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row>
    <row r="26" spans="1:64" ht="15" x14ac:dyDescent="0.25">
      <c r="A26" s="507"/>
      <c r="B26" s="507"/>
      <c r="C26" s="507"/>
      <c r="D26" s="507"/>
      <c r="E26" s="178"/>
      <c r="F26" s="507"/>
      <c r="G26" s="157"/>
      <c r="H26" s="157"/>
      <c r="I26" s="507"/>
      <c r="J26" s="179"/>
      <c r="K26" s="61"/>
      <c r="L26" s="61"/>
      <c r="M26" s="61"/>
      <c r="N26" s="61"/>
      <c r="O26" s="61"/>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64" ht="20.100000000000001" customHeight="1" x14ac:dyDescent="0.2">
      <c r="A27" s="57"/>
      <c r="B27" s="362" t="s">
        <v>312</v>
      </c>
      <c r="C27" s="954" t="s">
        <v>334</v>
      </c>
      <c r="D27" s="955"/>
      <c r="E27" s="955"/>
      <c r="F27" s="955"/>
      <c r="G27" s="955"/>
      <c r="H27" s="955"/>
      <c r="I27" s="956"/>
      <c r="J27" s="179"/>
      <c r="K27" s="61"/>
      <c r="L27" s="61"/>
      <c r="M27" s="61"/>
      <c r="N27" s="61"/>
      <c r="O27" s="61"/>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row>
    <row r="28" spans="1:64" ht="96.75" customHeight="1" x14ac:dyDescent="0.2">
      <c r="A28" s="57"/>
      <c r="B28" s="363" t="s">
        <v>314</v>
      </c>
      <c r="C28" s="942" t="s">
        <v>1361</v>
      </c>
      <c r="D28" s="943"/>
      <c r="E28" s="943"/>
      <c r="F28" s="943"/>
      <c r="G28" s="943"/>
      <c r="H28" s="943"/>
      <c r="I28" s="944"/>
      <c r="J28" s="179"/>
      <c r="K28" s="61"/>
      <c r="L28" s="61"/>
      <c r="M28" s="61"/>
      <c r="N28" s="61"/>
      <c r="O28" s="61"/>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64" ht="47.85" customHeight="1" x14ac:dyDescent="0.2">
      <c r="A29" s="57"/>
      <c r="B29" s="364" t="s">
        <v>315</v>
      </c>
      <c r="C29" s="930" t="s">
        <v>1352</v>
      </c>
      <c r="D29" s="930"/>
      <c r="E29" s="930"/>
      <c r="F29" s="930"/>
      <c r="G29" s="930"/>
      <c r="H29" s="930"/>
      <c r="I29" s="930"/>
      <c r="J29" s="270"/>
      <c r="K29" s="269"/>
      <c r="L29" s="61"/>
      <c r="M29" s="61"/>
      <c r="N29" s="61"/>
      <c r="O29" s="61"/>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row>
    <row r="30" spans="1:64" ht="33" customHeight="1" x14ac:dyDescent="0.2">
      <c r="A30" s="57"/>
      <c r="B30" s="937" t="s">
        <v>359</v>
      </c>
      <c r="C30" s="365" t="s">
        <v>316</v>
      </c>
      <c r="D30" s="366" t="s">
        <v>317</v>
      </c>
      <c r="E30" s="365" t="s">
        <v>318</v>
      </c>
      <c r="F30" s="365" t="s">
        <v>319</v>
      </c>
      <c r="G30" s="367" t="s">
        <v>320</v>
      </c>
      <c r="H30" s="367" t="s">
        <v>597</v>
      </c>
      <c r="I30" s="931" t="s">
        <v>3</v>
      </c>
      <c r="J30" s="932"/>
      <c r="K30" s="933"/>
      <c r="L30" s="368" t="s">
        <v>4</v>
      </c>
      <c r="M30" s="61"/>
      <c r="N30" s="61"/>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row>
    <row r="31" spans="1:64" s="62" customFormat="1" ht="195" x14ac:dyDescent="0.2">
      <c r="A31" s="57"/>
      <c r="B31" s="938"/>
      <c r="C31" s="369" t="s">
        <v>1354</v>
      </c>
      <c r="D31" s="369" t="s">
        <v>1371</v>
      </c>
      <c r="E31" s="370" t="s">
        <v>1362</v>
      </c>
      <c r="F31" s="360" t="s">
        <v>1365</v>
      </c>
      <c r="G31" s="371" t="s">
        <v>6</v>
      </c>
      <c r="H31" s="372"/>
      <c r="I31" s="934"/>
      <c r="J31" s="935"/>
      <c r="K31" s="936"/>
      <c r="L31" s="373">
        <f>IF(G31="","0",IF(G31="Pass",1,IF(G31="Fail",0,IF(G31="TBD",0,IF(G31="N/A (Please provide reason)",1)))))</f>
        <v>0</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row>
    <row r="32" spans="1:64" s="62" customFormat="1" ht="60" x14ac:dyDescent="0.2">
      <c r="A32" s="57"/>
      <c r="B32" s="938"/>
      <c r="C32" s="369" t="s">
        <v>1356</v>
      </c>
      <c r="D32" s="369" t="s">
        <v>1363</v>
      </c>
      <c r="E32" s="370" t="s">
        <v>1364</v>
      </c>
      <c r="F32" s="360" t="s">
        <v>1413</v>
      </c>
      <c r="G32" s="371" t="s">
        <v>6</v>
      </c>
      <c r="H32" s="372"/>
      <c r="I32" s="934"/>
      <c r="J32" s="935"/>
      <c r="K32" s="936"/>
      <c r="L32" s="373">
        <f t="shared" ref="L32" si="0">IF(G32="","0",IF(G32="Pass",1,IF(G32="Fail",0,IF(G32="TBD",0,IF(G32="N/A (Please provide reason)",1)))))</f>
        <v>0</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row>
    <row r="33" spans="1:64" s="66" customFormat="1" ht="20.100000000000001" customHeight="1" x14ac:dyDescent="0.25">
      <c r="A33" s="64"/>
      <c r="B33" s="65" t="s">
        <v>333</v>
      </c>
      <c r="C33" s="375" t="str">
        <f>IF(M33=100%, "Complete", "Incomplete")</f>
        <v>Incomplete</v>
      </c>
      <c r="D33" s="922"/>
      <c r="E33" s="923"/>
      <c r="F33" s="923"/>
      <c r="G33" s="923"/>
      <c r="H33" s="923"/>
      <c r="I33" s="923"/>
      <c r="J33" s="923"/>
      <c r="K33" s="923"/>
      <c r="L33" s="924"/>
      <c r="M33" s="376">
        <f>SUM(L31:L32) / (COUNT(L31:L32))</f>
        <v>0</v>
      </c>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row>
    <row r="34" spans="1:64" ht="15" x14ac:dyDescent="0.25">
      <c r="A34" s="507"/>
      <c r="B34" s="507"/>
      <c r="C34" s="507"/>
      <c r="D34" s="507"/>
      <c r="E34" s="178"/>
      <c r="F34" s="507"/>
      <c r="G34" s="157"/>
      <c r="H34" s="157"/>
      <c r="I34" s="507"/>
      <c r="J34" s="179"/>
      <c r="K34" s="61"/>
      <c r="L34" s="61"/>
      <c r="M34" s="61"/>
      <c r="N34" s="61"/>
      <c r="O34" s="61"/>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row>
    <row r="35" spans="1:64" ht="20.100000000000001" customHeight="1" x14ac:dyDescent="0.2">
      <c r="A35" s="57"/>
      <c r="B35" s="362" t="s">
        <v>312</v>
      </c>
      <c r="C35" s="928" t="s">
        <v>336</v>
      </c>
      <c r="D35" s="928"/>
      <c r="E35" s="928"/>
      <c r="F35" s="928"/>
      <c r="G35" s="928"/>
      <c r="H35" s="928"/>
      <c r="I35" s="928"/>
      <c r="J35" s="179"/>
      <c r="K35" s="61"/>
      <c r="L35" s="61"/>
      <c r="M35" s="61"/>
      <c r="N35" s="61"/>
      <c r="O35" s="61"/>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64" ht="168" customHeight="1" x14ac:dyDescent="0.2">
      <c r="A36" s="57"/>
      <c r="B36" s="363" t="s">
        <v>314</v>
      </c>
      <c r="C36" s="942" t="s">
        <v>1649</v>
      </c>
      <c r="D36" s="943"/>
      <c r="E36" s="943"/>
      <c r="F36" s="943"/>
      <c r="G36" s="943"/>
      <c r="H36" s="943"/>
      <c r="I36" s="944"/>
      <c r="J36" s="179"/>
      <c r="K36" s="61"/>
      <c r="L36" s="61"/>
      <c r="M36" s="61"/>
      <c r="N36" s="61"/>
      <c r="O36" s="61"/>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row>
    <row r="37" spans="1:64" ht="47.85" customHeight="1" x14ac:dyDescent="0.2">
      <c r="A37" s="57"/>
      <c r="B37" s="364" t="s">
        <v>315</v>
      </c>
      <c r="C37" s="945" t="s">
        <v>662</v>
      </c>
      <c r="D37" s="946"/>
      <c r="E37" s="946"/>
      <c r="F37" s="946"/>
      <c r="G37" s="946"/>
      <c r="H37" s="946"/>
      <c r="I37" s="947"/>
      <c r="J37" s="179"/>
      <c r="K37" s="61"/>
      <c r="L37" s="61"/>
      <c r="M37" s="61"/>
      <c r="N37" s="61"/>
      <c r="O37" s="61"/>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row>
    <row r="38" spans="1:64" ht="33" customHeight="1" x14ac:dyDescent="0.2">
      <c r="A38" s="57"/>
      <c r="B38" s="937" t="s">
        <v>359</v>
      </c>
      <c r="C38" s="365" t="s">
        <v>316</v>
      </c>
      <c r="D38" s="366" t="s">
        <v>317</v>
      </c>
      <c r="E38" s="365" t="s">
        <v>318</v>
      </c>
      <c r="F38" s="365" t="s">
        <v>319</v>
      </c>
      <c r="G38" s="367" t="s">
        <v>320</v>
      </c>
      <c r="H38" s="367" t="s">
        <v>597</v>
      </c>
      <c r="I38" s="367" t="s">
        <v>3</v>
      </c>
      <c r="J38" s="368" t="s">
        <v>4</v>
      </c>
      <c r="K38" s="61"/>
      <c r="L38" s="61"/>
      <c r="M38" s="61"/>
      <c r="N38" s="61"/>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row>
    <row r="39" spans="1:64" s="62" customFormat="1" ht="30" customHeight="1" x14ac:dyDescent="0.2">
      <c r="A39" s="57"/>
      <c r="B39" s="938"/>
      <c r="C39" s="360" t="s">
        <v>1650</v>
      </c>
      <c r="D39" s="369" t="s">
        <v>72</v>
      </c>
      <c r="E39" s="370" t="s">
        <v>73</v>
      </c>
      <c r="F39" s="369" t="s">
        <v>321</v>
      </c>
      <c r="G39" s="371" t="s">
        <v>6</v>
      </c>
      <c r="H39" s="372"/>
      <c r="I39" s="372"/>
      <c r="J39" s="373">
        <f t="shared" ref="J39:J47" si="1">IF(G39="","0",IF(G39="Pass",1,IF(G39="Fail",0,IF(G39="TBD",0,IF(G39="N/A (Please provide reason)",1)))))</f>
        <v>0</v>
      </c>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row>
    <row r="40" spans="1:64" s="62" customFormat="1" ht="36.75" customHeight="1" x14ac:dyDescent="0.2">
      <c r="A40" s="57"/>
      <c r="B40" s="938"/>
      <c r="C40" s="360" t="s">
        <v>323</v>
      </c>
      <c r="D40" s="360" t="s">
        <v>1409</v>
      </c>
      <c r="E40" s="361" t="s">
        <v>1378</v>
      </c>
      <c r="F40" s="360" t="s">
        <v>1379</v>
      </c>
      <c r="G40" s="371" t="s">
        <v>6</v>
      </c>
      <c r="H40" s="372"/>
      <c r="I40" s="372"/>
      <c r="J40" s="373">
        <f t="shared" si="1"/>
        <v>0</v>
      </c>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row>
    <row r="41" spans="1:64" s="62" customFormat="1" ht="50.1" customHeight="1" x14ac:dyDescent="0.2">
      <c r="A41" s="57"/>
      <c r="B41" s="938"/>
      <c r="C41" s="360" t="s">
        <v>324</v>
      </c>
      <c r="D41" s="369" t="s">
        <v>1790</v>
      </c>
      <c r="E41" s="370" t="s">
        <v>1338</v>
      </c>
      <c r="F41" s="360" t="s">
        <v>325</v>
      </c>
      <c r="G41" s="371" t="s">
        <v>6</v>
      </c>
      <c r="H41" s="372"/>
      <c r="I41" s="372"/>
      <c r="J41" s="373">
        <f t="shared" si="1"/>
        <v>0</v>
      </c>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row>
    <row r="42" spans="1:64" s="62" customFormat="1" ht="72.75" customHeight="1" x14ac:dyDescent="0.2">
      <c r="A42" s="57"/>
      <c r="B42" s="938"/>
      <c r="C42" s="360" t="s">
        <v>1651</v>
      </c>
      <c r="D42" s="360" t="s">
        <v>1791</v>
      </c>
      <c r="E42" s="361" t="s">
        <v>808</v>
      </c>
      <c r="F42" s="360" t="s">
        <v>327</v>
      </c>
      <c r="G42" s="371" t="s">
        <v>6</v>
      </c>
      <c r="H42" s="372"/>
      <c r="I42" s="372"/>
      <c r="J42" s="373">
        <f t="shared" si="1"/>
        <v>0</v>
      </c>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row>
    <row r="43" spans="1:64" s="62" customFormat="1" ht="17.25" customHeight="1" x14ac:dyDescent="0.2">
      <c r="A43" s="57"/>
      <c r="B43" s="938"/>
      <c r="C43" s="360" t="s">
        <v>364</v>
      </c>
      <c r="D43" s="360" t="s">
        <v>1793</v>
      </c>
      <c r="E43" s="370" t="s">
        <v>155</v>
      </c>
      <c r="F43" s="360" t="s">
        <v>365</v>
      </c>
      <c r="G43" s="371" t="s">
        <v>6</v>
      </c>
      <c r="H43" s="372"/>
      <c r="I43" s="372"/>
      <c r="J43" s="373">
        <f t="shared" si="1"/>
        <v>0</v>
      </c>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row>
    <row r="44" spans="1:64" s="62" customFormat="1" ht="17.25" customHeight="1" x14ac:dyDescent="0.2">
      <c r="A44" s="57"/>
      <c r="B44" s="938"/>
      <c r="C44" s="360" t="s">
        <v>330</v>
      </c>
      <c r="D44" s="360" t="s">
        <v>1341</v>
      </c>
      <c r="E44" s="370" t="s">
        <v>92</v>
      </c>
      <c r="F44" s="360" t="s">
        <v>366</v>
      </c>
      <c r="G44" s="371" t="s">
        <v>6</v>
      </c>
      <c r="H44" s="372"/>
      <c r="I44" s="372"/>
      <c r="J44" s="373">
        <f t="shared" si="1"/>
        <v>0</v>
      </c>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row>
    <row r="45" spans="1:64" s="62" customFormat="1" ht="46.5" customHeight="1" x14ac:dyDescent="0.2">
      <c r="A45" s="57"/>
      <c r="B45" s="938"/>
      <c r="C45" s="360" t="s">
        <v>1652</v>
      </c>
      <c r="D45" s="360" t="s">
        <v>1792</v>
      </c>
      <c r="E45" s="361" t="s">
        <v>673</v>
      </c>
      <c r="F45" s="360" t="s">
        <v>1653</v>
      </c>
      <c r="G45" s="371" t="s">
        <v>6</v>
      </c>
      <c r="H45" s="372"/>
      <c r="I45" s="372"/>
      <c r="J45" s="373">
        <f t="shared" si="1"/>
        <v>0</v>
      </c>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row>
    <row r="46" spans="1:64" s="62" customFormat="1" ht="78" customHeight="1" x14ac:dyDescent="0.2">
      <c r="A46" s="57"/>
      <c r="B46" s="938"/>
      <c r="C46" s="360" t="s">
        <v>328</v>
      </c>
      <c r="D46" s="360" t="s">
        <v>1343</v>
      </c>
      <c r="E46" s="361" t="s">
        <v>809</v>
      </c>
      <c r="F46" s="360" t="s">
        <v>329</v>
      </c>
      <c r="G46" s="371" t="s">
        <v>6</v>
      </c>
      <c r="H46" s="372"/>
      <c r="I46" s="372"/>
      <c r="J46" s="373">
        <f t="shared" si="1"/>
        <v>0</v>
      </c>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64" s="62" customFormat="1" ht="75.75" customHeight="1" x14ac:dyDescent="0.2">
      <c r="A47" s="57"/>
      <c r="B47" s="938"/>
      <c r="C47" s="360" t="s">
        <v>331</v>
      </c>
      <c r="D47" s="360" t="s">
        <v>1374</v>
      </c>
      <c r="E47" s="361" t="s">
        <v>1342</v>
      </c>
      <c r="F47" s="360" t="s">
        <v>332</v>
      </c>
      <c r="G47" s="371" t="s">
        <v>6</v>
      </c>
      <c r="H47" s="372"/>
      <c r="I47" s="372"/>
      <c r="J47" s="373">
        <f t="shared" si="1"/>
        <v>0</v>
      </c>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64" s="66" customFormat="1" ht="20.100000000000001" customHeight="1" x14ac:dyDescent="0.25">
      <c r="A48" s="64"/>
      <c r="B48" s="65" t="s">
        <v>333</v>
      </c>
      <c r="C48" s="375" t="str">
        <f>IF(K48=100%, "Complete", "Incomplete")</f>
        <v>Incomplete</v>
      </c>
      <c r="D48" s="180"/>
      <c r="E48" s="181"/>
      <c r="F48" s="180"/>
      <c r="G48" s="182"/>
      <c r="H48" s="182"/>
      <c r="I48" s="180"/>
      <c r="J48" s="180"/>
      <c r="K48" s="376">
        <f>SUM(J39:J47) / (COUNT(J39:J47))</f>
        <v>0</v>
      </c>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row>
    <row r="49" spans="1:64" ht="15" x14ac:dyDescent="0.25">
      <c r="A49" s="380"/>
      <c r="B49" s="380"/>
      <c r="C49" s="380"/>
      <c r="D49" s="380"/>
      <c r="E49" s="178"/>
      <c r="F49" s="380"/>
      <c r="G49" s="157"/>
      <c r="H49" s="157"/>
      <c r="I49" s="380"/>
      <c r="J49" s="179"/>
      <c r="K49" s="61"/>
      <c r="L49" s="61"/>
      <c r="M49" s="61"/>
      <c r="N49" s="61"/>
      <c r="O49" s="61"/>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row>
    <row r="50" spans="1:64" ht="15" x14ac:dyDescent="0.25">
      <c r="A50" s="380"/>
      <c r="B50" s="362" t="s">
        <v>312</v>
      </c>
      <c r="C50" s="928" t="s">
        <v>338</v>
      </c>
      <c r="D50" s="928"/>
      <c r="E50" s="928"/>
      <c r="F50" s="928"/>
      <c r="G50" s="928"/>
      <c r="H50" s="928"/>
      <c r="I50" s="928"/>
      <c r="J50" s="179"/>
      <c r="K50" s="61"/>
      <c r="L50" s="61"/>
      <c r="M50" s="61"/>
      <c r="N50" s="61"/>
      <c r="O50" s="61"/>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row>
    <row r="51" spans="1:64" ht="169.5" customHeight="1" x14ac:dyDescent="0.25">
      <c r="A51" s="380"/>
      <c r="B51" s="363" t="s">
        <v>314</v>
      </c>
      <c r="C51" s="929" t="s">
        <v>1654</v>
      </c>
      <c r="D51" s="929"/>
      <c r="E51" s="929"/>
      <c r="F51" s="929"/>
      <c r="G51" s="929"/>
      <c r="H51" s="929"/>
      <c r="I51" s="929"/>
      <c r="J51" s="179"/>
      <c r="K51" s="61"/>
      <c r="L51" s="61"/>
      <c r="M51" s="61"/>
      <c r="N51" s="61"/>
      <c r="O51" s="61"/>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row>
    <row r="52" spans="1:64" ht="51.75" customHeight="1" x14ac:dyDescent="0.25">
      <c r="A52" s="380"/>
      <c r="B52" s="364" t="s">
        <v>315</v>
      </c>
      <c r="C52" s="930" t="s">
        <v>663</v>
      </c>
      <c r="D52" s="930"/>
      <c r="E52" s="930"/>
      <c r="F52" s="930"/>
      <c r="G52" s="930"/>
      <c r="H52" s="930"/>
      <c r="I52" s="930"/>
      <c r="J52" s="179"/>
      <c r="K52" s="61"/>
      <c r="L52" s="61"/>
      <c r="M52" s="61"/>
      <c r="N52" s="61"/>
      <c r="O52" s="61"/>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row>
    <row r="53" spans="1:64" ht="31.5" x14ac:dyDescent="0.25">
      <c r="A53" s="380"/>
      <c r="B53" s="937" t="s">
        <v>359</v>
      </c>
      <c r="C53" s="365" t="s">
        <v>316</v>
      </c>
      <c r="D53" s="366" t="s">
        <v>317</v>
      </c>
      <c r="E53" s="365" t="s">
        <v>318</v>
      </c>
      <c r="F53" s="365" t="s">
        <v>319</v>
      </c>
      <c r="G53" s="367" t="s">
        <v>320</v>
      </c>
      <c r="H53" s="367" t="s">
        <v>597</v>
      </c>
      <c r="I53" s="367" t="s">
        <v>3</v>
      </c>
      <c r="J53" s="368" t="s">
        <v>4</v>
      </c>
      <c r="K53" s="61"/>
      <c r="L53" s="61"/>
      <c r="M53" s="61"/>
      <c r="N53" s="61"/>
      <c r="O53" s="61"/>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row>
    <row r="54" spans="1:64" ht="33" customHeight="1" x14ac:dyDescent="0.25">
      <c r="A54" s="380"/>
      <c r="B54" s="938"/>
      <c r="C54" s="360" t="s">
        <v>323</v>
      </c>
      <c r="D54" s="360" t="s">
        <v>1383</v>
      </c>
      <c r="E54" s="361" t="s">
        <v>1378</v>
      </c>
      <c r="F54" s="369" t="s">
        <v>1382</v>
      </c>
      <c r="G54" s="371" t="s">
        <v>6</v>
      </c>
      <c r="H54" s="372"/>
      <c r="I54" s="372"/>
      <c r="J54" s="373">
        <f t="shared" ref="J54:J62" si="2">IF(G54="","0",IF(G54="Pass",1,IF(G54="Fail",0,IF(G54="TBD",0,IF(G54="N/A (Please provide reason)",1)))))</f>
        <v>0</v>
      </c>
      <c r="K54" s="61"/>
      <c r="L54" s="61"/>
      <c r="M54" s="61"/>
      <c r="N54" s="61"/>
      <c r="O54" s="61"/>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row>
    <row r="55" spans="1:64" ht="48" customHeight="1" x14ac:dyDescent="0.25">
      <c r="A55" s="380"/>
      <c r="B55" s="938"/>
      <c r="C55" s="360" t="s">
        <v>1650</v>
      </c>
      <c r="D55" s="369" t="s">
        <v>1794</v>
      </c>
      <c r="E55" s="370" t="s">
        <v>659</v>
      </c>
      <c r="F55" s="369" t="s">
        <v>353</v>
      </c>
      <c r="G55" s="371" t="s">
        <v>6</v>
      </c>
      <c r="H55" s="372"/>
      <c r="I55" s="372"/>
      <c r="J55" s="373">
        <f t="shared" si="2"/>
        <v>0</v>
      </c>
      <c r="K55" s="61"/>
      <c r="L55" s="61"/>
      <c r="M55" s="61"/>
      <c r="N55" s="61"/>
      <c r="O55" s="61"/>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row>
    <row r="56" spans="1:64" ht="33.6" customHeight="1" x14ac:dyDescent="0.25">
      <c r="A56" s="380"/>
      <c r="B56" s="938"/>
      <c r="C56" s="360" t="s">
        <v>324</v>
      </c>
      <c r="D56" s="369" t="s">
        <v>1796</v>
      </c>
      <c r="E56" s="370" t="s">
        <v>1339</v>
      </c>
      <c r="F56" s="369" t="s">
        <v>652</v>
      </c>
      <c r="G56" s="371" t="s">
        <v>6</v>
      </c>
      <c r="H56" s="372"/>
      <c r="I56" s="372"/>
      <c r="J56" s="373">
        <f t="shared" si="2"/>
        <v>0</v>
      </c>
      <c r="K56" s="61"/>
      <c r="L56" s="61"/>
      <c r="M56" s="61"/>
      <c r="N56" s="61"/>
      <c r="O56" s="61"/>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row>
    <row r="57" spans="1:64" ht="110.25" customHeight="1" x14ac:dyDescent="0.25">
      <c r="A57" s="380"/>
      <c r="B57" s="938"/>
      <c r="C57" s="360" t="s">
        <v>355</v>
      </c>
      <c r="D57" s="360" t="s">
        <v>1795</v>
      </c>
      <c r="E57" s="361" t="s">
        <v>810</v>
      </c>
      <c r="F57" s="369" t="s">
        <v>355</v>
      </c>
      <c r="G57" s="371" t="s">
        <v>6</v>
      </c>
      <c r="H57" s="372"/>
      <c r="I57" s="372"/>
      <c r="J57" s="373">
        <f t="shared" si="2"/>
        <v>0</v>
      </c>
      <c r="K57" s="61"/>
      <c r="L57" s="61"/>
      <c r="M57" s="61"/>
      <c r="N57" s="61"/>
      <c r="O57" s="61"/>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row>
    <row r="58" spans="1:64" ht="122.25" customHeight="1" x14ac:dyDescent="0.25">
      <c r="A58" s="380"/>
      <c r="B58" s="938"/>
      <c r="C58" s="360" t="s">
        <v>356</v>
      </c>
      <c r="D58" s="360" t="s">
        <v>1797</v>
      </c>
      <c r="E58" s="361" t="s">
        <v>811</v>
      </c>
      <c r="F58" s="369" t="s">
        <v>1655</v>
      </c>
      <c r="G58" s="371" t="s">
        <v>6</v>
      </c>
      <c r="H58" s="372"/>
      <c r="I58" s="372"/>
      <c r="J58" s="373">
        <f t="shared" si="2"/>
        <v>0</v>
      </c>
      <c r="K58" s="61"/>
      <c r="L58" s="61"/>
      <c r="M58" s="61"/>
      <c r="N58" s="61"/>
      <c r="O58" s="61"/>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row>
    <row r="59" spans="1:64" ht="33" customHeight="1" x14ac:dyDescent="0.25">
      <c r="A59" s="380"/>
      <c r="B59" s="938"/>
      <c r="C59" s="360" t="s">
        <v>354</v>
      </c>
      <c r="D59" s="360" t="s">
        <v>1344</v>
      </c>
      <c r="E59" s="361" t="s">
        <v>671</v>
      </c>
      <c r="F59" s="369" t="s">
        <v>363</v>
      </c>
      <c r="G59" s="371" t="s">
        <v>6</v>
      </c>
      <c r="H59" s="372"/>
      <c r="I59" s="372"/>
      <c r="J59" s="373">
        <f t="shared" si="2"/>
        <v>0</v>
      </c>
      <c r="K59" s="61"/>
      <c r="L59" s="61"/>
      <c r="M59" s="61"/>
      <c r="N59" s="61"/>
      <c r="O59" s="61"/>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row>
    <row r="60" spans="1:64" ht="106.5" customHeight="1" x14ac:dyDescent="0.25">
      <c r="A60" s="380"/>
      <c r="B60" s="938"/>
      <c r="C60" s="360" t="s">
        <v>1652</v>
      </c>
      <c r="D60" s="360" t="s">
        <v>1798</v>
      </c>
      <c r="E60" s="361" t="s">
        <v>672</v>
      </c>
      <c r="F60" s="369" t="s">
        <v>1656</v>
      </c>
      <c r="G60" s="371" t="s">
        <v>6</v>
      </c>
      <c r="H60" s="372"/>
      <c r="I60" s="372"/>
      <c r="J60" s="373">
        <f t="shared" si="2"/>
        <v>0</v>
      </c>
      <c r="K60" s="61"/>
      <c r="L60" s="61"/>
      <c r="M60" s="61"/>
      <c r="N60" s="61"/>
      <c r="O60" s="61"/>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row>
    <row r="61" spans="1:64" ht="91.5" customHeight="1" x14ac:dyDescent="0.25">
      <c r="A61" s="380"/>
      <c r="B61" s="381"/>
      <c r="C61" s="360" t="s">
        <v>400</v>
      </c>
      <c r="D61" s="360" t="s">
        <v>1799</v>
      </c>
      <c r="E61" s="361" t="s">
        <v>1340</v>
      </c>
      <c r="F61" s="369" t="s">
        <v>611</v>
      </c>
      <c r="G61" s="371" t="s">
        <v>6</v>
      </c>
      <c r="H61" s="372"/>
      <c r="I61" s="372"/>
      <c r="J61" s="373">
        <f t="shared" si="2"/>
        <v>0</v>
      </c>
      <c r="K61" s="61"/>
      <c r="L61" s="61"/>
      <c r="M61" s="61"/>
      <c r="N61" s="61"/>
      <c r="O61" s="61"/>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row>
    <row r="62" spans="1:64" ht="76.5" customHeight="1" x14ac:dyDescent="0.25">
      <c r="A62" s="380"/>
      <c r="B62" s="381"/>
      <c r="C62" s="360" t="s">
        <v>628</v>
      </c>
      <c r="D62" s="360" t="s">
        <v>1380</v>
      </c>
      <c r="E62" s="361" t="s">
        <v>1381</v>
      </c>
      <c r="F62" s="369" t="s">
        <v>332</v>
      </c>
      <c r="G62" s="371" t="s">
        <v>6</v>
      </c>
      <c r="H62" s="372"/>
      <c r="I62" s="372"/>
      <c r="J62" s="373">
        <f t="shared" si="2"/>
        <v>0</v>
      </c>
      <c r="K62" s="61"/>
      <c r="L62" s="61"/>
      <c r="M62" s="61"/>
      <c r="N62" s="61"/>
      <c r="O62" s="61"/>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row>
    <row r="63" spans="1:64" ht="15" x14ac:dyDescent="0.25">
      <c r="A63" s="380"/>
      <c r="B63" s="374" t="s">
        <v>333</v>
      </c>
      <c r="C63" s="375" t="str">
        <f>IF(K63=100%, "Complete", "Incomplete")</f>
        <v>Incomplete</v>
      </c>
      <c r="D63" s="180"/>
      <c r="E63" s="181"/>
      <c r="F63" s="180"/>
      <c r="G63" s="182"/>
      <c r="H63" s="182"/>
      <c r="I63" s="180"/>
      <c r="J63" s="180"/>
      <c r="K63" s="376">
        <f>SUM(J54:J62) / (COUNT(J54:J62))</f>
        <v>0</v>
      </c>
      <c r="L63" s="61"/>
      <c r="M63" s="61"/>
      <c r="N63" s="61"/>
      <c r="O63" s="61"/>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row>
    <row r="64" spans="1:64" ht="15" x14ac:dyDescent="0.25">
      <c r="A64" s="380"/>
      <c r="B64" s="380"/>
      <c r="C64" s="380"/>
      <c r="D64" s="380"/>
      <c r="E64" s="178"/>
      <c r="F64" s="380"/>
      <c r="G64" s="157"/>
      <c r="H64" s="157"/>
      <c r="I64" s="380"/>
      <c r="J64" s="179"/>
      <c r="L64" s="61"/>
      <c r="M64" s="61"/>
      <c r="N64" s="61"/>
      <c r="O64" s="61"/>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row>
    <row r="65" spans="1:64" ht="20.100000000000001" customHeight="1" x14ac:dyDescent="0.2">
      <c r="A65" s="57"/>
      <c r="B65" s="362" t="s">
        <v>312</v>
      </c>
      <c r="C65" s="928" t="s">
        <v>339</v>
      </c>
      <c r="D65" s="928"/>
      <c r="E65" s="928"/>
      <c r="F65" s="928"/>
      <c r="G65" s="928"/>
      <c r="H65" s="928"/>
      <c r="I65" s="928"/>
      <c r="J65" s="179"/>
      <c r="K65" s="61"/>
      <c r="L65" s="61"/>
      <c r="M65" s="61"/>
      <c r="N65" s="61"/>
      <c r="O65" s="61"/>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row>
    <row r="66" spans="1:64" ht="168" customHeight="1" x14ac:dyDescent="0.2">
      <c r="A66" s="57"/>
      <c r="B66" s="363" t="s">
        <v>314</v>
      </c>
      <c r="C66" s="942" t="s">
        <v>1657</v>
      </c>
      <c r="D66" s="943"/>
      <c r="E66" s="943"/>
      <c r="F66" s="943"/>
      <c r="G66" s="943"/>
      <c r="H66" s="943"/>
      <c r="I66" s="944"/>
      <c r="J66" s="179"/>
      <c r="K66" s="61"/>
      <c r="L66" s="61"/>
      <c r="M66" s="61"/>
      <c r="N66" s="61"/>
      <c r="O66" s="61"/>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row>
    <row r="67" spans="1:64" ht="47.85" customHeight="1" x14ac:dyDescent="0.2">
      <c r="A67" s="57"/>
      <c r="B67" s="364" t="s">
        <v>315</v>
      </c>
      <c r="C67" s="945" t="s">
        <v>747</v>
      </c>
      <c r="D67" s="946"/>
      <c r="E67" s="946"/>
      <c r="F67" s="946"/>
      <c r="G67" s="946"/>
      <c r="H67" s="946"/>
      <c r="I67" s="947"/>
      <c r="J67" s="270"/>
      <c r="K67" s="269"/>
      <c r="L67" s="61"/>
      <c r="M67" s="61"/>
      <c r="N67" s="61"/>
      <c r="O67" s="61"/>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row>
    <row r="68" spans="1:64" ht="33" customHeight="1" x14ac:dyDescent="0.2">
      <c r="A68" s="57"/>
      <c r="B68" s="937" t="s">
        <v>359</v>
      </c>
      <c r="C68" s="365" t="s">
        <v>316</v>
      </c>
      <c r="D68" s="366" t="s">
        <v>317</v>
      </c>
      <c r="E68" s="365" t="s">
        <v>318</v>
      </c>
      <c r="F68" s="365" t="s">
        <v>319</v>
      </c>
      <c r="G68" s="367" t="s">
        <v>320</v>
      </c>
      <c r="H68" s="367" t="s">
        <v>597</v>
      </c>
      <c r="I68" s="931" t="s">
        <v>3</v>
      </c>
      <c r="J68" s="932"/>
      <c r="K68" s="933"/>
      <c r="L68" s="368" t="s">
        <v>4</v>
      </c>
      <c r="M68" s="61"/>
      <c r="N68" s="61"/>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row>
    <row r="69" spans="1:64" s="62" customFormat="1" ht="30" x14ac:dyDescent="0.2">
      <c r="A69" s="57"/>
      <c r="B69" s="938"/>
      <c r="C69" s="360" t="s">
        <v>323</v>
      </c>
      <c r="D69" s="360" t="s">
        <v>1376</v>
      </c>
      <c r="E69" s="361" t="s">
        <v>1377</v>
      </c>
      <c r="F69" s="360" t="s">
        <v>1384</v>
      </c>
      <c r="G69" s="371" t="s">
        <v>6</v>
      </c>
      <c r="H69" s="372"/>
      <c r="I69" s="934"/>
      <c r="J69" s="935"/>
      <c r="K69" s="936"/>
      <c r="L69" s="373">
        <f t="shared" ref="L69:L74" si="3">IF(G69="","0",IF(G69="Pass",1,IF(G69="Fail",0,IF(G69="TBD",0,IF(G69="N/A (Please provide reason)",1)))))</f>
        <v>0</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row>
    <row r="70" spans="1:64" s="62" customFormat="1" ht="27.75" customHeight="1" x14ac:dyDescent="0.2">
      <c r="A70" s="57"/>
      <c r="B70" s="938"/>
      <c r="C70" s="360" t="s">
        <v>1658</v>
      </c>
      <c r="D70" s="360" t="s">
        <v>1800</v>
      </c>
      <c r="E70" s="361" t="s">
        <v>713</v>
      </c>
      <c r="F70" s="360"/>
      <c r="G70" s="371" t="s">
        <v>6</v>
      </c>
      <c r="H70" s="372"/>
      <c r="I70" s="934"/>
      <c r="J70" s="935"/>
      <c r="K70" s="936"/>
      <c r="L70" s="373">
        <f t="shared" si="3"/>
        <v>0</v>
      </c>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row>
    <row r="71" spans="1:64" s="62" customFormat="1" ht="75.75" customHeight="1" x14ac:dyDescent="0.2">
      <c r="A71" s="57"/>
      <c r="B71" s="938"/>
      <c r="C71" s="360" t="s">
        <v>1651</v>
      </c>
      <c r="D71" s="360" t="s">
        <v>1801</v>
      </c>
      <c r="E71" s="361" t="s">
        <v>786</v>
      </c>
      <c r="F71" s="360" t="s">
        <v>327</v>
      </c>
      <c r="G71" s="371" t="s">
        <v>6</v>
      </c>
      <c r="H71" s="372"/>
      <c r="I71" s="934"/>
      <c r="J71" s="935"/>
      <c r="K71" s="936"/>
      <c r="L71" s="373">
        <f t="shared" si="3"/>
        <v>0</v>
      </c>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row>
    <row r="72" spans="1:64" s="62" customFormat="1" ht="17.25" customHeight="1" x14ac:dyDescent="0.2">
      <c r="A72" s="57"/>
      <c r="B72" s="938"/>
      <c r="C72" s="360" t="s">
        <v>364</v>
      </c>
      <c r="D72" s="360" t="s">
        <v>1793</v>
      </c>
      <c r="E72" s="361" t="s">
        <v>155</v>
      </c>
      <c r="F72" s="360" t="s">
        <v>365</v>
      </c>
      <c r="G72" s="371" t="s">
        <v>6</v>
      </c>
      <c r="H72" s="372"/>
      <c r="I72" s="934"/>
      <c r="J72" s="935"/>
      <c r="K72" s="936"/>
      <c r="L72" s="373">
        <f t="shared" si="3"/>
        <v>0</v>
      </c>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row>
    <row r="73" spans="1:64" s="62" customFormat="1" ht="17.25" customHeight="1" x14ac:dyDescent="0.2">
      <c r="A73" s="57"/>
      <c r="B73" s="938"/>
      <c r="C73" s="360" t="s">
        <v>330</v>
      </c>
      <c r="D73" s="360" t="s">
        <v>1341</v>
      </c>
      <c r="E73" s="361" t="s">
        <v>92</v>
      </c>
      <c r="F73" s="360" t="s">
        <v>366</v>
      </c>
      <c r="G73" s="371" t="s">
        <v>6</v>
      </c>
      <c r="H73" s="372"/>
      <c r="I73" s="934"/>
      <c r="J73" s="935"/>
      <c r="K73" s="936"/>
      <c r="L73" s="373">
        <f t="shared" si="3"/>
        <v>0</v>
      </c>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row>
    <row r="74" spans="1:64" s="62" customFormat="1" ht="58.5" customHeight="1" x14ac:dyDescent="0.2">
      <c r="A74" s="57"/>
      <c r="B74" s="938"/>
      <c r="C74" s="360" t="s">
        <v>331</v>
      </c>
      <c r="D74" s="360" t="s">
        <v>1375</v>
      </c>
      <c r="E74" s="361" t="s">
        <v>1345</v>
      </c>
      <c r="F74" s="360" t="s">
        <v>332</v>
      </c>
      <c r="G74" s="386" t="s">
        <v>6</v>
      </c>
      <c r="H74" s="372"/>
      <c r="I74" s="934"/>
      <c r="J74" s="935"/>
      <c r="K74" s="936"/>
      <c r="L74" s="373">
        <f t="shared" si="3"/>
        <v>0</v>
      </c>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row>
    <row r="75" spans="1:64" s="66" customFormat="1" ht="20.100000000000001" customHeight="1" x14ac:dyDescent="0.25">
      <c r="A75" s="64"/>
      <c r="B75" s="65" t="s">
        <v>333</v>
      </c>
      <c r="C75" s="375" t="str">
        <f>IF(M75=100%, "Complete", "Incomplete")</f>
        <v>Incomplete</v>
      </c>
      <c r="D75" s="922"/>
      <c r="E75" s="923"/>
      <c r="F75" s="923"/>
      <c r="G75" s="923"/>
      <c r="H75" s="923"/>
      <c r="I75" s="923"/>
      <c r="J75" s="923"/>
      <c r="K75" s="923"/>
      <c r="L75" s="924"/>
      <c r="M75" s="376">
        <f>SUM(L69:L74) / (COUNT(L69:L74))</f>
        <v>0</v>
      </c>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row>
    <row r="76" spans="1:64" ht="15" x14ac:dyDescent="0.25">
      <c r="A76" s="380"/>
      <c r="B76" s="380"/>
      <c r="C76" s="380"/>
      <c r="D76" s="380"/>
      <c r="E76" s="178"/>
      <c r="F76" s="380"/>
      <c r="G76" s="157"/>
      <c r="H76" s="157"/>
      <c r="I76" s="380"/>
      <c r="J76" s="179"/>
      <c r="L76" s="61"/>
      <c r="M76" s="61"/>
      <c r="N76" s="61"/>
      <c r="O76" s="61"/>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row>
    <row r="77" spans="1:64" s="62" customFormat="1" ht="15" x14ac:dyDescent="0.25">
      <c r="A77" s="380"/>
      <c r="B77" s="362" t="s">
        <v>312</v>
      </c>
      <c r="C77" s="928" t="s">
        <v>350</v>
      </c>
      <c r="D77" s="928"/>
      <c r="E77" s="928"/>
      <c r="F77" s="928"/>
      <c r="G77" s="928"/>
      <c r="H77" s="928"/>
      <c r="I77" s="928"/>
      <c r="J77" s="179"/>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row>
    <row r="78" spans="1:64" ht="136.5" customHeight="1" x14ac:dyDescent="0.2">
      <c r="A78" s="57"/>
      <c r="B78" s="363" t="s">
        <v>314</v>
      </c>
      <c r="C78" s="942" t="s">
        <v>1659</v>
      </c>
      <c r="D78" s="943"/>
      <c r="E78" s="943"/>
      <c r="F78" s="943"/>
      <c r="G78" s="943"/>
      <c r="H78" s="943"/>
      <c r="I78" s="944"/>
      <c r="J78" s="179"/>
      <c r="K78" s="61"/>
      <c r="L78" s="61"/>
      <c r="M78" s="61"/>
      <c r="N78" s="61"/>
      <c r="O78" s="61"/>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row>
    <row r="79" spans="1:64" ht="49.5" customHeight="1" x14ac:dyDescent="0.2">
      <c r="A79" s="57"/>
      <c r="B79" s="364" t="s">
        <v>315</v>
      </c>
      <c r="C79" s="945" t="s">
        <v>662</v>
      </c>
      <c r="D79" s="946"/>
      <c r="E79" s="946"/>
      <c r="F79" s="946"/>
      <c r="G79" s="946"/>
      <c r="H79" s="946"/>
      <c r="I79" s="947"/>
      <c r="J79" s="179"/>
      <c r="K79" s="61"/>
      <c r="L79" s="61"/>
      <c r="M79" s="61"/>
      <c r="N79" s="61"/>
      <c r="O79" s="61"/>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row>
    <row r="80" spans="1:64" ht="31.5" x14ac:dyDescent="0.2">
      <c r="A80" s="57"/>
      <c r="B80" s="937" t="s">
        <v>359</v>
      </c>
      <c r="C80" s="365" t="s">
        <v>316</v>
      </c>
      <c r="D80" s="366" t="s">
        <v>317</v>
      </c>
      <c r="E80" s="365" t="s">
        <v>318</v>
      </c>
      <c r="F80" s="365" t="s">
        <v>319</v>
      </c>
      <c r="G80" s="367" t="s">
        <v>320</v>
      </c>
      <c r="H80" s="367" t="s">
        <v>597</v>
      </c>
      <c r="I80" s="367" t="s">
        <v>3</v>
      </c>
      <c r="J80" s="368" t="s">
        <v>4</v>
      </c>
      <c r="K80" s="61"/>
      <c r="L80" s="61"/>
      <c r="M80" s="61"/>
      <c r="N80" s="61"/>
      <c r="O80" s="61"/>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row>
    <row r="81" spans="1:64" ht="17.850000000000001" customHeight="1" x14ac:dyDescent="0.2">
      <c r="A81" s="57"/>
      <c r="B81" s="938"/>
      <c r="C81" s="360" t="s">
        <v>1650</v>
      </c>
      <c r="D81" s="360" t="s">
        <v>72</v>
      </c>
      <c r="E81" s="361" t="s">
        <v>73</v>
      </c>
      <c r="F81" s="360" t="s">
        <v>321</v>
      </c>
      <c r="G81" s="371" t="s">
        <v>6</v>
      </c>
      <c r="H81" s="372"/>
      <c r="I81" s="372"/>
      <c r="J81" s="373">
        <f t="shared" ref="J81:J88" si="4">IF(G81="","0",IF(G81="Pass",1,IF(G81="Fail",0,IF(G81="TBD",0,IF(G81="N/A (Please provide reason)",1)))))</f>
        <v>0</v>
      </c>
      <c r="K81" s="61"/>
      <c r="L81" s="61"/>
      <c r="M81" s="61"/>
      <c r="N81" s="61"/>
      <c r="O81" s="61"/>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row>
    <row r="82" spans="1:64" ht="15" x14ac:dyDescent="0.2">
      <c r="A82" s="57"/>
      <c r="B82" s="938"/>
      <c r="C82" s="360" t="s">
        <v>322</v>
      </c>
      <c r="D82" s="360" t="s">
        <v>1265</v>
      </c>
      <c r="E82" s="361" t="s">
        <v>31</v>
      </c>
      <c r="F82" s="360" t="s">
        <v>693</v>
      </c>
      <c r="G82" s="371" t="s">
        <v>6</v>
      </c>
      <c r="H82" s="372"/>
      <c r="I82" s="372"/>
      <c r="J82" s="373">
        <f t="shared" si="4"/>
        <v>0</v>
      </c>
      <c r="K82" s="61"/>
      <c r="L82" s="61"/>
      <c r="M82" s="61"/>
      <c r="N82" s="61"/>
      <c r="O82" s="61"/>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row>
    <row r="83" spans="1:64" ht="30" x14ac:dyDescent="0.2">
      <c r="A83" s="57"/>
      <c r="B83" s="938"/>
      <c r="C83" s="360" t="s">
        <v>323</v>
      </c>
      <c r="D83" s="360" t="s">
        <v>1376</v>
      </c>
      <c r="E83" s="361" t="s">
        <v>1377</v>
      </c>
      <c r="F83" s="360" t="s">
        <v>1388</v>
      </c>
      <c r="G83" s="371" t="s">
        <v>6</v>
      </c>
      <c r="H83" s="372"/>
      <c r="I83" s="372"/>
      <c r="J83" s="373">
        <f t="shared" si="4"/>
        <v>0</v>
      </c>
      <c r="K83" s="61"/>
      <c r="L83" s="61"/>
      <c r="M83" s="61"/>
      <c r="N83" s="61"/>
      <c r="O83" s="61"/>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row>
    <row r="84" spans="1:64" ht="34.5" customHeight="1" x14ac:dyDescent="0.2">
      <c r="A84" s="57"/>
      <c r="B84" s="938"/>
      <c r="C84" s="360" t="s">
        <v>661</v>
      </c>
      <c r="D84" s="360" t="s">
        <v>684</v>
      </c>
      <c r="E84" s="361" t="s">
        <v>685</v>
      </c>
      <c r="F84" s="360" t="s">
        <v>335</v>
      </c>
      <c r="G84" s="371" t="s">
        <v>6</v>
      </c>
      <c r="H84" s="372"/>
      <c r="I84" s="372"/>
      <c r="J84" s="373">
        <f t="shared" si="4"/>
        <v>0</v>
      </c>
      <c r="K84" s="61"/>
      <c r="L84" s="61"/>
      <c r="M84" s="61"/>
      <c r="N84" s="61"/>
      <c r="O84" s="61"/>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row>
    <row r="85" spans="1:64" ht="30" x14ac:dyDescent="0.2">
      <c r="A85" s="57"/>
      <c r="B85" s="938"/>
      <c r="C85" s="360" t="s">
        <v>664</v>
      </c>
      <c r="D85" s="360" t="s">
        <v>1802</v>
      </c>
      <c r="E85" s="361" t="s">
        <v>812</v>
      </c>
      <c r="F85" s="360" t="s">
        <v>694</v>
      </c>
      <c r="G85" s="371" t="s">
        <v>6</v>
      </c>
      <c r="H85" s="372"/>
      <c r="I85" s="372"/>
      <c r="J85" s="373">
        <f t="shared" si="4"/>
        <v>0</v>
      </c>
      <c r="K85" s="61"/>
      <c r="L85" s="61"/>
      <c r="M85" s="61"/>
      <c r="N85" s="61"/>
      <c r="O85" s="61"/>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row>
    <row r="86" spans="1:64" ht="30" x14ac:dyDescent="0.2">
      <c r="A86" s="57"/>
      <c r="B86" s="938"/>
      <c r="C86" s="369" t="s">
        <v>686</v>
      </c>
      <c r="D86" s="369" t="s">
        <v>180</v>
      </c>
      <c r="E86" s="369" t="s">
        <v>682</v>
      </c>
      <c r="F86" s="369" t="s">
        <v>789</v>
      </c>
      <c r="G86" s="371" t="s">
        <v>6</v>
      </c>
      <c r="H86" s="372"/>
      <c r="I86" s="372"/>
      <c r="J86" s="373">
        <f t="shared" si="4"/>
        <v>0</v>
      </c>
      <c r="K86" s="61"/>
      <c r="L86" s="61"/>
      <c r="M86" s="61"/>
      <c r="N86" s="61"/>
      <c r="O86" s="61"/>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row>
    <row r="87" spans="1:64" ht="75" customHeight="1" x14ac:dyDescent="0.2">
      <c r="A87" s="57"/>
      <c r="B87" s="938"/>
      <c r="C87" s="369" t="s">
        <v>614</v>
      </c>
      <c r="D87" s="369" t="s">
        <v>1803</v>
      </c>
      <c r="E87" s="370" t="s">
        <v>695</v>
      </c>
      <c r="F87" s="369" t="s">
        <v>653</v>
      </c>
      <c r="G87" s="371" t="s">
        <v>6</v>
      </c>
      <c r="H87" s="372"/>
      <c r="I87" s="372"/>
      <c r="J87" s="373">
        <f t="shared" si="4"/>
        <v>0</v>
      </c>
      <c r="K87" s="61"/>
      <c r="L87" s="61"/>
      <c r="M87" s="61"/>
      <c r="N87" s="61"/>
      <c r="O87" s="61"/>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row>
    <row r="88" spans="1:64" ht="75" x14ac:dyDescent="0.2">
      <c r="A88" s="57"/>
      <c r="B88" s="381"/>
      <c r="C88" s="360" t="s">
        <v>629</v>
      </c>
      <c r="D88" s="360" t="s">
        <v>1385</v>
      </c>
      <c r="E88" s="361" t="s">
        <v>1381</v>
      </c>
      <c r="F88" s="360" t="s">
        <v>332</v>
      </c>
      <c r="G88" s="371" t="s">
        <v>6</v>
      </c>
      <c r="H88" s="372"/>
      <c r="I88" s="372"/>
      <c r="J88" s="373">
        <f t="shared" si="4"/>
        <v>0</v>
      </c>
      <c r="K88" s="61"/>
      <c r="L88" s="61"/>
      <c r="M88" s="61"/>
      <c r="N88" s="61"/>
      <c r="O88" s="61"/>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row>
    <row r="89" spans="1:64" ht="15" x14ac:dyDescent="0.2">
      <c r="A89" s="57"/>
      <c r="B89" s="374" t="s">
        <v>333</v>
      </c>
      <c r="C89" s="375" t="str">
        <f>IF(K89=100%, "Complete", "Incomplete")</f>
        <v>Incomplete</v>
      </c>
      <c r="D89" s="180"/>
      <c r="E89" s="181"/>
      <c r="F89" s="180"/>
      <c r="G89" s="182"/>
      <c r="H89" s="182"/>
      <c r="I89" s="180"/>
      <c r="J89" s="180"/>
      <c r="K89" s="376">
        <f>SUM(J81:J88) / (COUNT(J81:J88))</f>
        <v>0</v>
      </c>
      <c r="L89" s="61"/>
      <c r="M89" s="61"/>
      <c r="N89" s="61"/>
      <c r="O89" s="61"/>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row>
    <row r="90" spans="1:64" ht="15" x14ac:dyDescent="0.2">
      <c r="A90" s="57"/>
      <c r="B90" s="183"/>
      <c r="C90" s="171"/>
      <c r="D90" s="171"/>
      <c r="E90" s="184"/>
      <c r="F90" s="171"/>
      <c r="G90" s="185"/>
      <c r="H90" s="185"/>
      <c r="I90" s="171"/>
      <c r="J90" s="179"/>
      <c r="K90" s="61"/>
      <c r="L90" s="61"/>
      <c r="M90" s="61"/>
      <c r="N90" s="61"/>
      <c r="O90" s="61"/>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row>
    <row r="91" spans="1:64" ht="15" x14ac:dyDescent="0.2">
      <c r="A91" s="57"/>
      <c r="B91" s="362" t="s">
        <v>312</v>
      </c>
      <c r="C91" s="928" t="s">
        <v>351</v>
      </c>
      <c r="D91" s="928"/>
      <c r="E91" s="928"/>
      <c r="F91" s="928"/>
      <c r="G91" s="928"/>
      <c r="H91" s="928"/>
      <c r="I91" s="928"/>
      <c r="J91" s="179"/>
      <c r="K91" s="61"/>
      <c r="L91" s="61"/>
      <c r="M91" s="61"/>
      <c r="N91" s="61"/>
      <c r="O91" s="61"/>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row>
    <row r="92" spans="1:64" ht="136.5" customHeight="1" x14ac:dyDescent="0.2">
      <c r="A92" s="57"/>
      <c r="B92" s="363" t="s">
        <v>314</v>
      </c>
      <c r="C92" s="942" t="s">
        <v>1660</v>
      </c>
      <c r="D92" s="943"/>
      <c r="E92" s="943"/>
      <c r="F92" s="943"/>
      <c r="G92" s="943"/>
      <c r="H92" s="943"/>
      <c r="I92" s="944"/>
      <c r="J92" s="179"/>
      <c r="K92" s="61"/>
      <c r="L92" s="61"/>
      <c r="M92" s="61"/>
      <c r="N92" s="61"/>
      <c r="O92" s="61"/>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row>
    <row r="93" spans="1:64" ht="46.5" customHeight="1" x14ac:dyDescent="0.2">
      <c r="A93" s="57"/>
      <c r="B93" s="364" t="s">
        <v>315</v>
      </c>
      <c r="C93" s="945" t="s">
        <v>747</v>
      </c>
      <c r="D93" s="946"/>
      <c r="E93" s="946"/>
      <c r="F93" s="946"/>
      <c r="G93" s="946"/>
      <c r="H93" s="946"/>
      <c r="I93" s="947"/>
      <c r="J93" s="179"/>
      <c r="K93" s="61"/>
      <c r="L93" s="61"/>
      <c r="M93" s="61"/>
      <c r="N93" s="61"/>
      <c r="O93" s="61"/>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row>
    <row r="94" spans="1:64" ht="31.5" x14ac:dyDescent="0.2">
      <c r="A94" s="57"/>
      <c r="B94" s="937" t="s">
        <v>359</v>
      </c>
      <c r="C94" s="365" t="s">
        <v>316</v>
      </c>
      <c r="D94" s="366" t="s">
        <v>317</v>
      </c>
      <c r="E94" s="365" t="s">
        <v>318</v>
      </c>
      <c r="F94" s="365" t="s">
        <v>319</v>
      </c>
      <c r="G94" s="367" t="s">
        <v>320</v>
      </c>
      <c r="H94" s="367" t="s">
        <v>597</v>
      </c>
      <c r="I94" s="931" t="s">
        <v>3</v>
      </c>
      <c r="J94" s="932"/>
      <c r="K94" s="933"/>
      <c r="L94" s="368" t="s">
        <v>4</v>
      </c>
      <c r="M94" s="61"/>
      <c r="N94" s="61"/>
      <c r="O94" s="61"/>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row>
    <row r="95" spans="1:64" ht="15" x14ac:dyDescent="0.2">
      <c r="A95" s="57"/>
      <c r="B95" s="938"/>
      <c r="C95" s="360" t="s">
        <v>322</v>
      </c>
      <c r="D95" s="369" t="s">
        <v>1265</v>
      </c>
      <c r="E95" s="370" t="s">
        <v>31</v>
      </c>
      <c r="F95" s="360" t="s">
        <v>693</v>
      </c>
      <c r="G95" s="371" t="s">
        <v>6</v>
      </c>
      <c r="H95" s="372"/>
      <c r="I95" s="934"/>
      <c r="J95" s="935"/>
      <c r="K95" s="936"/>
      <c r="L95" s="373">
        <f>IF(G95="","0",IF(G95="Pass",1,IF(G95="Fail",0,IF(G95="TBD",0,IF(G95="N/A (Please provide reason)",1)))))</f>
        <v>0</v>
      </c>
      <c r="M95" s="61"/>
      <c r="N95" s="61"/>
      <c r="O95" s="61"/>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row>
    <row r="96" spans="1:64" ht="22.5" customHeight="1" x14ac:dyDescent="0.2">
      <c r="A96" s="57"/>
      <c r="B96" s="938"/>
      <c r="C96" s="360" t="s">
        <v>323</v>
      </c>
      <c r="D96" s="369" t="s">
        <v>1376</v>
      </c>
      <c r="E96" s="370" t="s">
        <v>1377</v>
      </c>
      <c r="F96" s="360" t="s">
        <v>1382</v>
      </c>
      <c r="G96" s="371" t="s">
        <v>6</v>
      </c>
      <c r="H96" s="372"/>
      <c r="I96" s="934"/>
      <c r="J96" s="935"/>
      <c r="K96" s="936"/>
      <c r="L96" s="373">
        <f t="shared" ref="L96:L99" si="5">IF(G96="","0",IF(G96="Pass",1,IF(G96="Fail",0,IF(G96="TBD",0,IF(G96="N/A (Please provide reason)",1)))))</f>
        <v>0</v>
      </c>
      <c r="M96" s="61"/>
      <c r="N96" s="61"/>
      <c r="O96" s="61"/>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row>
    <row r="97" spans="1:64" ht="30" x14ac:dyDescent="0.2">
      <c r="A97" s="57"/>
      <c r="B97" s="938"/>
      <c r="C97" s="369" t="s">
        <v>748</v>
      </c>
      <c r="D97" s="369" t="s">
        <v>180</v>
      </c>
      <c r="E97" s="369" t="s">
        <v>682</v>
      </c>
      <c r="F97" s="369" t="s">
        <v>789</v>
      </c>
      <c r="G97" s="371" t="s">
        <v>6</v>
      </c>
      <c r="H97" s="372"/>
      <c r="I97" s="934"/>
      <c r="J97" s="935"/>
      <c r="K97" s="936"/>
      <c r="L97" s="373">
        <f t="shared" si="5"/>
        <v>0</v>
      </c>
      <c r="M97" s="61"/>
      <c r="N97" s="61"/>
      <c r="O97" s="61"/>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row>
    <row r="98" spans="1:64" ht="61.5" customHeight="1" x14ac:dyDescent="0.2">
      <c r="A98" s="57"/>
      <c r="B98" s="938"/>
      <c r="C98" s="369" t="s">
        <v>614</v>
      </c>
      <c r="D98" s="369" t="s">
        <v>1804</v>
      </c>
      <c r="E98" s="370" t="s">
        <v>813</v>
      </c>
      <c r="F98" s="369" t="s">
        <v>653</v>
      </c>
      <c r="G98" s="371" t="s">
        <v>6</v>
      </c>
      <c r="H98" s="372"/>
      <c r="I98" s="934"/>
      <c r="J98" s="935"/>
      <c r="K98" s="936"/>
      <c r="L98" s="373">
        <f t="shared" si="5"/>
        <v>0</v>
      </c>
      <c r="M98" s="61"/>
      <c r="N98" s="61"/>
      <c r="O98" s="61"/>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row>
    <row r="99" spans="1:64" ht="60" x14ac:dyDescent="0.2">
      <c r="A99" s="57"/>
      <c r="B99" s="381"/>
      <c r="C99" s="360" t="s">
        <v>629</v>
      </c>
      <c r="D99" s="369" t="s">
        <v>1386</v>
      </c>
      <c r="E99" s="370" t="s">
        <v>1387</v>
      </c>
      <c r="F99" s="360" t="s">
        <v>332</v>
      </c>
      <c r="G99" s="371" t="s">
        <v>6</v>
      </c>
      <c r="H99" s="372"/>
      <c r="I99" s="934"/>
      <c r="J99" s="935"/>
      <c r="K99" s="936"/>
      <c r="L99" s="373">
        <f t="shared" si="5"/>
        <v>0</v>
      </c>
      <c r="M99" s="61"/>
      <c r="N99" s="61"/>
      <c r="O99" s="61"/>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row>
    <row r="100" spans="1:64" ht="15" x14ac:dyDescent="0.2">
      <c r="A100" s="57"/>
      <c r="B100" s="374" t="s">
        <v>333</v>
      </c>
      <c r="C100" s="375" t="str">
        <f>IF(M100=100%, "Complete", "Incomplete")</f>
        <v>Incomplete</v>
      </c>
      <c r="D100" s="922"/>
      <c r="E100" s="923"/>
      <c r="F100" s="923"/>
      <c r="G100" s="923"/>
      <c r="H100" s="923"/>
      <c r="I100" s="923"/>
      <c r="J100" s="923"/>
      <c r="K100" s="923"/>
      <c r="L100" s="924"/>
      <c r="M100" s="376">
        <f>SUM(L95:L99) / (COUNT(L95:L99))</f>
        <v>0</v>
      </c>
      <c r="N100" s="61"/>
      <c r="O100" s="61"/>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row>
    <row r="101" spans="1:64" ht="15" x14ac:dyDescent="0.2">
      <c r="A101" s="57"/>
      <c r="B101" s="183"/>
      <c r="C101" s="171"/>
      <c r="D101" s="171"/>
      <c r="E101" s="184"/>
      <c r="F101" s="171"/>
      <c r="G101" s="185"/>
      <c r="H101" s="185"/>
      <c r="I101" s="171"/>
      <c r="J101" s="179"/>
      <c r="K101" s="61"/>
      <c r="L101" s="61"/>
      <c r="M101" s="61"/>
      <c r="N101" s="61"/>
      <c r="O101" s="61"/>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row>
    <row r="102" spans="1:64" s="62" customFormat="1" ht="15" x14ac:dyDescent="0.25">
      <c r="A102" s="380"/>
      <c r="B102" s="362" t="s">
        <v>312</v>
      </c>
      <c r="C102" s="941" t="s">
        <v>352</v>
      </c>
      <c r="D102" s="941"/>
      <c r="E102" s="941"/>
      <c r="F102" s="941"/>
      <c r="G102" s="941"/>
      <c r="H102" s="941"/>
      <c r="I102" s="94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row>
    <row r="103" spans="1:64" ht="49.5" customHeight="1" x14ac:dyDescent="0.2">
      <c r="A103" s="57"/>
      <c r="B103" s="363" t="s">
        <v>314</v>
      </c>
      <c r="C103" s="929" t="s">
        <v>1067</v>
      </c>
      <c r="D103" s="929"/>
      <c r="E103" s="929"/>
      <c r="F103" s="929"/>
      <c r="G103" s="929"/>
      <c r="H103" s="929"/>
      <c r="I103" s="929"/>
      <c r="J103" s="61"/>
      <c r="K103" s="61"/>
      <c r="L103" s="61"/>
      <c r="M103" s="61"/>
      <c r="N103" s="61"/>
      <c r="O103" s="61"/>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row>
    <row r="104" spans="1:64" ht="57.75" customHeight="1" x14ac:dyDescent="0.2">
      <c r="A104" s="57"/>
      <c r="B104" s="364" t="s">
        <v>315</v>
      </c>
      <c r="C104" s="930" t="s">
        <v>1065</v>
      </c>
      <c r="D104" s="930"/>
      <c r="E104" s="930"/>
      <c r="F104" s="930"/>
      <c r="G104" s="930"/>
      <c r="H104" s="930"/>
      <c r="I104" s="930"/>
      <c r="J104" s="61"/>
      <c r="K104" s="61"/>
      <c r="L104" s="61"/>
      <c r="M104" s="61"/>
      <c r="N104" s="61"/>
      <c r="O104" s="61"/>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row>
    <row r="105" spans="1:64" ht="68.25" customHeight="1" x14ac:dyDescent="0.2">
      <c r="A105" s="57"/>
      <c r="B105" s="937" t="s">
        <v>359</v>
      </c>
      <c r="C105" s="365" t="s">
        <v>316</v>
      </c>
      <c r="D105" s="365" t="s">
        <v>317</v>
      </c>
      <c r="E105" s="365" t="s">
        <v>318</v>
      </c>
      <c r="F105" s="365" t="s">
        <v>319</v>
      </c>
      <c r="G105" s="367" t="s">
        <v>320</v>
      </c>
      <c r="H105" s="367" t="s">
        <v>597</v>
      </c>
      <c r="I105" s="931" t="s">
        <v>3</v>
      </c>
      <c r="J105" s="932"/>
      <c r="K105" s="933"/>
      <c r="L105" s="61"/>
      <c r="M105" s="61"/>
      <c r="N105" s="61"/>
      <c r="O105" s="61"/>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row>
    <row r="106" spans="1:64" ht="129.75" customHeight="1" x14ac:dyDescent="0.2">
      <c r="A106" s="57"/>
      <c r="B106" s="938"/>
      <c r="C106" s="360" t="s">
        <v>1045</v>
      </c>
      <c r="D106" s="360" t="s">
        <v>1346</v>
      </c>
      <c r="E106" s="361" t="s">
        <v>1053</v>
      </c>
      <c r="F106" s="360" t="s">
        <v>1062</v>
      </c>
      <c r="G106" s="371" t="s">
        <v>6</v>
      </c>
      <c r="H106" s="359"/>
      <c r="I106" s="934"/>
      <c r="J106" s="935"/>
      <c r="K106" s="936"/>
      <c r="L106" s="368" t="s">
        <v>4</v>
      </c>
      <c r="M106" s="61"/>
      <c r="N106" s="61"/>
      <c r="O106" s="61"/>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row>
    <row r="107" spans="1:64" ht="30" x14ac:dyDescent="0.2">
      <c r="A107" s="57"/>
      <c r="B107" s="938"/>
      <c r="C107" s="360" t="s">
        <v>1046</v>
      </c>
      <c r="D107" s="360" t="s">
        <v>1347</v>
      </c>
      <c r="E107" s="361" t="s">
        <v>1047</v>
      </c>
      <c r="F107" s="360" t="s">
        <v>1054</v>
      </c>
      <c r="G107" s="371" t="s">
        <v>6</v>
      </c>
      <c r="H107" s="359"/>
      <c r="I107" s="934"/>
      <c r="J107" s="935"/>
      <c r="K107" s="936"/>
      <c r="L107" s="373">
        <f>IF(G107="","0",IF(G107="Pass",1,IF(G107="Fail",0,IF(G107="TBD",0,IF(G107="N/A (Please provide reason)",1)))))</f>
        <v>0</v>
      </c>
      <c r="M107" s="61"/>
      <c r="N107" s="61"/>
      <c r="O107" s="61"/>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row>
    <row r="108" spans="1:64" ht="15" x14ac:dyDescent="0.2">
      <c r="A108" s="57"/>
      <c r="B108" s="374" t="s">
        <v>333</v>
      </c>
      <c r="C108" s="375" t="str">
        <f>IF(M108=100%, "Complete", "Incomplete")</f>
        <v>Incomplete</v>
      </c>
      <c r="D108" s="922"/>
      <c r="E108" s="923"/>
      <c r="F108" s="923"/>
      <c r="G108" s="923"/>
      <c r="H108" s="923"/>
      <c r="I108" s="923"/>
      <c r="J108" s="923"/>
      <c r="K108" s="923"/>
      <c r="L108" s="924"/>
      <c r="M108" s="376">
        <f>SUM(L107:L107) / (COUNT(L107:L107))</f>
        <v>0</v>
      </c>
      <c r="N108" s="61"/>
      <c r="O108" s="61"/>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row>
    <row r="109" spans="1:64" ht="15" x14ac:dyDescent="0.2">
      <c r="A109" s="57"/>
      <c r="B109" s="183"/>
      <c r="C109" s="171"/>
      <c r="D109" s="171"/>
      <c r="E109" s="184"/>
      <c r="F109" s="171"/>
      <c r="G109" s="185"/>
      <c r="H109" s="185"/>
      <c r="I109" s="171"/>
      <c r="J109" s="179"/>
      <c r="K109" s="179"/>
      <c r="L109" s="61"/>
      <c r="M109" s="61"/>
      <c r="N109" s="61"/>
      <c r="O109" s="61"/>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row>
    <row r="110" spans="1:64" ht="15" x14ac:dyDescent="0.2">
      <c r="A110" s="57"/>
      <c r="B110" s="362" t="s">
        <v>312</v>
      </c>
      <c r="C110" s="941" t="s">
        <v>399</v>
      </c>
      <c r="D110" s="941"/>
      <c r="E110" s="941"/>
      <c r="F110" s="941"/>
      <c r="G110" s="941"/>
      <c r="H110" s="941"/>
      <c r="I110" s="941"/>
      <c r="J110" s="61"/>
      <c r="K110" s="61"/>
      <c r="L110" s="61"/>
      <c r="M110" s="61"/>
      <c r="N110" s="61"/>
      <c r="O110" s="61"/>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row>
    <row r="111" spans="1:64" ht="126" customHeight="1" x14ac:dyDescent="0.2">
      <c r="A111" s="57"/>
      <c r="B111" s="363" t="s">
        <v>314</v>
      </c>
      <c r="C111" s="929" t="s">
        <v>1661</v>
      </c>
      <c r="D111" s="929"/>
      <c r="E111" s="929"/>
      <c r="F111" s="929"/>
      <c r="G111" s="929"/>
      <c r="H111" s="929"/>
      <c r="I111" s="929"/>
      <c r="J111" s="61"/>
      <c r="K111" s="61"/>
      <c r="L111" s="61"/>
      <c r="M111" s="61"/>
      <c r="N111" s="61"/>
      <c r="O111" s="61"/>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row>
    <row r="112" spans="1:64" ht="50.25" customHeight="1" x14ac:dyDescent="0.2">
      <c r="A112" s="57"/>
      <c r="B112" s="364" t="s">
        <v>315</v>
      </c>
      <c r="C112" s="930" t="s">
        <v>1064</v>
      </c>
      <c r="D112" s="930"/>
      <c r="E112" s="930"/>
      <c r="F112" s="930"/>
      <c r="G112" s="930"/>
      <c r="H112" s="930"/>
      <c r="I112" s="930"/>
      <c r="J112" s="61"/>
      <c r="K112" s="61"/>
      <c r="L112" s="61"/>
      <c r="M112" s="61"/>
      <c r="N112" s="61"/>
      <c r="O112" s="61"/>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row>
    <row r="113" spans="1:64" ht="30" x14ac:dyDescent="0.2">
      <c r="A113" s="57"/>
      <c r="B113" s="937" t="s">
        <v>359</v>
      </c>
      <c r="C113" s="365" t="s">
        <v>316</v>
      </c>
      <c r="D113" s="365" t="s">
        <v>317</v>
      </c>
      <c r="E113" s="365" t="s">
        <v>318</v>
      </c>
      <c r="F113" s="365" t="s">
        <v>319</v>
      </c>
      <c r="G113" s="367" t="s">
        <v>320</v>
      </c>
      <c r="H113" s="367" t="s">
        <v>597</v>
      </c>
      <c r="I113" s="931" t="s">
        <v>3</v>
      </c>
      <c r="J113" s="932"/>
      <c r="K113" s="933"/>
      <c r="L113" s="61"/>
      <c r="M113" s="61"/>
      <c r="N113" s="61"/>
      <c r="O113" s="61"/>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row>
    <row r="114" spans="1:64" ht="90" x14ac:dyDescent="0.2">
      <c r="A114" s="57"/>
      <c r="B114" s="938"/>
      <c r="C114" s="369" t="s">
        <v>1048</v>
      </c>
      <c r="D114" s="369" t="s">
        <v>1052</v>
      </c>
      <c r="E114" s="370" t="s">
        <v>1050</v>
      </c>
      <c r="F114" s="369" t="s">
        <v>1055</v>
      </c>
      <c r="G114" s="371" t="s">
        <v>6</v>
      </c>
      <c r="H114" s="359"/>
      <c r="I114" s="934"/>
      <c r="J114" s="935"/>
      <c r="K114" s="936"/>
      <c r="L114" s="368" t="s">
        <v>4</v>
      </c>
      <c r="M114" s="61"/>
      <c r="N114" s="61"/>
      <c r="O114" s="61"/>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row>
    <row r="115" spans="1:64" ht="91.35" customHeight="1" x14ac:dyDescent="0.2">
      <c r="A115" s="57"/>
      <c r="B115" s="938"/>
      <c r="C115" s="369" t="s">
        <v>1662</v>
      </c>
      <c r="D115" s="369" t="s">
        <v>1058</v>
      </c>
      <c r="E115" s="370" t="s">
        <v>1059</v>
      </c>
      <c r="F115" s="369" t="s">
        <v>1057</v>
      </c>
      <c r="G115" s="371" t="s">
        <v>6</v>
      </c>
      <c r="H115" s="359"/>
      <c r="I115" s="934"/>
      <c r="J115" s="935"/>
      <c r="K115" s="936"/>
      <c r="L115" s="373">
        <f>IF(G115="","0",IF(G115="Pass",1,IF(G115="Fail",0,IF(G115="TBD",0,IF(G115="N/A (Please provide reason)",1)))))</f>
        <v>0</v>
      </c>
      <c r="M115" s="61"/>
      <c r="N115" s="61"/>
      <c r="O115" s="61"/>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row>
    <row r="116" spans="1:64" ht="18" customHeight="1" x14ac:dyDescent="0.2">
      <c r="A116" s="57"/>
      <c r="B116" s="939"/>
      <c r="C116" s="369" t="s">
        <v>1049</v>
      </c>
      <c r="D116" s="369" t="s">
        <v>1348</v>
      </c>
      <c r="E116" s="369" t="s">
        <v>1051</v>
      </c>
      <c r="F116" s="369" t="s">
        <v>1056</v>
      </c>
      <c r="G116" s="371" t="s">
        <v>6</v>
      </c>
      <c r="H116" s="359"/>
      <c r="I116" s="934"/>
      <c r="J116" s="935"/>
      <c r="K116" s="936"/>
      <c r="L116" s="373">
        <f t="shared" ref="L116" si="6">IF(G116="","0",IF(G116="Pass",1,IF(G116="Fail",0,IF(G116="TBD",0,IF(G116="N/A (Please provide reason)",1)))))</f>
        <v>0</v>
      </c>
      <c r="M116" s="61"/>
      <c r="N116" s="61"/>
      <c r="O116" s="61"/>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row>
    <row r="117" spans="1:64" ht="15" x14ac:dyDescent="0.2">
      <c r="A117" s="57"/>
      <c r="B117" s="374" t="s">
        <v>333</v>
      </c>
      <c r="C117" s="375" t="str">
        <f>IF(M117=100%, "Complete", "Incomplete")</f>
        <v>Incomplete</v>
      </c>
      <c r="D117" s="922"/>
      <c r="E117" s="923"/>
      <c r="F117" s="923"/>
      <c r="G117" s="923"/>
      <c r="H117" s="923"/>
      <c r="I117" s="923"/>
      <c r="J117" s="923"/>
      <c r="K117" s="923"/>
      <c r="L117" s="924"/>
      <c r="M117" s="376">
        <f>SUM(L115:L116) / (COUNT(L115:L116))</f>
        <v>0</v>
      </c>
      <c r="N117" s="61"/>
      <c r="O117" s="61"/>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row>
    <row r="118" spans="1:64" ht="15" x14ac:dyDescent="0.2">
      <c r="A118" s="57"/>
      <c r="B118" s="183"/>
      <c r="C118" s="171"/>
      <c r="D118" s="171"/>
      <c r="E118" s="184"/>
      <c r="F118" s="171"/>
      <c r="G118" s="185"/>
      <c r="H118" s="185"/>
      <c r="I118" s="171"/>
      <c r="J118" s="71"/>
      <c r="K118" s="72"/>
      <c r="L118" s="61"/>
      <c r="M118" s="61"/>
      <c r="N118" s="61"/>
      <c r="O118" s="61"/>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row>
    <row r="119" spans="1:64" ht="15" x14ac:dyDescent="0.2">
      <c r="A119" s="57"/>
      <c r="B119" s="362" t="s">
        <v>312</v>
      </c>
      <c r="C119" s="928" t="s">
        <v>750</v>
      </c>
      <c r="D119" s="928"/>
      <c r="E119" s="928"/>
      <c r="F119" s="928"/>
      <c r="G119" s="928"/>
      <c r="H119" s="928"/>
      <c r="I119" s="928"/>
      <c r="J119" s="71"/>
      <c r="K119" s="72"/>
      <c r="L119" s="61"/>
      <c r="M119" s="61"/>
      <c r="N119" s="61"/>
      <c r="O119" s="61"/>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row>
    <row r="120" spans="1:64" ht="140.25" customHeight="1" x14ac:dyDescent="0.2">
      <c r="A120" s="57"/>
      <c r="B120" s="363" t="s">
        <v>314</v>
      </c>
      <c r="C120" s="929" t="s">
        <v>1663</v>
      </c>
      <c r="D120" s="929"/>
      <c r="E120" s="929"/>
      <c r="F120" s="929"/>
      <c r="G120" s="929"/>
      <c r="H120" s="929"/>
      <c r="I120" s="929"/>
      <c r="J120" s="71"/>
      <c r="K120" s="72"/>
      <c r="L120" s="61"/>
      <c r="M120" s="61"/>
      <c r="N120" s="61"/>
      <c r="O120" s="61"/>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row>
    <row r="121" spans="1:64" ht="63.6" customHeight="1" x14ac:dyDescent="0.2">
      <c r="A121" s="57"/>
      <c r="B121" s="364" t="s">
        <v>315</v>
      </c>
      <c r="C121" s="930" t="s">
        <v>626</v>
      </c>
      <c r="D121" s="930"/>
      <c r="E121" s="930"/>
      <c r="F121" s="930"/>
      <c r="G121" s="930"/>
      <c r="H121" s="930"/>
      <c r="I121" s="930"/>
      <c r="J121" s="71"/>
      <c r="K121" s="72"/>
      <c r="L121" s="61"/>
      <c r="M121" s="61"/>
      <c r="N121" s="61"/>
      <c r="O121" s="61"/>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row>
    <row r="122" spans="1:64" ht="31.5" x14ac:dyDescent="0.2">
      <c r="A122" s="57"/>
      <c r="B122" s="937" t="s">
        <v>359</v>
      </c>
      <c r="C122" s="365" t="s">
        <v>316</v>
      </c>
      <c r="D122" s="366" t="s">
        <v>317</v>
      </c>
      <c r="E122" s="365" t="s">
        <v>318</v>
      </c>
      <c r="F122" s="365" t="s">
        <v>319</v>
      </c>
      <c r="G122" s="367" t="s">
        <v>320</v>
      </c>
      <c r="H122" s="367" t="s">
        <v>597</v>
      </c>
      <c r="I122" s="367" t="s">
        <v>3</v>
      </c>
      <c r="J122" s="368" t="s">
        <v>4</v>
      </c>
      <c r="K122" s="61"/>
      <c r="L122" s="61"/>
      <c r="M122" s="61"/>
      <c r="N122" s="61"/>
      <c r="O122" s="61"/>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row>
    <row r="123" spans="1:64" ht="30" x14ac:dyDescent="0.2">
      <c r="A123" s="57"/>
      <c r="B123" s="938"/>
      <c r="C123" s="360" t="s">
        <v>1650</v>
      </c>
      <c r="D123" s="369" t="s">
        <v>72</v>
      </c>
      <c r="E123" s="370" t="s">
        <v>73</v>
      </c>
      <c r="F123" s="360" t="s">
        <v>321</v>
      </c>
      <c r="G123" s="371" t="s">
        <v>6</v>
      </c>
      <c r="H123" s="372"/>
      <c r="I123" s="372"/>
      <c r="J123" s="373">
        <f t="shared" ref="J123:J134" si="7">IF(G123="","0",IF(G123="Pass",1,IF(G123="Fail",0,IF(G123="TBD",0,IF(G123="N/A (Please provide reason)",1)))))</f>
        <v>0</v>
      </c>
      <c r="K123" s="61"/>
      <c r="L123" s="61"/>
      <c r="M123" s="61"/>
      <c r="N123" s="61"/>
      <c r="O123" s="61"/>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row>
    <row r="124" spans="1:64" ht="15" x14ac:dyDescent="0.2">
      <c r="A124" s="57"/>
      <c r="B124" s="938"/>
      <c r="C124" s="360" t="s">
        <v>323</v>
      </c>
      <c r="D124" s="369" t="s">
        <v>47</v>
      </c>
      <c r="E124" s="370" t="s">
        <v>1124</v>
      </c>
      <c r="F124" s="360" t="s">
        <v>1388</v>
      </c>
      <c r="G124" s="371" t="s">
        <v>6</v>
      </c>
      <c r="H124" s="372"/>
      <c r="I124" s="372"/>
      <c r="J124" s="373">
        <f t="shared" si="7"/>
        <v>0</v>
      </c>
      <c r="K124" s="61"/>
      <c r="L124" s="61"/>
      <c r="M124" s="61"/>
      <c r="N124" s="61"/>
      <c r="O124" s="61"/>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row>
    <row r="125" spans="1:64" ht="28.5" customHeight="1" x14ac:dyDescent="0.2">
      <c r="A125" s="57"/>
      <c r="B125" s="938"/>
      <c r="C125" s="360" t="s">
        <v>324</v>
      </c>
      <c r="D125" s="369" t="s">
        <v>1805</v>
      </c>
      <c r="E125" s="370" t="s">
        <v>1339</v>
      </c>
      <c r="F125" s="360" t="s">
        <v>325</v>
      </c>
      <c r="G125" s="371" t="s">
        <v>6</v>
      </c>
      <c r="H125" s="372"/>
      <c r="I125" s="372"/>
      <c r="J125" s="373">
        <f t="shared" si="7"/>
        <v>0</v>
      </c>
      <c r="K125" s="61"/>
      <c r="L125" s="61"/>
      <c r="M125" s="61"/>
      <c r="N125" s="61"/>
      <c r="O125" s="61"/>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row>
    <row r="126" spans="1:64" ht="30" x14ac:dyDescent="0.2">
      <c r="A126" s="57"/>
      <c r="B126" s="938"/>
      <c r="C126" s="360" t="s">
        <v>326</v>
      </c>
      <c r="D126" s="369" t="s">
        <v>1802</v>
      </c>
      <c r="E126" s="370" t="s">
        <v>814</v>
      </c>
      <c r="F126" s="360" t="s">
        <v>327</v>
      </c>
      <c r="G126" s="371" t="s">
        <v>6</v>
      </c>
      <c r="H126" s="372"/>
      <c r="I126" s="372"/>
      <c r="J126" s="373">
        <f t="shared" si="7"/>
        <v>0</v>
      </c>
      <c r="K126" s="61"/>
      <c r="L126" s="61"/>
      <c r="M126" s="61"/>
      <c r="N126" s="61"/>
      <c r="O126" s="61"/>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row>
    <row r="127" spans="1:64" ht="15" x14ac:dyDescent="0.2">
      <c r="A127" s="57"/>
      <c r="B127" s="938"/>
      <c r="C127" s="360" t="s">
        <v>364</v>
      </c>
      <c r="D127" s="369" t="s">
        <v>767</v>
      </c>
      <c r="E127" s="370" t="s">
        <v>155</v>
      </c>
      <c r="F127" s="360" t="s">
        <v>365</v>
      </c>
      <c r="G127" s="371" t="s">
        <v>6</v>
      </c>
      <c r="H127" s="372"/>
      <c r="I127" s="372"/>
      <c r="J127" s="373">
        <f t="shared" si="7"/>
        <v>0</v>
      </c>
      <c r="K127" s="61"/>
      <c r="L127" s="61"/>
      <c r="M127" s="61"/>
      <c r="N127" s="61"/>
      <c r="O127" s="61"/>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row>
    <row r="128" spans="1:64" ht="15" x14ac:dyDescent="0.2">
      <c r="A128" s="57"/>
      <c r="B128" s="938"/>
      <c r="C128" s="360" t="s">
        <v>627</v>
      </c>
      <c r="D128" s="369" t="s">
        <v>1041</v>
      </c>
      <c r="E128" s="370" t="s">
        <v>107</v>
      </c>
      <c r="F128" s="360"/>
      <c r="G128" s="371" t="s">
        <v>6</v>
      </c>
      <c r="H128" s="372"/>
      <c r="I128" s="372"/>
      <c r="J128" s="373">
        <f t="shared" si="7"/>
        <v>0</v>
      </c>
      <c r="K128" s="61"/>
      <c r="L128" s="61"/>
      <c r="M128" s="61"/>
      <c r="N128" s="61"/>
      <c r="O128" s="61"/>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row>
    <row r="129" spans="1:64" ht="60" x14ac:dyDescent="0.2">
      <c r="A129" s="57"/>
      <c r="B129" s="938"/>
      <c r="C129" s="360" t="s">
        <v>1652</v>
      </c>
      <c r="D129" s="369" t="s">
        <v>1042</v>
      </c>
      <c r="E129" s="370" t="s">
        <v>1043</v>
      </c>
      <c r="F129" s="360" t="s">
        <v>337</v>
      </c>
      <c r="G129" s="371" t="s">
        <v>6</v>
      </c>
      <c r="H129" s="372"/>
      <c r="I129" s="372"/>
      <c r="J129" s="373">
        <f t="shared" si="7"/>
        <v>0</v>
      </c>
      <c r="K129" s="61"/>
      <c r="L129" s="61"/>
      <c r="M129" s="61"/>
      <c r="N129" s="61"/>
      <c r="O129" s="61"/>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row>
    <row r="130" spans="1:64" ht="15" x14ac:dyDescent="0.2">
      <c r="A130" s="57"/>
      <c r="B130" s="938"/>
      <c r="C130" s="360" t="s">
        <v>328</v>
      </c>
      <c r="D130" s="369" t="s">
        <v>716</v>
      </c>
      <c r="E130" s="370" t="s">
        <v>753</v>
      </c>
      <c r="F130" s="360" t="s">
        <v>329</v>
      </c>
      <c r="G130" s="371" t="s">
        <v>6</v>
      </c>
      <c r="H130" s="372"/>
      <c r="I130" s="372"/>
      <c r="J130" s="373">
        <f t="shared" si="7"/>
        <v>0</v>
      </c>
      <c r="K130" s="61"/>
      <c r="L130" s="61"/>
      <c r="M130" s="61"/>
      <c r="N130" s="61"/>
      <c r="O130" s="61"/>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row>
    <row r="131" spans="1:64" ht="45" x14ac:dyDescent="0.2">
      <c r="A131" s="57"/>
      <c r="B131" s="938"/>
      <c r="C131" s="360" t="s">
        <v>787</v>
      </c>
      <c r="D131" s="369" t="s">
        <v>1349</v>
      </c>
      <c r="E131" s="370" t="s">
        <v>815</v>
      </c>
      <c r="F131" s="369" t="s">
        <v>788</v>
      </c>
      <c r="G131" s="371" t="s">
        <v>6</v>
      </c>
      <c r="H131" s="372"/>
      <c r="I131" s="372"/>
      <c r="J131" s="373">
        <f t="shared" si="7"/>
        <v>0</v>
      </c>
      <c r="K131" s="61"/>
      <c r="L131" s="61"/>
      <c r="M131" s="61"/>
      <c r="N131" s="61"/>
      <c r="O131" s="61"/>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row>
    <row r="132" spans="1:64" ht="15" x14ac:dyDescent="0.2">
      <c r="A132" s="57"/>
      <c r="B132" s="938"/>
      <c r="C132" s="360" t="s">
        <v>367</v>
      </c>
      <c r="D132" s="369" t="s">
        <v>639</v>
      </c>
      <c r="E132" s="370" t="s">
        <v>104</v>
      </c>
      <c r="F132" s="360" t="s">
        <v>368</v>
      </c>
      <c r="G132" s="371" t="s">
        <v>6</v>
      </c>
      <c r="H132" s="372"/>
      <c r="I132" s="372"/>
      <c r="J132" s="373">
        <f t="shared" si="7"/>
        <v>0</v>
      </c>
      <c r="K132" s="61"/>
      <c r="L132" s="61"/>
      <c r="M132" s="61"/>
      <c r="N132" s="61"/>
      <c r="O132" s="61"/>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row>
    <row r="133" spans="1:64" ht="15" x14ac:dyDescent="0.2">
      <c r="A133" s="57"/>
      <c r="B133" s="938"/>
      <c r="C133" s="360" t="s">
        <v>330</v>
      </c>
      <c r="D133" s="369" t="s">
        <v>1308</v>
      </c>
      <c r="E133" s="370" t="s">
        <v>92</v>
      </c>
      <c r="F133" s="360" t="s">
        <v>366</v>
      </c>
      <c r="G133" s="371" t="s">
        <v>6</v>
      </c>
      <c r="H133" s="372"/>
      <c r="I133" s="372"/>
      <c r="J133" s="373">
        <f t="shared" si="7"/>
        <v>0</v>
      </c>
      <c r="K133" s="61"/>
      <c r="L133" s="61"/>
      <c r="M133" s="61"/>
      <c r="N133" s="61"/>
      <c r="O133" s="61"/>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row>
    <row r="134" spans="1:64" ht="30" x14ac:dyDescent="0.2">
      <c r="A134" s="57"/>
      <c r="B134" s="939"/>
      <c r="C134" s="360" t="s">
        <v>331</v>
      </c>
      <c r="D134" s="369" t="s">
        <v>1389</v>
      </c>
      <c r="E134" s="370" t="s">
        <v>1390</v>
      </c>
      <c r="F134" s="360" t="s">
        <v>332</v>
      </c>
      <c r="G134" s="371" t="s">
        <v>6</v>
      </c>
      <c r="H134" s="372"/>
      <c r="I134" s="372"/>
      <c r="J134" s="373">
        <f t="shared" si="7"/>
        <v>0</v>
      </c>
      <c r="K134" s="61"/>
      <c r="L134" s="61"/>
      <c r="M134" s="61"/>
      <c r="N134" s="61"/>
      <c r="O134" s="61"/>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row>
    <row r="135" spans="1:64" ht="15" x14ac:dyDescent="0.2">
      <c r="A135" s="57"/>
      <c r="B135" s="65" t="s">
        <v>333</v>
      </c>
      <c r="C135" s="375" t="str">
        <f>IF(K135=100%, "Complete", "Incomplete")</f>
        <v>Incomplete</v>
      </c>
      <c r="D135" s="180"/>
      <c r="E135" s="181"/>
      <c r="F135" s="180"/>
      <c r="G135" s="182"/>
      <c r="H135" s="182"/>
      <c r="I135" s="180"/>
      <c r="J135" s="180"/>
      <c r="K135" s="376">
        <f>SUM(J123:J134) / (COUNT(J123:J134))</f>
        <v>0</v>
      </c>
      <c r="L135" s="61"/>
      <c r="M135" s="61"/>
      <c r="N135" s="61"/>
      <c r="O135" s="61"/>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row>
    <row r="136" spans="1:64" ht="15" x14ac:dyDescent="0.2">
      <c r="A136" s="57"/>
      <c r="B136" s="183"/>
      <c r="C136" s="171"/>
      <c r="D136" s="171"/>
      <c r="E136" s="184"/>
      <c r="F136" s="171"/>
      <c r="G136" s="185"/>
      <c r="H136" s="185"/>
      <c r="I136" s="171"/>
      <c r="J136" s="179"/>
      <c r="K136" s="61"/>
      <c r="L136" s="61"/>
      <c r="M136" s="61"/>
      <c r="N136" s="61"/>
      <c r="O136" s="61"/>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row>
    <row r="137" spans="1:64" ht="15" x14ac:dyDescent="0.2">
      <c r="A137" s="57"/>
      <c r="B137" s="362" t="s">
        <v>312</v>
      </c>
      <c r="C137" s="940" t="s">
        <v>751</v>
      </c>
      <c r="D137" s="940"/>
      <c r="E137" s="940"/>
      <c r="F137" s="940"/>
      <c r="G137" s="940"/>
      <c r="H137" s="940"/>
      <c r="I137" s="940"/>
      <c r="J137" s="71"/>
      <c r="K137" s="72"/>
      <c r="L137" s="61"/>
      <c r="M137" s="61"/>
      <c r="N137" s="61"/>
      <c r="O137" s="61"/>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row>
    <row r="138" spans="1:64" ht="140.25" customHeight="1" x14ac:dyDescent="0.2">
      <c r="A138" s="57"/>
      <c r="B138" s="363" t="s">
        <v>314</v>
      </c>
      <c r="C138" s="929" t="s">
        <v>1664</v>
      </c>
      <c r="D138" s="929"/>
      <c r="E138" s="929"/>
      <c r="F138" s="929"/>
      <c r="G138" s="929"/>
      <c r="H138" s="929"/>
      <c r="I138" s="929"/>
      <c r="J138" s="71"/>
      <c r="K138" s="72"/>
      <c r="L138" s="61"/>
      <c r="M138" s="61"/>
      <c r="N138" s="61"/>
      <c r="O138" s="61"/>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row>
    <row r="139" spans="1:64" ht="63.6" customHeight="1" x14ac:dyDescent="0.2">
      <c r="A139" s="57"/>
      <c r="B139" s="364" t="s">
        <v>315</v>
      </c>
      <c r="C139" s="930" t="s">
        <v>749</v>
      </c>
      <c r="D139" s="930"/>
      <c r="E139" s="930"/>
      <c r="F139" s="930"/>
      <c r="G139" s="930"/>
      <c r="H139" s="930"/>
      <c r="I139" s="930"/>
      <c r="J139" s="71"/>
      <c r="K139" s="72"/>
      <c r="L139" s="61"/>
      <c r="M139" s="61"/>
      <c r="N139" s="61"/>
      <c r="O139" s="61"/>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row>
    <row r="140" spans="1:64" ht="31.5" x14ac:dyDescent="0.2">
      <c r="A140" s="57"/>
      <c r="B140" s="937" t="s">
        <v>359</v>
      </c>
      <c r="C140" s="365" t="s">
        <v>316</v>
      </c>
      <c r="D140" s="366" t="s">
        <v>317</v>
      </c>
      <c r="E140" s="365" t="s">
        <v>318</v>
      </c>
      <c r="F140" s="365" t="s">
        <v>319</v>
      </c>
      <c r="G140" s="367" t="s">
        <v>320</v>
      </c>
      <c r="H140" s="367" t="s">
        <v>597</v>
      </c>
      <c r="I140" s="931" t="s">
        <v>3</v>
      </c>
      <c r="J140" s="932"/>
      <c r="K140" s="933"/>
      <c r="L140" s="368" t="s">
        <v>4</v>
      </c>
      <c r="M140" s="61"/>
      <c r="N140" s="61"/>
      <c r="O140" s="61"/>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row>
    <row r="141" spans="1:64" ht="15" x14ac:dyDescent="0.2">
      <c r="A141" s="57"/>
      <c r="B141" s="938"/>
      <c r="C141" s="360" t="s">
        <v>323</v>
      </c>
      <c r="D141" s="369" t="s">
        <v>47</v>
      </c>
      <c r="E141" s="370" t="s">
        <v>1124</v>
      </c>
      <c r="F141" s="360" t="s">
        <v>1388</v>
      </c>
      <c r="G141" s="371" t="s">
        <v>6</v>
      </c>
      <c r="H141" s="372"/>
      <c r="I141" s="934"/>
      <c r="J141" s="935"/>
      <c r="K141" s="936"/>
      <c r="L141" s="373">
        <f t="shared" ref="L141:L147" si="8">IF(G141="","0",IF(G141="Pass",1,IF(G141="Fail",0,IF(G141="TBD",0,IF(G141="N/A (Please provide reason)",1)))))</f>
        <v>0</v>
      </c>
      <c r="M141" s="61"/>
      <c r="N141" s="61"/>
      <c r="O141" s="61"/>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row>
    <row r="142" spans="1:64" ht="27" customHeight="1" x14ac:dyDescent="0.2">
      <c r="A142" s="57"/>
      <c r="B142" s="938"/>
      <c r="C142" s="360" t="s">
        <v>1665</v>
      </c>
      <c r="D142" s="369" t="s">
        <v>1806</v>
      </c>
      <c r="E142" s="370" t="s">
        <v>1109</v>
      </c>
      <c r="F142" s="360"/>
      <c r="G142" s="371" t="s">
        <v>6</v>
      </c>
      <c r="H142" s="372"/>
      <c r="I142" s="934"/>
      <c r="J142" s="935"/>
      <c r="K142" s="936"/>
      <c r="L142" s="373">
        <f t="shared" si="8"/>
        <v>0</v>
      </c>
      <c r="M142" s="61"/>
      <c r="N142" s="61"/>
      <c r="O142" s="61"/>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row>
    <row r="143" spans="1:64" ht="30" x14ac:dyDescent="0.2">
      <c r="A143" s="57"/>
      <c r="B143" s="938"/>
      <c r="C143" s="360" t="s">
        <v>326</v>
      </c>
      <c r="D143" s="369" t="s">
        <v>1802</v>
      </c>
      <c r="E143" s="370" t="s">
        <v>814</v>
      </c>
      <c r="F143" s="360" t="s">
        <v>327</v>
      </c>
      <c r="G143" s="371" t="s">
        <v>6</v>
      </c>
      <c r="H143" s="372"/>
      <c r="I143" s="934"/>
      <c r="J143" s="935"/>
      <c r="K143" s="936"/>
      <c r="L143" s="373">
        <f t="shared" si="8"/>
        <v>0</v>
      </c>
      <c r="M143" s="61"/>
      <c r="N143" s="61"/>
      <c r="O143" s="61"/>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row>
    <row r="144" spans="1:64" ht="45" x14ac:dyDescent="0.2">
      <c r="A144" s="57"/>
      <c r="B144" s="938"/>
      <c r="C144" s="360" t="s">
        <v>364</v>
      </c>
      <c r="D144" s="369" t="s">
        <v>1807</v>
      </c>
      <c r="E144" s="370" t="s">
        <v>1044</v>
      </c>
      <c r="F144" s="360" t="s">
        <v>365</v>
      </c>
      <c r="G144" s="371" t="s">
        <v>6</v>
      </c>
      <c r="H144" s="372"/>
      <c r="I144" s="934"/>
      <c r="J144" s="935"/>
      <c r="K144" s="936"/>
      <c r="L144" s="373">
        <f t="shared" si="8"/>
        <v>0</v>
      </c>
      <c r="M144" s="61"/>
      <c r="N144" s="61"/>
      <c r="O144" s="61"/>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row>
    <row r="145" spans="1:55" ht="15" x14ac:dyDescent="0.2">
      <c r="A145" s="57"/>
      <c r="B145" s="938"/>
      <c r="C145" s="360" t="s">
        <v>627</v>
      </c>
      <c r="D145" s="369" t="s">
        <v>1040</v>
      </c>
      <c r="E145" s="370" t="s">
        <v>107</v>
      </c>
      <c r="F145" s="360"/>
      <c r="G145" s="371" t="s">
        <v>6</v>
      </c>
      <c r="H145" s="372"/>
      <c r="I145" s="934"/>
      <c r="J145" s="935"/>
      <c r="K145" s="936"/>
      <c r="L145" s="373">
        <f t="shared" si="8"/>
        <v>0</v>
      </c>
      <c r="M145" s="61"/>
      <c r="N145" s="61"/>
      <c r="O145" s="61"/>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row>
    <row r="146" spans="1:55" ht="15" x14ac:dyDescent="0.2">
      <c r="A146" s="57"/>
      <c r="B146" s="938"/>
      <c r="C146" s="360" t="s">
        <v>330</v>
      </c>
      <c r="D146" s="369" t="s">
        <v>1308</v>
      </c>
      <c r="E146" s="370" t="s">
        <v>92</v>
      </c>
      <c r="F146" s="360" t="s">
        <v>366</v>
      </c>
      <c r="G146" s="371" t="s">
        <v>6</v>
      </c>
      <c r="H146" s="372"/>
      <c r="I146" s="934"/>
      <c r="J146" s="935"/>
      <c r="K146" s="936"/>
      <c r="L146" s="373">
        <f t="shared" si="8"/>
        <v>0</v>
      </c>
      <c r="M146" s="61"/>
      <c r="N146" s="61"/>
      <c r="O146" s="61"/>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row>
    <row r="147" spans="1:55" ht="30" x14ac:dyDescent="0.2">
      <c r="A147" s="57"/>
      <c r="B147" s="939"/>
      <c r="C147" s="360" t="s">
        <v>331</v>
      </c>
      <c r="D147" s="369" t="s">
        <v>1389</v>
      </c>
      <c r="E147" s="370" t="s">
        <v>1390</v>
      </c>
      <c r="F147" s="360" t="s">
        <v>332</v>
      </c>
      <c r="G147" s="371" t="s">
        <v>6</v>
      </c>
      <c r="H147" s="372"/>
      <c r="I147" s="934"/>
      <c r="J147" s="935"/>
      <c r="K147" s="936"/>
      <c r="L147" s="373">
        <f t="shared" si="8"/>
        <v>0</v>
      </c>
      <c r="M147" s="61"/>
      <c r="N147" s="61"/>
      <c r="O147" s="61"/>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row>
    <row r="148" spans="1:55" ht="15" x14ac:dyDescent="0.2">
      <c r="A148" s="57"/>
      <c r="B148" s="65" t="s">
        <v>333</v>
      </c>
      <c r="C148" s="375" t="str">
        <f>IF(M148=100%, "Complete", "Incomplete")</f>
        <v>Incomplete</v>
      </c>
      <c r="D148" s="922"/>
      <c r="E148" s="923"/>
      <c r="F148" s="923"/>
      <c r="G148" s="923"/>
      <c r="H148" s="923"/>
      <c r="I148" s="923"/>
      <c r="J148" s="923"/>
      <c r="K148" s="923"/>
      <c r="L148" s="924"/>
      <c r="M148" s="376">
        <f>SUM(L141:L147) / (COUNT(L141:L147))</f>
        <v>0</v>
      </c>
      <c r="N148" s="61"/>
      <c r="O148" s="61"/>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row>
    <row r="149" spans="1:55" ht="15" x14ac:dyDescent="0.2">
      <c r="A149" s="57"/>
      <c r="B149" s="183"/>
      <c r="C149" s="171"/>
      <c r="D149" s="171"/>
      <c r="E149" s="184"/>
      <c r="F149" s="171"/>
      <c r="G149" s="185"/>
      <c r="H149" s="185"/>
      <c r="I149" s="171"/>
      <c r="J149" s="179"/>
      <c r="K149" s="61"/>
      <c r="L149" s="61"/>
      <c r="M149" s="61"/>
      <c r="N149" s="61"/>
      <c r="O149" s="61"/>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row>
    <row r="150" spans="1:55" ht="15" x14ac:dyDescent="0.2">
      <c r="A150" s="57"/>
      <c r="B150" s="362" t="s">
        <v>312</v>
      </c>
      <c r="C150" s="928" t="s">
        <v>752</v>
      </c>
      <c r="D150" s="928"/>
      <c r="E150" s="928"/>
      <c r="F150" s="928"/>
      <c r="G150" s="928"/>
      <c r="H150" s="928"/>
      <c r="I150" s="928"/>
      <c r="J150" s="179"/>
      <c r="K150" s="61"/>
      <c r="L150" s="61"/>
      <c r="M150" s="61"/>
      <c r="N150" s="61"/>
      <c r="O150" s="61"/>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row>
    <row r="151" spans="1:55" ht="132.75" customHeight="1" x14ac:dyDescent="0.2">
      <c r="A151" s="57"/>
      <c r="B151" s="363" t="s">
        <v>314</v>
      </c>
      <c r="C151" s="929" t="s">
        <v>1666</v>
      </c>
      <c r="D151" s="929"/>
      <c r="E151" s="929"/>
      <c r="F151" s="929"/>
      <c r="G151" s="929"/>
      <c r="H151" s="929"/>
      <c r="I151" s="929"/>
      <c r="J151" s="179"/>
      <c r="K151" s="61"/>
      <c r="L151" s="61"/>
      <c r="M151" s="61"/>
      <c r="N151" s="61"/>
      <c r="O151" s="61"/>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row>
    <row r="152" spans="1:55" ht="47.25" customHeight="1" x14ac:dyDescent="0.2">
      <c r="A152" s="57"/>
      <c r="B152" s="364" t="s">
        <v>315</v>
      </c>
      <c r="C152" s="930" t="s">
        <v>662</v>
      </c>
      <c r="D152" s="930"/>
      <c r="E152" s="930"/>
      <c r="F152" s="930"/>
      <c r="G152" s="930"/>
      <c r="H152" s="930"/>
      <c r="I152" s="930"/>
      <c r="J152" s="179"/>
      <c r="K152" s="61"/>
      <c r="L152" s="61"/>
      <c r="M152" s="61"/>
      <c r="N152" s="61"/>
      <c r="O152" s="61"/>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row>
    <row r="153" spans="1:55" ht="31.5" x14ac:dyDescent="0.2">
      <c r="A153" s="57"/>
      <c r="B153" s="937" t="s">
        <v>359</v>
      </c>
      <c r="C153" s="365" t="s">
        <v>316</v>
      </c>
      <c r="D153" s="366" t="s">
        <v>317</v>
      </c>
      <c r="E153" s="365" t="s">
        <v>318</v>
      </c>
      <c r="F153" s="365" t="s">
        <v>319</v>
      </c>
      <c r="G153" s="367" t="s">
        <v>320</v>
      </c>
      <c r="H153" s="367" t="s">
        <v>597</v>
      </c>
      <c r="I153" s="367" t="s">
        <v>3</v>
      </c>
      <c r="J153" s="368" t="s">
        <v>4</v>
      </c>
      <c r="K153" s="61"/>
      <c r="L153" s="61"/>
      <c r="M153" s="61"/>
      <c r="N153" s="61"/>
      <c r="O153" s="61"/>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row>
    <row r="154" spans="1:55" ht="15" x14ac:dyDescent="0.2">
      <c r="A154" s="57"/>
      <c r="B154" s="938"/>
      <c r="C154" s="360" t="s">
        <v>323</v>
      </c>
      <c r="D154" s="369" t="s">
        <v>47</v>
      </c>
      <c r="E154" s="370" t="s">
        <v>1124</v>
      </c>
      <c r="F154" s="369" t="s">
        <v>1388</v>
      </c>
      <c r="G154" s="371" t="s">
        <v>6</v>
      </c>
      <c r="H154" s="372"/>
      <c r="I154" s="372"/>
      <c r="J154" s="373">
        <f t="shared" ref="J154:J159" si="9">IF(G154="","0",IF(G154="Pass",1,IF(G154="Fail",0,IF(G154="TBD",0,IF(G154="N/A (Please provide reason)",1)))))</f>
        <v>0</v>
      </c>
      <c r="K154" s="61"/>
      <c r="L154" s="61"/>
      <c r="M154" s="61"/>
      <c r="N154" s="61"/>
      <c r="O154" s="61"/>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row>
    <row r="155" spans="1:55" ht="15" x14ac:dyDescent="0.2">
      <c r="A155" s="57"/>
      <c r="B155" s="938"/>
      <c r="C155" s="360" t="s">
        <v>324</v>
      </c>
      <c r="D155" s="369" t="s">
        <v>1808</v>
      </c>
      <c r="E155" s="370" t="s">
        <v>80</v>
      </c>
      <c r="F155" s="369" t="s">
        <v>325</v>
      </c>
      <c r="G155" s="371" t="s">
        <v>6</v>
      </c>
      <c r="H155" s="372"/>
      <c r="I155" s="372"/>
      <c r="J155" s="373">
        <f t="shared" si="9"/>
        <v>0</v>
      </c>
      <c r="K155" s="61"/>
      <c r="L155" s="61"/>
      <c r="M155" s="61"/>
      <c r="N155" s="61"/>
      <c r="O155" s="61"/>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row>
    <row r="156" spans="1:55" ht="30" x14ac:dyDescent="0.2">
      <c r="A156" s="57"/>
      <c r="B156" s="938"/>
      <c r="C156" s="360" t="s">
        <v>326</v>
      </c>
      <c r="D156" s="369" t="s">
        <v>1802</v>
      </c>
      <c r="E156" s="370" t="s">
        <v>814</v>
      </c>
      <c r="F156" s="369" t="s">
        <v>327</v>
      </c>
      <c r="G156" s="371" t="s">
        <v>6</v>
      </c>
      <c r="H156" s="372"/>
      <c r="I156" s="372"/>
      <c r="J156" s="373">
        <f t="shared" si="9"/>
        <v>0</v>
      </c>
      <c r="K156" s="61"/>
      <c r="L156" s="61"/>
      <c r="M156" s="61"/>
      <c r="N156" s="61"/>
      <c r="O156" s="61"/>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row>
    <row r="157" spans="1:55" ht="33" customHeight="1" x14ac:dyDescent="0.2">
      <c r="A157" s="57"/>
      <c r="B157" s="938"/>
      <c r="C157" s="360" t="s">
        <v>340</v>
      </c>
      <c r="D157" s="369" t="s">
        <v>1809</v>
      </c>
      <c r="E157" s="370" t="s">
        <v>660</v>
      </c>
      <c r="F157" s="369" t="s">
        <v>357</v>
      </c>
      <c r="G157" s="371" t="s">
        <v>6</v>
      </c>
      <c r="H157" s="372"/>
      <c r="I157" s="372"/>
      <c r="J157" s="373">
        <f t="shared" si="9"/>
        <v>0</v>
      </c>
      <c r="K157" s="61"/>
      <c r="L157" s="61"/>
      <c r="M157" s="61"/>
      <c r="N157" s="61"/>
      <c r="O157" s="61"/>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row>
    <row r="158" spans="1:55" ht="30" x14ac:dyDescent="0.2">
      <c r="A158" s="57"/>
      <c r="B158" s="938"/>
      <c r="C158" s="360" t="s">
        <v>369</v>
      </c>
      <c r="D158" s="369" t="s">
        <v>1350</v>
      </c>
      <c r="E158" s="370" t="s">
        <v>670</v>
      </c>
      <c r="F158" s="369" t="s">
        <v>654</v>
      </c>
      <c r="G158" s="371" t="s">
        <v>6</v>
      </c>
      <c r="H158" s="372"/>
      <c r="I158" s="372"/>
      <c r="J158" s="373">
        <f t="shared" si="9"/>
        <v>0</v>
      </c>
      <c r="K158" s="61"/>
      <c r="L158" s="61"/>
      <c r="M158" s="61"/>
      <c r="N158" s="61"/>
      <c r="O158" s="61"/>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row>
    <row r="159" spans="1:55" ht="30" customHeight="1" x14ac:dyDescent="0.2">
      <c r="A159" s="57"/>
      <c r="B159" s="938"/>
      <c r="C159" s="360" t="s">
        <v>331</v>
      </c>
      <c r="D159" s="369" t="s">
        <v>1389</v>
      </c>
      <c r="E159" s="370" t="s">
        <v>1390</v>
      </c>
      <c r="F159" s="369" t="s">
        <v>332</v>
      </c>
      <c r="G159" s="371" t="s">
        <v>6</v>
      </c>
      <c r="H159" s="372"/>
      <c r="I159" s="372"/>
      <c r="J159" s="373">
        <f t="shared" si="9"/>
        <v>0</v>
      </c>
      <c r="K159" s="61"/>
      <c r="L159" s="61"/>
      <c r="M159" s="61"/>
      <c r="N159" s="61"/>
      <c r="O159" s="61"/>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row>
    <row r="160" spans="1:55" ht="15" x14ac:dyDescent="0.2">
      <c r="A160" s="57"/>
      <c r="B160" s="374" t="s">
        <v>333</v>
      </c>
      <c r="C160" s="375" t="str">
        <f>IF(K160=100%, "Complete", "Incomplete")</f>
        <v>Incomplete</v>
      </c>
      <c r="D160" s="180"/>
      <c r="E160" s="181"/>
      <c r="F160" s="180"/>
      <c r="G160" s="182"/>
      <c r="H160" s="182"/>
      <c r="I160" s="180"/>
      <c r="J160" s="180"/>
      <c r="K160" s="376">
        <f>SUM(J154:J159) / (COUNT(J154:J159))</f>
        <v>0</v>
      </c>
      <c r="L160" s="61"/>
      <c r="M160" s="61"/>
      <c r="N160" s="61"/>
      <c r="O160" s="61"/>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row>
    <row r="161" spans="1:55" ht="15" x14ac:dyDescent="0.2">
      <c r="A161" s="57"/>
      <c r="B161" s="183"/>
      <c r="C161" s="171"/>
      <c r="D161" s="171"/>
      <c r="E161" s="184"/>
      <c r="F161" s="171"/>
      <c r="G161" s="185"/>
      <c r="H161" s="185"/>
      <c r="I161" s="171"/>
      <c r="J161" s="179"/>
      <c r="K161" s="61"/>
      <c r="L161" s="61"/>
      <c r="M161" s="61"/>
      <c r="N161" s="61"/>
      <c r="O161" s="61"/>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row>
    <row r="162" spans="1:55" ht="15" x14ac:dyDescent="0.2">
      <c r="A162" s="57"/>
      <c r="B162" s="362" t="s">
        <v>312</v>
      </c>
      <c r="C162" s="928" t="s">
        <v>1094</v>
      </c>
      <c r="D162" s="928"/>
      <c r="E162" s="928"/>
      <c r="F162" s="928"/>
      <c r="G162" s="928"/>
      <c r="H162" s="928"/>
      <c r="I162" s="928"/>
      <c r="J162" s="179"/>
      <c r="K162" s="61"/>
      <c r="L162" s="61"/>
      <c r="M162" s="61"/>
      <c r="N162" s="61"/>
      <c r="O162" s="61"/>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row>
    <row r="163" spans="1:55" ht="147.75" customHeight="1" x14ac:dyDescent="0.2">
      <c r="A163" s="57"/>
      <c r="B163" s="363" t="s">
        <v>314</v>
      </c>
      <c r="C163" s="929" t="s">
        <v>1667</v>
      </c>
      <c r="D163" s="929"/>
      <c r="E163" s="929"/>
      <c r="F163" s="929"/>
      <c r="G163" s="929"/>
      <c r="H163" s="929"/>
      <c r="I163" s="929"/>
      <c r="J163" s="179"/>
      <c r="K163" s="61"/>
      <c r="L163" s="61"/>
      <c r="M163" s="61"/>
      <c r="N163" s="61"/>
      <c r="O163" s="61"/>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row>
    <row r="164" spans="1:55" ht="49.5" customHeight="1" x14ac:dyDescent="0.2">
      <c r="A164" s="57"/>
      <c r="B164" s="364" t="s">
        <v>315</v>
      </c>
      <c r="C164" s="930" t="s">
        <v>665</v>
      </c>
      <c r="D164" s="930"/>
      <c r="E164" s="930"/>
      <c r="F164" s="930"/>
      <c r="G164" s="930"/>
      <c r="H164" s="930"/>
      <c r="I164" s="930"/>
      <c r="J164" s="179"/>
      <c r="K164" s="61"/>
      <c r="L164" s="61"/>
      <c r="M164" s="61"/>
      <c r="N164" s="61"/>
      <c r="O164" s="61"/>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row>
    <row r="165" spans="1:55" ht="31.5" x14ac:dyDescent="0.2">
      <c r="A165" s="57"/>
      <c r="B165" s="937" t="s">
        <v>359</v>
      </c>
      <c r="C165" s="365" t="s">
        <v>316</v>
      </c>
      <c r="D165" s="366" t="s">
        <v>317</v>
      </c>
      <c r="E165" s="365" t="s">
        <v>318</v>
      </c>
      <c r="F165" s="365" t="s">
        <v>319</v>
      </c>
      <c r="G165" s="367" t="s">
        <v>320</v>
      </c>
      <c r="H165" s="367" t="s">
        <v>597</v>
      </c>
      <c r="I165" s="367" t="s">
        <v>3</v>
      </c>
      <c r="J165" s="368" t="s">
        <v>4</v>
      </c>
      <c r="K165" s="61"/>
      <c r="L165" s="61"/>
      <c r="M165" s="61"/>
      <c r="N165" s="61"/>
      <c r="O165" s="61"/>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row>
    <row r="166" spans="1:55" ht="30" x14ac:dyDescent="0.2">
      <c r="A166" s="57"/>
      <c r="B166" s="938"/>
      <c r="C166" s="360" t="s">
        <v>1650</v>
      </c>
      <c r="D166" s="369" t="s">
        <v>72</v>
      </c>
      <c r="E166" s="370" t="s">
        <v>73</v>
      </c>
      <c r="F166" s="360" t="s">
        <v>321</v>
      </c>
      <c r="G166" s="371" t="s">
        <v>6</v>
      </c>
      <c r="H166" s="372"/>
      <c r="I166" s="372"/>
      <c r="J166" s="373">
        <f t="shared" ref="J166:J171" si="10">IF(G166="","0",IF(G166="Pass",1,IF(G166="Fail",0,IF(G166="TBD",0,IF(G166="N/A (Please provide reason)",1)))))</f>
        <v>0</v>
      </c>
      <c r="K166" s="61"/>
      <c r="L166" s="61"/>
      <c r="M166" s="61"/>
      <c r="N166" s="61"/>
      <c r="O166" s="61"/>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row>
    <row r="167" spans="1:55" ht="15" x14ac:dyDescent="0.2">
      <c r="A167" s="57"/>
      <c r="B167" s="938"/>
      <c r="C167" s="360" t="s">
        <v>323</v>
      </c>
      <c r="D167" s="369" t="s">
        <v>47</v>
      </c>
      <c r="E167" s="370" t="s">
        <v>1124</v>
      </c>
      <c r="F167" s="360" t="s">
        <v>1388</v>
      </c>
      <c r="G167" s="371" t="s">
        <v>6</v>
      </c>
      <c r="H167" s="372"/>
      <c r="I167" s="372"/>
      <c r="J167" s="373">
        <f t="shared" si="10"/>
        <v>0</v>
      </c>
      <c r="K167" s="61"/>
      <c r="L167" s="61"/>
      <c r="M167" s="61"/>
      <c r="N167" s="61"/>
      <c r="O167" s="61"/>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row>
    <row r="168" spans="1:55" ht="15" x14ac:dyDescent="0.2">
      <c r="A168" s="57"/>
      <c r="B168" s="938"/>
      <c r="C168" s="360" t="s">
        <v>324</v>
      </c>
      <c r="D168" s="369" t="s">
        <v>1810</v>
      </c>
      <c r="E168" s="370" t="s">
        <v>80</v>
      </c>
      <c r="F168" s="360" t="s">
        <v>341</v>
      </c>
      <c r="G168" s="371" t="s">
        <v>6</v>
      </c>
      <c r="H168" s="372"/>
      <c r="I168" s="372"/>
      <c r="J168" s="373">
        <f t="shared" si="10"/>
        <v>0</v>
      </c>
      <c r="K168" s="61"/>
      <c r="L168" s="61"/>
      <c r="M168" s="61"/>
      <c r="N168" s="61"/>
      <c r="O168" s="61"/>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row>
    <row r="169" spans="1:55" ht="15" x14ac:dyDescent="0.2">
      <c r="A169" s="57"/>
      <c r="B169" s="938"/>
      <c r="C169" s="360" t="s">
        <v>1668</v>
      </c>
      <c r="D169" s="369" t="s">
        <v>179</v>
      </c>
      <c r="E169" s="370" t="s">
        <v>103</v>
      </c>
      <c r="F169" s="369" t="s">
        <v>655</v>
      </c>
      <c r="G169" s="371" t="s">
        <v>6</v>
      </c>
      <c r="H169" s="372"/>
      <c r="I169" s="372"/>
      <c r="J169" s="373">
        <f t="shared" si="10"/>
        <v>0</v>
      </c>
      <c r="K169" s="61"/>
      <c r="L169" s="61"/>
      <c r="M169" s="61"/>
      <c r="N169" s="61"/>
      <c r="O169" s="61"/>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row>
    <row r="170" spans="1:55" ht="30" x14ac:dyDescent="0.2">
      <c r="A170" s="57"/>
      <c r="B170" s="938"/>
      <c r="C170" s="360" t="s">
        <v>370</v>
      </c>
      <c r="D170" s="369" t="s">
        <v>1063</v>
      </c>
      <c r="E170" s="370" t="s">
        <v>670</v>
      </c>
      <c r="F170" s="369" t="s">
        <v>656</v>
      </c>
      <c r="G170" s="371" t="s">
        <v>6</v>
      </c>
      <c r="H170" s="372"/>
      <c r="I170" s="372"/>
      <c r="J170" s="373">
        <f t="shared" si="10"/>
        <v>0</v>
      </c>
      <c r="K170" s="61"/>
      <c r="L170" s="61"/>
      <c r="M170" s="61"/>
      <c r="N170" s="61"/>
      <c r="O170" s="61"/>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row>
    <row r="171" spans="1:55" ht="30" x14ac:dyDescent="0.2">
      <c r="A171" s="57"/>
      <c r="B171" s="938"/>
      <c r="C171" s="360" t="s">
        <v>331</v>
      </c>
      <c r="D171" s="369" t="s">
        <v>1389</v>
      </c>
      <c r="E171" s="370" t="s">
        <v>1390</v>
      </c>
      <c r="F171" s="360" t="s">
        <v>332</v>
      </c>
      <c r="G171" s="371" t="s">
        <v>6</v>
      </c>
      <c r="H171" s="372"/>
      <c r="I171" s="372"/>
      <c r="J171" s="373">
        <f t="shared" si="10"/>
        <v>0</v>
      </c>
      <c r="K171" s="61"/>
      <c r="L171" s="61"/>
      <c r="M171" s="61"/>
      <c r="N171" s="61"/>
      <c r="O171" s="61"/>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row>
    <row r="172" spans="1:55" ht="15" x14ac:dyDescent="0.2">
      <c r="A172" s="57"/>
      <c r="B172" s="374" t="s">
        <v>333</v>
      </c>
      <c r="C172" s="375" t="str">
        <f>IF(K172=100%, "Complete", "Incomplete")</f>
        <v>Incomplete</v>
      </c>
      <c r="D172" s="180"/>
      <c r="E172" s="181"/>
      <c r="F172" s="180"/>
      <c r="G172" s="371"/>
      <c r="H172" s="168"/>
      <c r="I172" s="180"/>
      <c r="J172" s="180"/>
      <c r="K172" s="376">
        <f>SUM(J166:J171) / (COUNT(J166:J171))</f>
        <v>0</v>
      </c>
      <c r="L172" s="61"/>
      <c r="M172" s="61"/>
      <c r="N172" s="61"/>
      <c r="O172" s="61"/>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row>
    <row r="173" spans="1:55" ht="15" x14ac:dyDescent="0.2">
      <c r="A173" s="57"/>
      <c r="B173" s="183"/>
      <c r="C173" s="171"/>
      <c r="D173" s="171"/>
      <c r="E173" s="184"/>
      <c r="F173" s="171"/>
      <c r="G173" s="185"/>
      <c r="H173" s="185"/>
      <c r="I173" s="171"/>
      <c r="J173" s="179"/>
      <c r="K173" s="61"/>
      <c r="L173" s="61"/>
      <c r="M173" s="61"/>
      <c r="N173" s="61"/>
      <c r="O173" s="61"/>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row>
    <row r="174" spans="1:55" ht="15" x14ac:dyDescent="0.2">
      <c r="A174" s="57"/>
      <c r="B174" s="362" t="s">
        <v>312</v>
      </c>
      <c r="C174" s="928" t="s">
        <v>1096</v>
      </c>
      <c r="D174" s="928"/>
      <c r="E174" s="928"/>
      <c r="F174" s="928"/>
      <c r="G174" s="928"/>
      <c r="H174" s="928"/>
      <c r="I174" s="928"/>
      <c r="J174" s="61"/>
      <c r="K174" s="61"/>
      <c r="L174" s="61"/>
      <c r="M174" s="61"/>
      <c r="N174" s="61"/>
      <c r="O174" s="61"/>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row>
    <row r="175" spans="1:55" ht="103.5" customHeight="1" x14ac:dyDescent="0.2">
      <c r="A175" s="57"/>
      <c r="B175" s="363" t="s">
        <v>314</v>
      </c>
      <c r="C175" s="929" t="s">
        <v>1233</v>
      </c>
      <c r="D175" s="929"/>
      <c r="E175" s="929"/>
      <c r="F175" s="929"/>
      <c r="G175" s="929"/>
      <c r="H175" s="929"/>
      <c r="I175" s="929"/>
      <c r="J175" s="61"/>
      <c r="K175" s="61"/>
      <c r="L175" s="61"/>
      <c r="M175" s="61"/>
      <c r="N175" s="61"/>
      <c r="O175" s="61"/>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row>
    <row r="176" spans="1:55" ht="62.25" customHeight="1" x14ac:dyDescent="0.2">
      <c r="A176" s="57"/>
      <c r="B176" s="363" t="s">
        <v>315</v>
      </c>
      <c r="C176" s="930" t="s">
        <v>1098</v>
      </c>
      <c r="D176" s="930"/>
      <c r="E176" s="930"/>
      <c r="F176" s="930"/>
      <c r="G176" s="930"/>
      <c r="H176" s="930"/>
      <c r="I176" s="930"/>
      <c r="J176" s="61"/>
      <c r="K176" s="269"/>
      <c r="L176" s="61"/>
      <c r="M176" s="61"/>
      <c r="N176" s="61"/>
      <c r="O176" s="61"/>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row>
    <row r="177" spans="1:55" ht="31.5" x14ac:dyDescent="0.2">
      <c r="A177" s="57"/>
      <c r="B177" s="363" t="s">
        <v>359</v>
      </c>
      <c r="C177" s="365" t="s">
        <v>316</v>
      </c>
      <c r="D177" s="365" t="s">
        <v>317</v>
      </c>
      <c r="E177" s="365" t="s">
        <v>318</v>
      </c>
      <c r="F177" s="365" t="s">
        <v>319</v>
      </c>
      <c r="G177" s="367" t="s">
        <v>320</v>
      </c>
      <c r="H177" s="367" t="s">
        <v>597</v>
      </c>
      <c r="I177" s="387" t="s">
        <v>3</v>
      </c>
      <c r="J177" s="368" t="s">
        <v>4</v>
      </c>
      <c r="K177" s="61"/>
      <c r="L177" s="64"/>
      <c r="M177" s="64"/>
      <c r="N177" s="61"/>
      <c r="O177" s="61"/>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row>
    <row r="178" spans="1:55" ht="35.25" customHeight="1" x14ac:dyDescent="0.2">
      <c r="A178" s="57"/>
      <c r="B178" s="363"/>
      <c r="C178" s="360" t="s">
        <v>1099</v>
      </c>
      <c r="D178" s="369" t="s">
        <v>1392</v>
      </c>
      <c r="E178" s="369" t="s">
        <v>1351</v>
      </c>
      <c r="F178" s="360" t="s">
        <v>1391</v>
      </c>
      <c r="G178" s="371" t="s">
        <v>6</v>
      </c>
      <c r="H178" s="372"/>
      <c r="I178" s="388"/>
      <c r="J178" s="373">
        <f>IF(G178="","0",IF(G178="Pass",1,IF(G178="Fail",0,IF(G178="TBD",0,IF(G178="N/A (Please provide reasons)",1)))))</f>
        <v>0</v>
      </c>
      <c r="K178" s="61"/>
      <c r="L178" s="64"/>
      <c r="M178" s="64"/>
      <c r="N178" s="61"/>
      <c r="O178" s="61"/>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row>
    <row r="179" spans="1:55" ht="33.75" customHeight="1" x14ac:dyDescent="0.2">
      <c r="A179" s="57"/>
      <c r="B179" s="363"/>
      <c r="C179" s="360" t="s">
        <v>1100</v>
      </c>
      <c r="D179" s="369" t="s">
        <v>1394</v>
      </c>
      <c r="E179" s="369" t="s">
        <v>1393</v>
      </c>
      <c r="F179" s="360" t="s">
        <v>1414</v>
      </c>
      <c r="G179" s="371" t="s">
        <v>6</v>
      </c>
      <c r="H179" s="372"/>
      <c r="I179" s="388"/>
      <c r="J179" s="373">
        <f>IF(G179="","0",IF(G179="Pass",1,IF(G179="Fail",0,IF(G179="TBD",0,IF(G179="N/A (Please provide reasons)",1)))))</f>
        <v>0</v>
      </c>
      <c r="K179" s="61"/>
      <c r="L179" s="64"/>
      <c r="M179" s="64"/>
      <c r="N179" s="61"/>
      <c r="O179" s="61"/>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row>
    <row r="180" spans="1:55" ht="15" x14ac:dyDescent="0.2">
      <c r="A180" s="57"/>
      <c r="B180" s="363" t="s">
        <v>333</v>
      </c>
      <c r="C180" s="375" t="str">
        <f>IF(M180=100%, "Complete", "Incomplete")</f>
        <v>Incomplete</v>
      </c>
      <c r="D180" s="925"/>
      <c r="E180" s="926"/>
      <c r="F180" s="926"/>
      <c r="G180" s="926"/>
      <c r="H180" s="926"/>
      <c r="I180" s="926"/>
      <c r="J180" s="927"/>
      <c r="K180" s="376">
        <f>SUM(J178:J179) / (COUNT(J178:J179))</f>
        <v>0</v>
      </c>
      <c r="L180" s="64"/>
      <c r="M180" s="64"/>
      <c r="N180" s="61"/>
      <c r="O180" s="61"/>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row>
    <row r="181" spans="1:55" ht="15" x14ac:dyDescent="0.2">
      <c r="A181" s="57"/>
      <c r="B181" s="389"/>
      <c r="C181" s="390"/>
      <c r="D181" s="391"/>
      <c r="E181" s="391"/>
      <c r="F181" s="391"/>
      <c r="G181" s="391"/>
      <c r="H181" s="391"/>
      <c r="I181" s="391"/>
      <c r="J181" s="392"/>
      <c r="K181" s="392"/>
      <c r="L181" s="391"/>
      <c r="M181" s="391"/>
      <c r="N181" s="61"/>
      <c r="O181" s="61"/>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row>
    <row r="182" spans="1:55" ht="15" x14ac:dyDescent="0.2">
      <c r="A182" s="57"/>
      <c r="B182" s="362" t="s">
        <v>312</v>
      </c>
      <c r="C182" s="928" t="s">
        <v>1358</v>
      </c>
      <c r="D182" s="928"/>
      <c r="E182" s="928"/>
      <c r="F182" s="928"/>
      <c r="G182" s="928"/>
      <c r="H182" s="928"/>
      <c r="I182" s="928"/>
      <c r="J182" s="61"/>
      <c r="K182" s="61"/>
      <c r="L182" s="61"/>
      <c r="M182" s="61"/>
      <c r="N182" s="61"/>
      <c r="O182" s="61"/>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row>
    <row r="183" spans="1:55" ht="108.75" customHeight="1" x14ac:dyDescent="0.2">
      <c r="A183" s="57"/>
      <c r="B183" s="363" t="s">
        <v>314</v>
      </c>
      <c r="C183" s="929" t="s">
        <v>1234</v>
      </c>
      <c r="D183" s="929"/>
      <c r="E183" s="929"/>
      <c r="F183" s="929"/>
      <c r="G183" s="929"/>
      <c r="H183" s="929"/>
      <c r="I183" s="929"/>
      <c r="J183" s="61"/>
      <c r="K183" s="61"/>
      <c r="L183" s="61"/>
      <c r="M183" s="61"/>
      <c r="N183" s="61"/>
      <c r="O183" s="61"/>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row>
    <row r="184" spans="1:55" ht="59.25" customHeight="1" x14ac:dyDescent="0.2">
      <c r="A184" s="57"/>
      <c r="B184" s="363" t="s">
        <v>315</v>
      </c>
      <c r="C184" s="930" t="s">
        <v>1101</v>
      </c>
      <c r="D184" s="930"/>
      <c r="E184" s="930"/>
      <c r="F184" s="930"/>
      <c r="G184" s="930"/>
      <c r="H184" s="930"/>
      <c r="I184" s="930"/>
      <c r="J184" s="61"/>
      <c r="K184" s="269"/>
      <c r="L184" s="61"/>
      <c r="M184" s="61"/>
      <c r="N184" s="61"/>
      <c r="O184" s="61"/>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row>
    <row r="185" spans="1:55" ht="31.5" x14ac:dyDescent="0.2">
      <c r="A185" s="57"/>
      <c r="B185" s="363" t="s">
        <v>359</v>
      </c>
      <c r="C185" s="365" t="s">
        <v>316</v>
      </c>
      <c r="D185" s="365" t="s">
        <v>317</v>
      </c>
      <c r="E185" s="365" t="s">
        <v>318</v>
      </c>
      <c r="F185" s="365" t="s">
        <v>319</v>
      </c>
      <c r="G185" s="367" t="s">
        <v>320</v>
      </c>
      <c r="H185" s="367" t="s">
        <v>597</v>
      </c>
      <c r="I185" s="931" t="s">
        <v>3</v>
      </c>
      <c r="J185" s="932"/>
      <c r="K185" s="933"/>
      <c r="L185" s="368" t="s">
        <v>4</v>
      </c>
      <c r="M185" s="61"/>
      <c r="N185" s="61"/>
      <c r="O185" s="61"/>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row>
    <row r="186" spans="1:55" ht="30.75" customHeight="1" x14ac:dyDescent="0.2">
      <c r="A186" s="57"/>
      <c r="B186" s="363"/>
      <c r="C186" s="360" t="s">
        <v>1099</v>
      </c>
      <c r="D186" s="369" t="s">
        <v>1396</v>
      </c>
      <c r="E186" s="369" t="s">
        <v>1395</v>
      </c>
      <c r="F186" s="360" t="s">
        <v>1391</v>
      </c>
      <c r="G186" s="371" t="s">
        <v>6</v>
      </c>
      <c r="H186" s="372"/>
      <c r="I186" s="934"/>
      <c r="J186" s="935"/>
      <c r="K186" s="936"/>
      <c r="L186" s="373">
        <f>IF(G186="","0",IF(G186="Pass",1,IF(G186="Fail",0,IF(G186="TBD",0,IF(G186="N/A (Please provide reasons)",1)))))</f>
        <v>0</v>
      </c>
      <c r="M186" s="61"/>
      <c r="N186" s="61"/>
      <c r="O186" s="61"/>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row>
    <row r="187" spans="1:55" ht="15" x14ac:dyDescent="0.2">
      <c r="A187" s="57"/>
      <c r="B187" s="363" t="s">
        <v>333</v>
      </c>
      <c r="C187" s="375" t="str">
        <f>IF(M187=100%, "Complete", "Incomplete")</f>
        <v>Incomplete</v>
      </c>
      <c r="D187" s="922"/>
      <c r="E187" s="923"/>
      <c r="F187" s="923"/>
      <c r="G187" s="923"/>
      <c r="H187" s="923"/>
      <c r="I187" s="923"/>
      <c r="J187" s="923"/>
      <c r="K187" s="923"/>
      <c r="L187" s="924"/>
      <c r="M187" s="376">
        <f>SUM(L186:L186) / (COUNT(L186:L186))</f>
        <v>0</v>
      </c>
      <c r="N187" s="61"/>
      <c r="O187" s="61"/>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row>
    <row r="188" spans="1:55" ht="15" x14ac:dyDescent="0.2">
      <c r="A188" s="57"/>
      <c r="B188" s="183"/>
      <c r="C188" s="171"/>
      <c r="D188" s="171"/>
      <c r="E188" s="184"/>
      <c r="F188" s="171"/>
      <c r="G188" s="185"/>
      <c r="H188" s="185"/>
      <c r="I188" s="171"/>
      <c r="J188" s="179"/>
      <c r="K188" s="61"/>
      <c r="L188" s="61"/>
      <c r="M188" s="61"/>
      <c r="N188" s="61"/>
      <c r="O188" s="61"/>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row>
    <row r="189" spans="1:55" ht="15" x14ac:dyDescent="0.2">
      <c r="A189" s="57"/>
      <c r="B189" s="183"/>
      <c r="C189" s="171"/>
      <c r="D189" s="171"/>
      <c r="E189" s="184"/>
      <c r="F189" s="171"/>
      <c r="G189" s="321" t="s">
        <v>540</v>
      </c>
      <c r="H189" s="171"/>
      <c r="I189" s="171" t="s">
        <v>7</v>
      </c>
      <c r="J189" s="171"/>
      <c r="K189" s="179"/>
      <c r="L189" s="61"/>
      <c r="M189" s="61"/>
      <c r="N189" s="61"/>
      <c r="O189" s="61"/>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row>
    <row r="190" spans="1:55" ht="15" x14ac:dyDescent="0.2">
      <c r="A190" s="57"/>
      <c r="B190" s="183"/>
      <c r="C190" s="171"/>
      <c r="D190" s="171"/>
      <c r="E190" s="184"/>
      <c r="F190" s="171"/>
      <c r="G190" s="393" t="s">
        <v>10</v>
      </c>
      <c r="H190" s="171"/>
      <c r="I190" s="171"/>
      <c r="J190" s="171"/>
      <c r="K190" s="179"/>
      <c r="L190" s="61"/>
      <c r="M190" s="61"/>
      <c r="N190" s="61"/>
      <c r="O190" s="61"/>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row>
    <row r="191" spans="1:55" ht="15" x14ac:dyDescent="0.2">
      <c r="A191" s="57"/>
      <c r="B191" s="183"/>
      <c r="C191" s="171"/>
      <c r="D191" s="171"/>
      <c r="E191" s="184"/>
      <c r="F191" s="171"/>
      <c r="G191" s="394" t="s">
        <v>13</v>
      </c>
      <c r="H191" s="171"/>
      <c r="I191" s="171"/>
      <c r="J191" s="171"/>
      <c r="K191" s="179"/>
      <c r="L191" s="61"/>
      <c r="M191" s="61"/>
      <c r="N191" s="61"/>
      <c r="O191" s="61"/>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row>
    <row r="192" spans="1:55" ht="30" x14ac:dyDescent="0.2">
      <c r="A192" s="57"/>
      <c r="B192" s="183"/>
      <c r="C192" s="171" t="s">
        <v>7</v>
      </c>
      <c r="D192" s="171"/>
      <c r="E192" s="184"/>
      <c r="F192" s="171"/>
      <c r="G192" s="395" t="s">
        <v>541</v>
      </c>
      <c r="H192" s="171"/>
      <c r="I192" s="171"/>
      <c r="J192" s="171"/>
      <c r="K192" s="179"/>
      <c r="L192" s="61"/>
      <c r="M192" s="61"/>
      <c r="N192" s="61"/>
      <c r="O192" s="61"/>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row>
    <row r="193" spans="1:55" ht="15" x14ac:dyDescent="0.2">
      <c r="A193" s="57"/>
      <c r="B193" s="183"/>
      <c r="C193" s="171"/>
      <c r="D193" s="171"/>
      <c r="E193" s="187"/>
      <c r="F193" s="171"/>
      <c r="G193" s="395" t="s">
        <v>6</v>
      </c>
      <c r="H193" s="171"/>
      <c r="I193" s="171"/>
      <c r="J193" s="171"/>
      <c r="K193" s="179"/>
      <c r="L193" s="61"/>
      <c r="M193" s="61"/>
      <c r="N193" s="61"/>
      <c r="O193" s="61"/>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row>
    <row r="194" spans="1:55" ht="15" x14ac:dyDescent="0.2">
      <c r="A194" s="57"/>
      <c r="B194" s="186"/>
      <c r="C194" s="396" t="s">
        <v>342</v>
      </c>
      <c r="D194" s="359" t="s">
        <v>343</v>
      </c>
      <c r="E194" s="187"/>
      <c r="F194" s="171"/>
      <c r="G194" s="397"/>
      <c r="H194" s="171"/>
      <c r="I194" s="171"/>
      <c r="J194" s="171"/>
      <c r="K194" s="179"/>
      <c r="L194" s="61"/>
      <c r="M194" s="61"/>
      <c r="N194" s="61"/>
      <c r="O194" s="61"/>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row>
    <row r="195" spans="1:55" ht="15" x14ac:dyDescent="0.2">
      <c r="A195" s="378" t="s">
        <v>816</v>
      </c>
      <c r="B195" s="398" t="s">
        <v>313</v>
      </c>
      <c r="C195" s="399">
        <f>K25</f>
        <v>0</v>
      </c>
      <c r="D195" s="400" t="str">
        <f>C25</f>
        <v>Incomplete</v>
      </c>
      <c r="E195" s="188"/>
      <c r="F195" s="171"/>
      <c r="G195" s="271" t="s">
        <v>18</v>
      </c>
      <c r="H195" s="171"/>
      <c r="I195" s="171"/>
      <c r="J195" s="171"/>
      <c r="K195" s="179"/>
      <c r="L195" s="61"/>
      <c r="M195" s="61"/>
      <c r="N195" s="61"/>
      <c r="O195" s="61"/>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row>
    <row r="196" spans="1:55" s="62" customFormat="1" ht="15" x14ac:dyDescent="0.2">
      <c r="A196" s="377" t="s">
        <v>817</v>
      </c>
      <c r="B196" s="402" t="s">
        <v>334</v>
      </c>
      <c r="C196" s="399">
        <f>M33</f>
        <v>0</v>
      </c>
      <c r="D196" s="400" t="str">
        <f>C33</f>
        <v>Incomplete</v>
      </c>
      <c r="E196" s="188"/>
      <c r="F196" s="401" t="s">
        <v>344</v>
      </c>
      <c r="G196" s="251">
        <f>COUNTIF($J$23:$J187,"0")</f>
        <v>54</v>
      </c>
      <c r="H196" s="171"/>
      <c r="I196" s="171"/>
      <c r="J196" s="17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row>
    <row r="197" spans="1:55" s="62" customFormat="1" ht="15" x14ac:dyDescent="0.2">
      <c r="A197" s="378" t="s">
        <v>816</v>
      </c>
      <c r="B197" s="398" t="s">
        <v>336</v>
      </c>
      <c r="C197" s="399">
        <f>K48</f>
        <v>0</v>
      </c>
      <c r="D197" s="400" t="str">
        <f>C48</f>
        <v>Incomplete</v>
      </c>
      <c r="E197" s="188"/>
      <c r="F197" s="403" t="s">
        <v>345</v>
      </c>
      <c r="G197" s="251">
        <f>COUNTIF($J$23:$J187,"1")</f>
        <v>0</v>
      </c>
      <c r="H197" s="171"/>
      <c r="I197" s="171"/>
      <c r="J197" s="171"/>
      <c r="K197" s="179"/>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row>
    <row r="198" spans="1:55" s="62" customFormat="1" ht="15" x14ac:dyDescent="0.2">
      <c r="A198" s="378" t="s">
        <v>816</v>
      </c>
      <c r="B198" s="398" t="s">
        <v>338</v>
      </c>
      <c r="C198" s="399">
        <f>K63</f>
        <v>0</v>
      </c>
      <c r="D198" s="400" t="str">
        <f>C63</f>
        <v>Incomplete</v>
      </c>
      <c r="E198" s="188"/>
      <c r="F198" s="401" t="s">
        <v>346</v>
      </c>
      <c r="G198" s="251">
        <f>COUNTIF(J23:J187,"&gt;=0")</f>
        <v>54</v>
      </c>
      <c r="H198" s="171"/>
      <c r="I198" s="171"/>
      <c r="J198" s="171"/>
      <c r="K198" s="179"/>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row>
    <row r="199" spans="1:55" s="62" customFormat="1" ht="15" x14ac:dyDescent="0.2">
      <c r="A199" s="377" t="s">
        <v>817</v>
      </c>
      <c r="B199" s="402" t="s">
        <v>339</v>
      </c>
      <c r="C199" s="399">
        <f>M75</f>
        <v>0</v>
      </c>
      <c r="D199" s="400" t="str">
        <f>C75</f>
        <v>Incomplete</v>
      </c>
      <c r="E199" s="188"/>
      <c r="F199" s="403" t="s">
        <v>347</v>
      </c>
      <c r="G199" s="404">
        <f>SUM($G197/$G198)</f>
        <v>0</v>
      </c>
      <c r="H199" s="171"/>
      <c r="I199" s="171"/>
      <c r="J199" s="171"/>
      <c r="K199" s="179"/>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row>
    <row r="200" spans="1:55" s="62" customFormat="1" ht="15" x14ac:dyDescent="0.2">
      <c r="A200" s="378" t="s">
        <v>816</v>
      </c>
      <c r="B200" s="398" t="s">
        <v>350</v>
      </c>
      <c r="C200" s="399">
        <f>K89</f>
        <v>0</v>
      </c>
      <c r="D200" s="400" t="str">
        <f>C89</f>
        <v>Incomplete</v>
      </c>
      <c r="E200" s="188"/>
      <c r="F200" s="171"/>
      <c r="G200" s="185"/>
      <c r="H200" s="185"/>
      <c r="I200" s="171"/>
      <c r="J200" s="171"/>
      <c r="K200" s="179"/>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row>
    <row r="201" spans="1:55" s="62" customFormat="1" ht="15" x14ac:dyDescent="0.2">
      <c r="A201" s="377" t="s">
        <v>817</v>
      </c>
      <c r="B201" s="402" t="s">
        <v>351</v>
      </c>
      <c r="C201" s="399">
        <f>M100</f>
        <v>0</v>
      </c>
      <c r="D201" s="400" t="str">
        <f>C100</f>
        <v>Incomplete</v>
      </c>
      <c r="E201" s="188"/>
      <c r="F201" s="171"/>
      <c r="G201" s="271" t="s">
        <v>19</v>
      </c>
      <c r="H201" s="185"/>
      <c r="I201" s="171"/>
      <c r="J201" s="17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row>
    <row r="202" spans="1:55" s="62" customFormat="1" ht="15" x14ac:dyDescent="0.2">
      <c r="A202" s="378" t="s">
        <v>816</v>
      </c>
      <c r="B202" s="398" t="s">
        <v>352</v>
      </c>
      <c r="C202" s="399">
        <f>K108</f>
        <v>0</v>
      </c>
      <c r="D202" s="400" t="str">
        <f>C108</f>
        <v>Incomplete</v>
      </c>
      <c r="E202" s="188"/>
      <c r="F202" s="401" t="s">
        <v>344</v>
      </c>
      <c r="G202" s="251">
        <f>COUNTIF($L$23:$L187,"0")</f>
        <v>24</v>
      </c>
      <c r="H202" s="185"/>
      <c r="I202" s="171"/>
      <c r="J202" s="171"/>
      <c r="K202" s="179"/>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row>
    <row r="203" spans="1:55" s="62" customFormat="1" ht="15" x14ac:dyDescent="0.2">
      <c r="A203" s="378" t="s">
        <v>816</v>
      </c>
      <c r="B203" s="398" t="s">
        <v>399</v>
      </c>
      <c r="C203" s="399">
        <f>K117</f>
        <v>0</v>
      </c>
      <c r="D203" s="400" t="str">
        <f>C117</f>
        <v>Incomplete</v>
      </c>
      <c r="E203" s="188"/>
      <c r="F203" s="403" t="s">
        <v>345</v>
      </c>
      <c r="G203" s="251">
        <f>COUNTIF($L$23:$L187,"1")</f>
        <v>0</v>
      </c>
      <c r="H203" s="185"/>
      <c r="I203" s="171"/>
      <c r="J203" s="171"/>
      <c r="K203" s="179"/>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row>
    <row r="204" spans="1:55" s="62" customFormat="1" ht="15" x14ac:dyDescent="0.2">
      <c r="A204" s="378" t="s">
        <v>816</v>
      </c>
      <c r="B204" s="398" t="s">
        <v>750</v>
      </c>
      <c r="C204" s="399">
        <f>K135</f>
        <v>0</v>
      </c>
      <c r="D204" s="400" t="str">
        <f>C135</f>
        <v>Incomplete</v>
      </c>
      <c r="E204" s="188"/>
      <c r="F204" s="401" t="s">
        <v>346</v>
      </c>
      <c r="G204" s="251">
        <f>COUNTIF(L23:L187,"&gt;=0")</f>
        <v>24</v>
      </c>
      <c r="H204" s="185"/>
      <c r="I204" s="171"/>
      <c r="J204" s="171"/>
      <c r="K204" s="179"/>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row>
    <row r="205" spans="1:55" s="62" customFormat="1" ht="15" x14ac:dyDescent="0.2">
      <c r="A205" s="377" t="s">
        <v>817</v>
      </c>
      <c r="B205" s="402" t="s">
        <v>751</v>
      </c>
      <c r="C205" s="399">
        <f>M148</f>
        <v>0</v>
      </c>
      <c r="D205" s="400" t="str">
        <f>C148</f>
        <v>Incomplete</v>
      </c>
      <c r="E205" s="188"/>
      <c r="F205" s="403" t="s">
        <v>347</v>
      </c>
      <c r="G205" s="404">
        <f>SUM($G203/$G204)</f>
        <v>0</v>
      </c>
      <c r="H205" s="185"/>
      <c r="I205" s="171"/>
      <c r="J205" s="171"/>
      <c r="K205" s="179"/>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row>
    <row r="206" spans="1:55" s="62" customFormat="1" ht="15" x14ac:dyDescent="0.2">
      <c r="A206" s="378" t="s">
        <v>816</v>
      </c>
      <c r="B206" s="398" t="s">
        <v>752</v>
      </c>
      <c r="C206" s="399">
        <f>K160</f>
        <v>0</v>
      </c>
      <c r="D206" s="400" t="str">
        <f>C160</f>
        <v>Incomplete</v>
      </c>
      <c r="E206" s="188"/>
      <c r="F206" s="171" t="s">
        <v>7</v>
      </c>
      <c r="G206" s="185"/>
      <c r="H206" s="185"/>
      <c r="I206" s="171"/>
      <c r="J206" s="171"/>
      <c r="K206" s="179"/>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row>
    <row r="207" spans="1:55" s="62" customFormat="1" ht="15" x14ac:dyDescent="0.2">
      <c r="A207" s="378" t="s">
        <v>816</v>
      </c>
      <c r="B207" s="398" t="s">
        <v>1094</v>
      </c>
      <c r="C207" s="399">
        <f>K172</f>
        <v>0</v>
      </c>
      <c r="D207" s="400" t="str">
        <f>C172</f>
        <v>Incomplete</v>
      </c>
      <c r="E207" s="188"/>
      <c r="F207" s="171"/>
      <c r="G207" s="185"/>
      <c r="H207" s="185"/>
      <c r="I207" s="171"/>
      <c r="J207" s="171"/>
      <c r="K207" s="179"/>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row>
    <row r="208" spans="1:55" s="62" customFormat="1" ht="15" x14ac:dyDescent="0.2">
      <c r="A208" s="378" t="s">
        <v>816</v>
      </c>
      <c r="B208" s="398" t="s">
        <v>1096</v>
      </c>
      <c r="C208" s="399">
        <f>K180</f>
        <v>0</v>
      </c>
      <c r="D208" s="400" t="str">
        <f>C180</f>
        <v>Incomplete</v>
      </c>
      <c r="E208" s="188"/>
      <c r="F208" s="171"/>
      <c r="G208" s="185"/>
      <c r="H208" s="185"/>
      <c r="I208" s="171"/>
      <c r="J208" s="171"/>
      <c r="K208" s="179"/>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row>
    <row r="209" spans="1:55" s="62" customFormat="1" ht="15" x14ac:dyDescent="0.2">
      <c r="A209" s="378" t="s">
        <v>817</v>
      </c>
      <c r="B209" s="402" t="s">
        <v>1358</v>
      </c>
      <c r="C209" s="399">
        <f>M187</f>
        <v>0</v>
      </c>
      <c r="D209" s="400" t="str">
        <f>C187</f>
        <v>Incomplete</v>
      </c>
      <c r="E209" s="188"/>
      <c r="F209" s="171"/>
      <c r="G209" s="185"/>
      <c r="H209" s="185"/>
      <c r="I209" s="171"/>
      <c r="J209" s="171"/>
      <c r="K209" s="179"/>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row>
    <row r="210" spans="1:55" s="62" customFormat="1" ht="15" x14ac:dyDescent="0.2">
      <c r="A210" s="57"/>
      <c r="B210" s="183"/>
      <c r="C210" s="170"/>
      <c r="D210" s="170"/>
      <c r="E210" s="184"/>
      <c r="F210" s="171"/>
      <c r="G210" s="57"/>
      <c r="H210" s="57"/>
      <c r="I210" s="171"/>
      <c r="J210" s="171"/>
      <c r="K210" s="179"/>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row>
    <row r="211" spans="1:55" s="62" customFormat="1" ht="15" x14ac:dyDescent="0.2">
      <c r="A211" s="57"/>
      <c r="B211" s="183"/>
      <c r="C211" s="405">
        <f>COUNTIFS(D195:D209,"Complete",A195:A209,"OPDS")</f>
        <v>0</v>
      </c>
      <c r="D211" s="406" t="s">
        <v>818</v>
      </c>
      <c r="E211" s="189"/>
      <c r="F211" s="171"/>
      <c r="G211" s="185"/>
      <c r="H211" s="185"/>
      <c r="I211" s="171"/>
      <c r="J211" s="171"/>
      <c r="K211" s="179"/>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row>
    <row r="212" spans="1:55" ht="15" x14ac:dyDescent="0.2">
      <c r="A212" s="57"/>
      <c r="B212" s="183"/>
      <c r="C212" s="405">
        <f>COUNTIFS(D195:D209,"Incomplete",A195:A209,"OPDS")</f>
        <v>10</v>
      </c>
      <c r="D212" s="406" t="s">
        <v>819</v>
      </c>
      <c r="E212" s="189"/>
      <c r="F212" s="171"/>
      <c r="G212" s="185"/>
      <c r="H212" s="185"/>
      <c r="I212" s="171"/>
      <c r="J212" s="171"/>
      <c r="K212" s="179"/>
      <c r="L212" s="61"/>
      <c r="M212" s="61"/>
      <c r="N212" s="61"/>
      <c r="O212" s="61"/>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row>
    <row r="213" spans="1:55" s="62" customFormat="1" ht="15" x14ac:dyDescent="0.2">
      <c r="A213" s="57"/>
      <c r="B213" s="183"/>
      <c r="C213" s="407">
        <f>SUM($C$211:$C$212)</f>
        <v>10</v>
      </c>
      <c r="D213" s="406" t="s">
        <v>820</v>
      </c>
      <c r="E213" s="189"/>
      <c r="F213" s="171"/>
      <c r="G213" s="185"/>
      <c r="H213" s="185"/>
      <c r="I213" s="171"/>
      <c r="J213" s="171"/>
      <c r="K213" s="179"/>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row>
    <row r="214" spans="1:55" s="62" customFormat="1" ht="30" x14ac:dyDescent="0.2">
      <c r="A214" s="57"/>
      <c r="B214" s="183"/>
      <c r="C214" s="408">
        <f>SUM($C$211)/($C$213)</f>
        <v>0</v>
      </c>
      <c r="D214" s="409" t="s">
        <v>821</v>
      </c>
      <c r="E214" s="190"/>
      <c r="F214" s="171"/>
      <c r="G214" s="185"/>
      <c r="H214" s="185"/>
      <c r="I214" s="171"/>
      <c r="J214" s="171"/>
      <c r="K214" s="179"/>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row>
    <row r="215" spans="1:55" s="62" customFormat="1" ht="15" x14ac:dyDescent="0.2">
      <c r="A215" s="57"/>
      <c r="B215" s="183"/>
      <c r="C215" s="405">
        <f>COUNTIFS(D195:D209,"Complete",A195:A209,"DPDS")</f>
        <v>0</v>
      </c>
      <c r="D215" s="406" t="s">
        <v>822</v>
      </c>
      <c r="E215" s="184"/>
      <c r="F215" s="171"/>
      <c r="G215" s="185"/>
      <c r="H215" s="185"/>
      <c r="I215" s="171"/>
      <c r="J215" s="171"/>
      <c r="K215" s="179"/>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row>
    <row r="216" spans="1:55" s="62" customFormat="1" ht="15" x14ac:dyDescent="0.2">
      <c r="A216" s="57"/>
      <c r="B216" s="183"/>
      <c r="C216" s="405">
        <f>COUNTIFS(D195:D209,"Incomplete",A195:A209,"DPDS")</f>
        <v>5</v>
      </c>
      <c r="D216" s="406" t="s">
        <v>823</v>
      </c>
      <c r="E216" s="174"/>
      <c r="F216" s="57"/>
      <c r="G216" s="57"/>
      <c r="H216" s="57"/>
      <c r="I216" s="171"/>
      <c r="J216" s="171"/>
      <c r="K216" s="179"/>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row>
    <row r="217" spans="1:55" ht="15" x14ac:dyDescent="0.2">
      <c r="A217" s="57"/>
      <c r="B217" s="183"/>
      <c r="C217" s="407">
        <f>SUM($C$215:$C$216)</f>
        <v>5</v>
      </c>
      <c r="D217" s="406" t="s">
        <v>824</v>
      </c>
      <c r="E217" s="174"/>
      <c r="F217" s="57"/>
      <c r="G217" s="57"/>
      <c r="H217" s="57"/>
      <c r="I217" s="171"/>
      <c r="J217" s="171"/>
      <c r="K217" s="179"/>
      <c r="L217" s="61"/>
      <c r="M217" s="61"/>
      <c r="N217" s="61"/>
      <c r="O217" s="61"/>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row>
    <row r="218" spans="1:55" ht="30" x14ac:dyDescent="0.2">
      <c r="A218" s="57"/>
      <c r="B218" s="57"/>
      <c r="C218" s="408">
        <f>SUM($C$215)/($C$217)</f>
        <v>0</v>
      </c>
      <c r="D218" s="409" t="s">
        <v>825</v>
      </c>
      <c r="E218" s="174"/>
      <c r="F218" s="57"/>
      <c r="G218" s="57"/>
      <c r="H218" s="57"/>
      <c r="I218" s="57"/>
      <c r="J218" s="57"/>
      <c r="K218" s="57"/>
      <c r="L218" s="61"/>
      <c r="M218" s="61"/>
      <c r="N218" s="61"/>
      <c r="O218" s="61"/>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row>
    <row r="219" spans="1:55" x14ac:dyDescent="0.2">
      <c r="A219" s="57"/>
      <c r="B219" s="57"/>
      <c r="C219" s="57"/>
      <c r="D219" s="57"/>
      <c r="E219" s="174"/>
      <c r="F219" s="57"/>
      <c r="G219" s="57"/>
      <c r="H219" s="57"/>
      <c r="I219" s="57"/>
      <c r="J219" s="57"/>
      <c r="K219" s="57"/>
      <c r="L219" s="61"/>
      <c r="M219" s="61"/>
      <c r="N219" s="61"/>
      <c r="O219" s="61"/>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row>
    <row r="220" spans="1:55" x14ac:dyDescent="0.2">
      <c r="A220" s="57"/>
      <c r="B220" s="57"/>
      <c r="C220" s="57"/>
      <c r="D220" s="57"/>
      <c r="E220" s="174"/>
      <c r="F220" s="57"/>
      <c r="G220" s="57"/>
      <c r="H220" s="57"/>
      <c r="I220" s="57"/>
      <c r="J220" s="57"/>
      <c r="K220" s="57"/>
      <c r="L220" s="61"/>
      <c r="M220" s="61"/>
      <c r="N220" s="61"/>
      <c r="O220" s="61"/>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row>
    <row r="221" spans="1:55" x14ac:dyDescent="0.2">
      <c r="A221" s="57"/>
      <c r="B221" s="57"/>
      <c r="C221" s="57"/>
      <c r="D221" s="57"/>
      <c r="E221" s="174"/>
      <c r="F221" s="57"/>
      <c r="G221" s="57"/>
      <c r="H221" s="57"/>
      <c r="I221" s="57"/>
      <c r="J221" s="57"/>
      <c r="K221" s="57"/>
      <c r="L221" s="61"/>
      <c r="M221" s="61"/>
      <c r="N221" s="61"/>
      <c r="O221" s="61"/>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row>
    <row r="222" spans="1:55" x14ac:dyDescent="0.2">
      <c r="A222" s="57"/>
      <c r="B222" s="57"/>
      <c r="C222" s="57"/>
      <c r="D222" s="57"/>
      <c r="E222" s="174"/>
      <c r="F222" s="57"/>
      <c r="G222" s="57"/>
      <c r="H222" s="57"/>
      <c r="I222" s="57"/>
      <c r="J222" s="57"/>
      <c r="K222" s="57"/>
      <c r="L222" s="61"/>
      <c r="M222" s="61"/>
      <c r="N222" s="61"/>
      <c r="O222" s="61"/>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row>
    <row r="223" spans="1:55" x14ac:dyDescent="0.2">
      <c r="A223" s="57"/>
      <c r="B223" s="57"/>
      <c r="C223" s="57"/>
      <c r="D223" s="57"/>
      <c r="E223" s="174"/>
      <c r="F223" s="57"/>
      <c r="G223" s="57"/>
      <c r="H223" s="57"/>
      <c r="I223" s="57"/>
      <c r="J223" s="57"/>
      <c r="K223" s="57"/>
      <c r="L223" s="61"/>
      <c r="M223" s="61"/>
      <c r="N223" s="61"/>
      <c r="O223" s="61"/>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row>
    <row r="224" spans="1:55" x14ac:dyDescent="0.2">
      <c r="A224" s="57"/>
      <c r="B224" s="57"/>
      <c r="C224" s="57"/>
      <c r="D224" s="57"/>
      <c r="E224" s="174"/>
      <c r="F224" s="57"/>
      <c r="G224" s="57"/>
      <c r="H224" s="57"/>
      <c r="I224" s="57"/>
      <c r="J224" s="57"/>
      <c r="K224" s="57"/>
      <c r="L224" s="61"/>
      <c r="M224" s="61"/>
      <c r="N224" s="61"/>
      <c r="O224" s="61"/>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row>
    <row r="225" spans="1:55" ht="15" x14ac:dyDescent="0.2">
      <c r="A225" s="57"/>
      <c r="B225" s="57"/>
      <c r="C225" s="171"/>
      <c r="D225" s="171"/>
      <c r="E225" s="184"/>
      <c r="F225" s="171"/>
      <c r="G225" s="185"/>
      <c r="H225" s="185"/>
      <c r="I225" s="57"/>
      <c r="J225" s="57"/>
      <c r="K225" s="57"/>
      <c r="L225" s="61"/>
      <c r="M225" s="61"/>
      <c r="N225" s="61"/>
      <c r="O225" s="61"/>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row>
    <row r="226" spans="1:55" ht="15" x14ac:dyDescent="0.2">
      <c r="A226" s="57"/>
      <c r="B226" s="57"/>
      <c r="C226" s="171"/>
      <c r="D226" s="171"/>
      <c r="E226" s="184"/>
      <c r="F226" s="171"/>
      <c r="G226" s="185"/>
      <c r="H226" s="185"/>
      <c r="I226" s="57"/>
      <c r="J226" s="57"/>
      <c r="K226" s="57"/>
      <c r="L226" s="61"/>
      <c r="M226" s="61"/>
      <c r="N226" s="61"/>
      <c r="O226" s="61"/>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row>
    <row r="227" spans="1:55" ht="15" x14ac:dyDescent="0.2">
      <c r="A227" s="57"/>
      <c r="B227" s="183"/>
      <c r="C227" s="171"/>
      <c r="D227" s="171"/>
      <c r="E227" s="184"/>
      <c r="F227" s="171"/>
      <c r="G227" s="185"/>
      <c r="H227" s="185"/>
      <c r="I227" s="171"/>
      <c r="J227" s="171"/>
      <c r="K227" s="179"/>
      <c r="L227" s="61"/>
      <c r="M227" s="61"/>
      <c r="N227" s="61"/>
      <c r="O227" s="61"/>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row>
    <row r="228" spans="1:55" ht="15" x14ac:dyDescent="0.2">
      <c r="A228" s="57"/>
      <c r="B228" s="183"/>
      <c r="C228" s="171"/>
      <c r="D228" s="171"/>
      <c r="E228" s="184"/>
      <c r="F228" s="171"/>
      <c r="G228" s="185"/>
      <c r="H228" s="185"/>
      <c r="I228" s="171"/>
      <c r="J228" s="171"/>
      <c r="K228" s="179"/>
      <c r="L228" s="61"/>
      <c r="M228" s="61"/>
      <c r="N228" s="61"/>
      <c r="O228" s="61"/>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row>
    <row r="229" spans="1:55" ht="15" x14ac:dyDescent="0.2">
      <c r="A229" s="57"/>
      <c r="B229" s="183"/>
      <c r="C229" s="171"/>
      <c r="D229" s="171"/>
      <c r="E229" s="184"/>
      <c r="F229" s="171"/>
      <c r="G229" s="185"/>
      <c r="H229" s="185"/>
      <c r="I229" s="171"/>
      <c r="J229" s="171"/>
      <c r="K229" s="179"/>
      <c r="L229" s="61"/>
      <c r="M229" s="61"/>
      <c r="N229" s="61"/>
      <c r="O229" s="61"/>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row>
    <row r="230" spans="1:55" ht="15" x14ac:dyDescent="0.2">
      <c r="A230" s="57"/>
      <c r="B230" s="183"/>
      <c r="C230" s="171"/>
      <c r="D230" s="171"/>
      <c r="E230" s="184"/>
      <c r="F230" s="171"/>
      <c r="G230" s="185"/>
      <c r="H230" s="185"/>
      <c r="I230" s="171"/>
      <c r="J230" s="171"/>
      <c r="K230" s="179"/>
      <c r="L230" s="61"/>
      <c r="M230" s="61"/>
      <c r="N230" s="61"/>
      <c r="O230" s="61"/>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row>
    <row r="231" spans="1:55" ht="15" x14ac:dyDescent="0.2">
      <c r="A231" s="57"/>
      <c r="B231" s="183"/>
      <c r="C231" s="171"/>
      <c r="D231" s="171"/>
      <c r="E231" s="184"/>
      <c r="F231" s="171"/>
      <c r="G231" s="185"/>
      <c r="H231" s="185"/>
      <c r="I231" s="171"/>
      <c r="J231" s="171"/>
      <c r="K231" s="179"/>
      <c r="L231" s="61"/>
      <c r="M231" s="61"/>
      <c r="N231" s="61"/>
      <c r="O231" s="61"/>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row>
    <row r="232" spans="1:55" ht="15" x14ac:dyDescent="0.2">
      <c r="A232" s="57"/>
      <c r="B232" s="183"/>
      <c r="C232" s="171"/>
      <c r="D232" s="171"/>
      <c r="E232" s="184"/>
      <c r="F232" s="171"/>
      <c r="G232" s="185"/>
      <c r="H232" s="185"/>
      <c r="I232" s="171"/>
      <c r="J232" s="171"/>
      <c r="K232" s="179"/>
      <c r="L232" s="61"/>
      <c r="M232" s="61"/>
      <c r="N232" s="61"/>
      <c r="O232" s="61"/>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row>
    <row r="233" spans="1:55" ht="15" x14ac:dyDescent="0.2">
      <c r="A233" s="57"/>
      <c r="B233" s="183"/>
      <c r="C233" s="171"/>
      <c r="D233" s="171"/>
      <c r="E233" s="184"/>
      <c r="F233" s="171"/>
      <c r="G233" s="185"/>
      <c r="H233" s="185"/>
      <c r="I233" s="171"/>
      <c r="J233" s="171"/>
      <c r="K233" s="179"/>
      <c r="L233" s="61"/>
      <c r="M233" s="61"/>
      <c r="N233" s="61"/>
      <c r="O233" s="61"/>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row>
    <row r="234" spans="1:55" ht="15" x14ac:dyDescent="0.2">
      <c r="A234" s="57"/>
      <c r="B234" s="183"/>
      <c r="C234" s="171"/>
      <c r="D234" s="171"/>
      <c r="E234" s="184"/>
      <c r="F234" s="171"/>
      <c r="G234" s="185"/>
      <c r="H234" s="185"/>
      <c r="I234" s="171"/>
      <c r="J234" s="171"/>
      <c r="K234" s="179"/>
      <c r="L234" s="61"/>
      <c r="M234" s="61"/>
      <c r="N234" s="61"/>
      <c r="O234" s="61"/>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row>
    <row r="235" spans="1:55" ht="15" x14ac:dyDescent="0.2">
      <c r="A235" s="57"/>
      <c r="B235" s="183"/>
      <c r="C235" s="171"/>
      <c r="D235" s="171"/>
      <c r="E235" s="184"/>
      <c r="F235" s="171"/>
      <c r="G235" s="185"/>
      <c r="H235" s="185"/>
      <c r="I235" s="171"/>
      <c r="J235" s="171"/>
      <c r="K235" s="179"/>
      <c r="L235" s="61"/>
      <c r="M235" s="61"/>
      <c r="N235" s="61"/>
      <c r="O235" s="61"/>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row>
    <row r="236" spans="1:55" ht="15" x14ac:dyDescent="0.2">
      <c r="A236" s="57"/>
      <c r="B236" s="183"/>
      <c r="C236" s="171"/>
      <c r="D236" s="171"/>
      <c r="E236" s="184"/>
      <c r="F236" s="171"/>
      <c r="G236" s="185"/>
      <c r="H236" s="185"/>
      <c r="I236" s="171"/>
      <c r="J236" s="171"/>
      <c r="K236" s="179"/>
      <c r="L236" s="61"/>
      <c r="M236" s="61"/>
      <c r="N236" s="61"/>
      <c r="O236" s="61"/>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row>
    <row r="237" spans="1:55" ht="15" x14ac:dyDescent="0.2">
      <c r="A237" s="57"/>
      <c r="B237" s="183"/>
      <c r="C237" s="171"/>
      <c r="D237" s="171"/>
      <c r="E237" s="184"/>
      <c r="F237" s="171"/>
      <c r="G237" s="185"/>
      <c r="H237" s="185"/>
      <c r="I237" s="171"/>
      <c r="J237" s="171"/>
      <c r="K237" s="179"/>
      <c r="L237" s="61"/>
      <c r="M237" s="61"/>
      <c r="N237" s="61"/>
      <c r="O237" s="61"/>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row>
    <row r="238" spans="1:55" ht="15" x14ac:dyDescent="0.2">
      <c r="A238" s="57"/>
      <c r="B238" s="183"/>
      <c r="C238" s="171"/>
      <c r="D238" s="171"/>
      <c r="E238" s="184"/>
      <c r="F238" s="171"/>
      <c r="G238" s="185"/>
      <c r="H238" s="185"/>
      <c r="I238" s="171"/>
      <c r="J238" s="171"/>
      <c r="K238" s="179"/>
      <c r="L238" s="61"/>
      <c r="M238" s="61"/>
      <c r="N238" s="61"/>
      <c r="O238" s="61"/>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row>
    <row r="239" spans="1:55" ht="15" x14ac:dyDescent="0.2">
      <c r="A239" s="57"/>
      <c r="B239" s="183"/>
      <c r="C239" s="171"/>
      <c r="D239" s="171"/>
      <c r="E239" s="184"/>
      <c r="F239" s="171"/>
      <c r="G239" s="185"/>
      <c r="H239" s="185"/>
      <c r="I239" s="171"/>
      <c r="J239" s="171"/>
      <c r="K239" s="179"/>
      <c r="L239" s="61"/>
      <c r="M239" s="61"/>
      <c r="N239" s="61"/>
      <c r="O239" s="61"/>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row>
    <row r="240" spans="1:55" ht="15" x14ac:dyDescent="0.2">
      <c r="A240" s="57"/>
      <c r="B240" s="183"/>
      <c r="C240" s="171"/>
      <c r="D240" s="171"/>
      <c r="E240" s="184"/>
      <c r="F240" s="171"/>
      <c r="G240" s="185"/>
      <c r="H240" s="185"/>
      <c r="I240" s="171"/>
      <c r="J240" s="171"/>
      <c r="K240" s="179"/>
      <c r="L240" s="61"/>
      <c r="M240" s="61"/>
      <c r="N240" s="61"/>
      <c r="O240" s="61"/>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row>
    <row r="241" spans="1:55" ht="15" x14ac:dyDescent="0.2">
      <c r="A241" s="57"/>
      <c r="B241" s="183"/>
      <c r="C241" s="171"/>
      <c r="D241" s="171"/>
      <c r="E241" s="184"/>
      <c r="F241" s="171"/>
      <c r="G241" s="185"/>
      <c r="H241" s="185"/>
      <c r="I241" s="171"/>
      <c r="J241" s="171"/>
      <c r="K241" s="179"/>
      <c r="L241" s="61"/>
      <c r="M241" s="61"/>
      <c r="N241" s="61"/>
      <c r="O241" s="61"/>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row>
    <row r="242" spans="1:55" ht="15" x14ac:dyDescent="0.2">
      <c r="A242" s="57"/>
      <c r="B242" s="183"/>
      <c r="C242" s="171"/>
      <c r="D242" s="171"/>
      <c r="E242" s="184"/>
      <c r="F242" s="171"/>
      <c r="G242" s="185"/>
      <c r="H242" s="185"/>
      <c r="I242" s="171"/>
      <c r="J242" s="171"/>
      <c r="K242" s="179"/>
      <c r="L242" s="61"/>
      <c r="M242" s="61"/>
      <c r="N242" s="61"/>
      <c r="O242" s="61"/>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row>
    <row r="243" spans="1:55" ht="15" x14ac:dyDescent="0.2">
      <c r="A243" s="57"/>
      <c r="B243" s="183"/>
      <c r="C243" s="171"/>
      <c r="D243" s="171"/>
      <c r="E243" s="184"/>
      <c r="F243" s="171"/>
      <c r="G243" s="185"/>
      <c r="H243" s="185"/>
      <c r="I243" s="171"/>
      <c r="J243" s="171"/>
      <c r="K243" s="179"/>
      <c r="L243" s="61"/>
      <c r="M243" s="61"/>
      <c r="N243" s="61"/>
      <c r="O243" s="61"/>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row>
    <row r="244" spans="1:55" ht="15" x14ac:dyDescent="0.2">
      <c r="A244" s="57"/>
      <c r="B244" s="183"/>
      <c r="C244" s="171"/>
      <c r="D244" s="171"/>
      <c r="E244" s="184"/>
      <c r="F244" s="171"/>
      <c r="G244" s="185"/>
      <c r="H244" s="185"/>
      <c r="I244" s="171"/>
      <c r="J244" s="171"/>
      <c r="K244" s="179"/>
      <c r="L244" s="61"/>
      <c r="M244" s="61"/>
      <c r="N244" s="61"/>
      <c r="O244" s="61"/>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row>
    <row r="245" spans="1:55" ht="15" x14ac:dyDescent="0.2">
      <c r="A245" s="57"/>
      <c r="B245" s="183"/>
      <c r="C245" s="171"/>
      <c r="D245" s="171"/>
      <c r="E245" s="184"/>
      <c r="F245" s="171"/>
      <c r="G245" s="185"/>
      <c r="H245" s="185"/>
      <c r="I245" s="171"/>
      <c r="J245" s="171"/>
      <c r="K245" s="179"/>
      <c r="L245" s="61"/>
      <c r="M245" s="61"/>
      <c r="N245" s="61"/>
      <c r="O245" s="61"/>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row>
    <row r="246" spans="1:55" ht="15" x14ac:dyDescent="0.2">
      <c r="A246" s="57"/>
      <c r="B246" s="183"/>
      <c r="C246" s="171"/>
      <c r="D246" s="171"/>
      <c r="E246" s="184"/>
      <c r="F246" s="171"/>
      <c r="G246" s="185"/>
      <c r="H246" s="185"/>
      <c r="I246" s="171"/>
      <c r="J246" s="171"/>
      <c r="K246" s="179"/>
      <c r="L246" s="61"/>
      <c r="M246" s="61"/>
      <c r="N246" s="61"/>
      <c r="O246" s="61"/>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row>
    <row r="247" spans="1:55" ht="15" x14ac:dyDescent="0.2">
      <c r="A247" s="57"/>
      <c r="B247" s="183"/>
      <c r="C247" s="171"/>
      <c r="D247" s="171"/>
      <c r="E247" s="184"/>
      <c r="F247" s="171"/>
      <c r="G247" s="185"/>
      <c r="H247" s="185"/>
      <c r="I247" s="171"/>
      <c r="J247" s="171"/>
      <c r="K247" s="179"/>
      <c r="L247" s="61"/>
      <c r="M247" s="61"/>
      <c r="N247" s="61"/>
      <c r="O247" s="61"/>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row>
    <row r="248" spans="1:55" ht="15" x14ac:dyDescent="0.2">
      <c r="A248" s="57"/>
      <c r="B248" s="183"/>
      <c r="C248" s="171"/>
      <c r="D248" s="171"/>
      <c r="E248" s="184"/>
      <c r="F248" s="171"/>
      <c r="G248" s="185"/>
      <c r="H248" s="185"/>
      <c r="I248" s="171"/>
      <c r="J248" s="171"/>
      <c r="K248" s="179"/>
      <c r="L248" s="61"/>
      <c r="M248" s="61"/>
      <c r="N248" s="61"/>
      <c r="O248" s="61"/>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row>
    <row r="249" spans="1:55" ht="15" x14ac:dyDescent="0.2">
      <c r="A249" s="57"/>
      <c r="B249" s="183"/>
      <c r="C249" s="171"/>
      <c r="D249" s="171"/>
      <c r="E249" s="184"/>
      <c r="F249" s="171"/>
      <c r="G249" s="185"/>
      <c r="H249" s="185"/>
      <c r="I249" s="171"/>
      <c r="J249" s="171"/>
      <c r="K249" s="179"/>
      <c r="L249" s="61"/>
      <c r="M249" s="61"/>
      <c r="N249" s="61"/>
      <c r="O249" s="61"/>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row>
    <row r="250" spans="1:55" ht="15" x14ac:dyDescent="0.2">
      <c r="A250" s="57"/>
      <c r="B250" s="183"/>
      <c r="C250" s="171"/>
      <c r="D250" s="171"/>
      <c r="E250" s="184"/>
      <c r="F250" s="171"/>
      <c r="G250" s="185"/>
      <c r="H250" s="185"/>
      <c r="I250" s="171"/>
      <c r="J250" s="171"/>
      <c r="K250" s="179"/>
      <c r="L250" s="61"/>
      <c r="M250" s="61"/>
      <c r="N250" s="61"/>
      <c r="O250" s="61"/>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row>
    <row r="251" spans="1:55" ht="15" x14ac:dyDescent="0.2">
      <c r="A251" s="57"/>
      <c r="B251" s="183"/>
      <c r="C251" s="171"/>
      <c r="D251" s="171"/>
      <c r="E251" s="184"/>
      <c r="F251" s="171"/>
      <c r="G251" s="185"/>
      <c r="H251" s="185"/>
      <c r="I251" s="171"/>
      <c r="J251" s="171"/>
      <c r="K251" s="179"/>
      <c r="L251" s="61"/>
      <c r="M251" s="61"/>
      <c r="N251" s="61"/>
      <c r="O251" s="61"/>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row>
    <row r="252" spans="1:55" ht="15" x14ac:dyDescent="0.2">
      <c r="A252" s="57"/>
      <c r="B252" s="183"/>
      <c r="C252" s="171"/>
      <c r="D252" s="171"/>
      <c r="E252" s="184"/>
      <c r="F252" s="171"/>
      <c r="G252" s="185"/>
      <c r="H252" s="185"/>
      <c r="I252" s="171"/>
      <c r="J252" s="171"/>
      <c r="K252" s="179"/>
      <c r="L252" s="61"/>
      <c r="M252" s="61"/>
      <c r="N252" s="61"/>
      <c r="O252" s="61"/>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row>
    <row r="253" spans="1:55" ht="15" x14ac:dyDescent="0.2">
      <c r="A253" s="57"/>
      <c r="B253" s="183"/>
      <c r="C253" s="171"/>
      <c r="D253" s="171"/>
      <c r="E253" s="184"/>
      <c r="F253" s="171"/>
      <c r="G253" s="185"/>
      <c r="H253" s="185"/>
      <c r="I253" s="171"/>
      <c r="J253" s="171"/>
      <c r="K253" s="179"/>
      <c r="L253" s="61"/>
      <c r="M253" s="61"/>
      <c r="N253" s="61"/>
      <c r="O253" s="61"/>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row>
    <row r="254" spans="1:55" ht="15" x14ac:dyDescent="0.2">
      <c r="A254" s="57"/>
      <c r="B254" s="183"/>
      <c r="C254" s="171"/>
      <c r="D254" s="171"/>
      <c r="E254" s="184"/>
      <c r="F254" s="171"/>
      <c r="G254" s="185"/>
      <c r="H254" s="185"/>
      <c r="I254" s="171"/>
      <c r="J254" s="171"/>
      <c r="K254" s="179"/>
      <c r="L254" s="61"/>
      <c r="M254" s="61"/>
      <c r="N254" s="61"/>
      <c r="O254" s="61"/>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row>
    <row r="255" spans="1:55" ht="15" x14ac:dyDescent="0.2">
      <c r="A255" s="57"/>
      <c r="B255" s="183"/>
      <c r="C255" s="171"/>
      <c r="D255" s="171"/>
      <c r="E255" s="184"/>
      <c r="F255" s="171"/>
      <c r="G255" s="185"/>
      <c r="H255" s="185"/>
      <c r="I255" s="171"/>
      <c r="J255" s="171"/>
      <c r="K255" s="179"/>
      <c r="L255" s="61"/>
      <c r="M255" s="61"/>
      <c r="N255" s="61"/>
      <c r="O255" s="61"/>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row>
    <row r="256" spans="1:55" ht="15" x14ac:dyDescent="0.2">
      <c r="A256" s="57"/>
      <c r="B256" s="183"/>
      <c r="C256" s="171"/>
      <c r="D256" s="171"/>
      <c r="E256" s="184"/>
      <c r="F256" s="171"/>
      <c r="G256" s="185"/>
      <c r="H256" s="185"/>
      <c r="I256" s="171"/>
      <c r="J256" s="171"/>
      <c r="K256" s="179"/>
      <c r="L256" s="61"/>
      <c r="M256" s="61"/>
      <c r="N256" s="61"/>
      <c r="O256" s="61"/>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row>
    <row r="257" spans="1:55" ht="15" x14ac:dyDescent="0.2">
      <c r="A257" s="57"/>
      <c r="B257" s="183"/>
      <c r="C257" s="171"/>
      <c r="D257" s="171"/>
      <c r="E257" s="184"/>
      <c r="F257" s="171"/>
      <c r="G257" s="185"/>
      <c r="H257" s="185"/>
      <c r="I257" s="171"/>
      <c r="J257" s="171"/>
      <c r="K257" s="179"/>
      <c r="L257" s="61"/>
      <c r="M257" s="61"/>
      <c r="N257" s="61"/>
      <c r="O257" s="61"/>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row>
    <row r="258" spans="1:55" ht="15" x14ac:dyDescent="0.2">
      <c r="A258" s="57"/>
      <c r="B258" s="183"/>
      <c r="C258" s="171"/>
      <c r="D258" s="171"/>
      <c r="E258" s="184"/>
      <c r="F258" s="171"/>
      <c r="G258" s="185"/>
      <c r="H258" s="185"/>
      <c r="I258" s="171"/>
      <c r="J258" s="171"/>
      <c r="K258" s="179"/>
      <c r="L258" s="61"/>
      <c r="M258" s="61"/>
      <c r="N258" s="61"/>
      <c r="O258" s="61"/>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row>
    <row r="259" spans="1:55" ht="15" x14ac:dyDescent="0.2">
      <c r="A259" s="57"/>
      <c r="B259" s="183"/>
      <c r="C259" s="171"/>
      <c r="D259" s="171"/>
      <c r="E259" s="184"/>
      <c r="F259" s="171"/>
      <c r="G259" s="185"/>
      <c r="H259" s="185"/>
      <c r="I259" s="171"/>
      <c r="J259" s="171"/>
      <c r="K259" s="179"/>
      <c r="L259" s="61"/>
      <c r="M259" s="61"/>
      <c r="N259" s="61"/>
      <c r="O259" s="61"/>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row>
    <row r="260" spans="1:55" ht="15" x14ac:dyDescent="0.2">
      <c r="A260" s="57"/>
      <c r="B260" s="183"/>
      <c r="C260" s="171"/>
      <c r="D260" s="171"/>
      <c r="E260" s="184"/>
      <c r="F260" s="171"/>
      <c r="G260" s="185"/>
      <c r="H260" s="185"/>
      <c r="I260" s="171"/>
      <c r="J260" s="171"/>
      <c r="K260" s="179"/>
      <c r="L260" s="61"/>
      <c r="M260" s="61"/>
      <c r="N260" s="61"/>
      <c r="O260" s="61"/>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row>
    <row r="261" spans="1:55" ht="15" x14ac:dyDescent="0.2">
      <c r="A261" s="57"/>
      <c r="B261" s="183"/>
      <c r="C261" s="171"/>
      <c r="D261" s="171"/>
      <c r="E261" s="184"/>
      <c r="F261" s="171"/>
      <c r="G261" s="185"/>
      <c r="H261" s="185"/>
      <c r="I261" s="171"/>
      <c r="J261" s="171"/>
      <c r="K261" s="179"/>
      <c r="L261" s="61"/>
      <c r="M261" s="61"/>
      <c r="N261" s="61"/>
      <c r="O261" s="61"/>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row>
    <row r="262" spans="1:55" ht="15" x14ac:dyDescent="0.2">
      <c r="A262" s="57"/>
      <c r="B262" s="183"/>
      <c r="C262" s="171"/>
      <c r="D262" s="171"/>
      <c r="E262" s="184"/>
      <c r="F262" s="171"/>
      <c r="G262" s="185"/>
      <c r="H262" s="185"/>
      <c r="I262" s="171"/>
      <c r="J262" s="171"/>
      <c r="K262" s="179"/>
      <c r="L262" s="61"/>
      <c r="M262" s="61"/>
      <c r="N262" s="61"/>
      <c r="O262" s="61"/>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row>
    <row r="263" spans="1:55" ht="15" x14ac:dyDescent="0.2">
      <c r="A263" s="57"/>
      <c r="B263" s="183"/>
      <c r="C263" s="171"/>
      <c r="D263" s="171"/>
      <c r="E263" s="184"/>
      <c r="F263" s="171"/>
      <c r="G263" s="185"/>
      <c r="H263" s="185"/>
      <c r="I263" s="171"/>
      <c r="J263" s="171"/>
      <c r="K263" s="179"/>
      <c r="L263" s="61"/>
      <c r="M263" s="61"/>
      <c r="N263" s="61"/>
      <c r="O263" s="61"/>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row>
    <row r="264" spans="1:55" ht="15" x14ac:dyDescent="0.2">
      <c r="A264" s="57"/>
      <c r="B264" s="183"/>
      <c r="C264" s="171"/>
      <c r="D264" s="171"/>
      <c r="E264" s="184"/>
      <c r="F264" s="171"/>
      <c r="G264" s="185"/>
      <c r="H264" s="185"/>
      <c r="I264" s="171"/>
      <c r="J264" s="171"/>
      <c r="K264" s="179"/>
      <c r="L264" s="61"/>
      <c r="M264" s="61"/>
      <c r="N264" s="61"/>
      <c r="O264" s="61"/>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row>
    <row r="265" spans="1:55" ht="15" x14ac:dyDescent="0.2">
      <c r="B265" s="186"/>
      <c r="C265" s="170"/>
      <c r="D265" s="170"/>
      <c r="E265" s="177"/>
      <c r="F265" s="170"/>
      <c r="G265" s="185"/>
      <c r="H265" s="185"/>
      <c r="I265" s="171"/>
      <c r="J265" s="171"/>
      <c r="K265" s="179"/>
      <c r="L265" s="61"/>
      <c r="M265" s="61"/>
      <c r="N265" s="61"/>
      <c r="O265" s="61"/>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row>
    <row r="266" spans="1:55" ht="15" x14ac:dyDescent="0.2">
      <c r="B266" s="186"/>
      <c r="C266" s="170"/>
      <c r="D266" s="170"/>
      <c r="E266" s="177"/>
      <c r="F266" s="170"/>
      <c r="G266" s="191"/>
      <c r="H266" s="191"/>
      <c r="I266" s="170"/>
      <c r="J266" s="170"/>
      <c r="K266" s="192"/>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row>
    <row r="267" spans="1:55" ht="15" x14ac:dyDescent="0.2">
      <c r="B267" s="186"/>
      <c r="C267" s="170"/>
      <c r="D267" s="170"/>
      <c r="E267" s="177"/>
      <c r="F267" s="170"/>
      <c r="G267" s="191"/>
      <c r="H267" s="191"/>
      <c r="I267" s="170"/>
      <c r="J267" s="170"/>
      <c r="K267" s="192"/>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row>
    <row r="268" spans="1:55" ht="15" x14ac:dyDescent="0.2">
      <c r="B268" s="186"/>
      <c r="C268" s="170"/>
      <c r="D268" s="170"/>
      <c r="E268" s="177"/>
      <c r="F268" s="170"/>
      <c r="G268" s="191"/>
      <c r="H268" s="191"/>
      <c r="I268" s="170"/>
      <c r="J268" s="170"/>
      <c r="K268" s="192"/>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row>
    <row r="269" spans="1:55" ht="15" x14ac:dyDescent="0.2">
      <c r="B269" s="186"/>
      <c r="C269" s="170"/>
      <c r="D269" s="170"/>
      <c r="E269" s="177"/>
      <c r="F269" s="170"/>
      <c r="G269" s="191"/>
      <c r="H269" s="191"/>
      <c r="I269" s="170"/>
      <c r="J269" s="170"/>
      <c r="K269" s="192"/>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row>
    <row r="270" spans="1:55" ht="15" x14ac:dyDescent="0.2">
      <c r="B270" s="186"/>
      <c r="C270" s="170"/>
      <c r="D270" s="170"/>
      <c r="E270" s="177"/>
      <c r="F270" s="170"/>
      <c r="G270" s="191"/>
      <c r="H270" s="191"/>
      <c r="I270" s="170"/>
      <c r="J270" s="170"/>
      <c r="K270" s="192"/>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row>
    <row r="271" spans="1:55" ht="15" x14ac:dyDescent="0.2">
      <c r="B271" s="186"/>
      <c r="C271" s="170"/>
      <c r="D271" s="170"/>
      <c r="E271" s="177"/>
      <c r="F271" s="170"/>
      <c r="G271" s="191"/>
      <c r="H271" s="191"/>
      <c r="I271" s="170"/>
      <c r="J271" s="170"/>
      <c r="K271" s="192"/>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row>
    <row r="272" spans="1:55" ht="15" x14ac:dyDescent="0.2">
      <c r="B272" s="186"/>
      <c r="C272" s="170"/>
      <c r="D272" s="170"/>
      <c r="E272" s="177"/>
      <c r="F272" s="170"/>
      <c r="G272" s="191"/>
      <c r="H272" s="191"/>
      <c r="I272" s="170"/>
      <c r="J272" s="170"/>
      <c r="K272" s="192"/>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row>
    <row r="273" spans="1:55" s="62" customFormat="1" ht="15" x14ac:dyDescent="0.2">
      <c r="A273" s="63"/>
      <c r="B273" s="186"/>
      <c r="C273" s="170"/>
      <c r="D273" s="170"/>
      <c r="E273" s="177"/>
      <c r="F273" s="170"/>
      <c r="G273" s="191"/>
      <c r="H273" s="191"/>
      <c r="I273" s="170"/>
      <c r="J273" s="170"/>
      <c r="K273" s="192"/>
      <c r="P273" s="63"/>
      <c r="Q273" s="63"/>
      <c r="R273" s="63"/>
      <c r="S273" s="63"/>
      <c r="T273" s="63"/>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row>
    <row r="274" spans="1:55" s="62" customFormat="1" ht="15" x14ac:dyDescent="0.2">
      <c r="A274" s="63"/>
      <c r="B274" s="186"/>
      <c r="C274" s="170"/>
      <c r="D274" s="170"/>
      <c r="E274" s="177"/>
      <c r="F274" s="170"/>
      <c r="G274" s="191"/>
      <c r="H274" s="191"/>
      <c r="I274" s="170"/>
      <c r="J274" s="170"/>
      <c r="K274" s="192"/>
      <c r="P274" s="63"/>
      <c r="Q274" s="63"/>
      <c r="R274" s="63"/>
      <c r="S274" s="63"/>
      <c r="T274" s="63"/>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row>
    <row r="275" spans="1:55" s="62" customFormat="1" ht="15" x14ac:dyDescent="0.2">
      <c r="A275" s="63"/>
      <c r="B275" s="186"/>
      <c r="C275" s="170"/>
      <c r="D275" s="170"/>
      <c r="E275" s="177"/>
      <c r="F275" s="170"/>
      <c r="G275" s="191"/>
      <c r="H275" s="191"/>
      <c r="I275" s="170"/>
      <c r="J275" s="170"/>
      <c r="K275" s="192"/>
      <c r="P275" s="63"/>
      <c r="Q275" s="63"/>
      <c r="R275" s="63"/>
      <c r="S275" s="63"/>
      <c r="T275" s="63"/>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row>
    <row r="276" spans="1:55" s="62" customFormat="1" ht="15" x14ac:dyDescent="0.2">
      <c r="A276" s="63"/>
      <c r="B276" s="186"/>
      <c r="C276" s="170"/>
      <c r="D276" s="170"/>
      <c r="E276" s="177"/>
      <c r="F276" s="170"/>
      <c r="G276" s="191"/>
      <c r="H276" s="191"/>
      <c r="I276" s="170"/>
      <c r="J276" s="170"/>
      <c r="K276" s="192"/>
      <c r="P276" s="63"/>
      <c r="Q276" s="63"/>
      <c r="R276" s="63"/>
      <c r="S276" s="63"/>
      <c r="T276" s="63"/>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row>
    <row r="277" spans="1:55" s="62" customFormat="1" ht="15" x14ac:dyDescent="0.2">
      <c r="A277" s="63"/>
      <c r="B277" s="186"/>
      <c r="C277" s="170"/>
      <c r="D277" s="170"/>
      <c r="E277" s="177"/>
      <c r="F277" s="170"/>
      <c r="G277" s="191"/>
      <c r="H277" s="191"/>
      <c r="I277" s="170"/>
      <c r="J277" s="170"/>
      <c r="K277" s="192"/>
      <c r="P277" s="63"/>
      <c r="Q277" s="63"/>
      <c r="R277" s="63"/>
      <c r="S277" s="63"/>
      <c r="T277" s="63"/>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row>
    <row r="278" spans="1:55" s="62" customFormat="1" ht="15" x14ac:dyDescent="0.2">
      <c r="A278" s="63"/>
      <c r="B278" s="186"/>
      <c r="C278" s="170"/>
      <c r="D278" s="170"/>
      <c r="E278" s="177"/>
      <c r="F278" s="170"/>
      <c r="G278" s="191"/>
      <c r="H278" s="191"/>
      <c r="I278" s="170"/>
      <c r="J278" s="170"/>
      <c r="K278" s="192"/>
      <c r="P278" s="63"/>
      <c r="Q278" s="63"/>
      <c r="R278" s="63"/>
      <c r="S278" s="63"/>
      <c r="T278" s="63"/>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row>
    <row r="279" spans="1:55" s="62" customFormat="1" ht="15" x14ac:dyDescent="0.2">
      <c r="A279" s="63"/>
      <c r="B279" s="186"/>
      <c r="C279" s="170"/>
      <c r="D279" s="170"/>
      <c r="E279" s="177"/>
      <c r="F279" s="170"/>
      <c r="G279" s="191"/>
      <c r="H279" s="191"/>
      <c r="I279" s="170"/>
      <c r="J279" s="170"/>
      <c r="K279" s="192"/>
      <c r="P279" s="63"/>
      <c r="Q279" s="63"/>
      <c r="R279" s="63"/>
      <c r="S279" s="63"/>
      <c r="T279" s="63"/>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row>
    <row r="280" spans="1:55" s="62" customFormat="1" ht="15" x14ac:dyDescent="0.2">
      <c r="A280" s="63"/>
      <c r="B280" s="186"/>
      <c r="C280" s="170"/>
      <c r="D280" s="170"/>
      <c r="E280" s="177"/>
      <c r="F280" s="170"/>
      <c r="G280" s="191"/>
      <c r="H280" s="191"/>
      <c r="I280" s="170"/>
      <c r="J280" s="170"/>
      <c r="K280" s="192"/>
      <c r="P280" s="63"/>
      <c r="Q280" s="63"/>
      <c r="R280" s="63"/>
      <c r="S280" s="63"/>
      <c r="T280" s="63"/>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row>
    <row r="281" spans="1:55" s="62" customFormat="1" ht="15" x14ac:dyDescent="0.2">
      <c r="A281" s="63"/>
      <c r="B281" s="186"/>
      <c r="C281" s="170"/>
      <c r="D281" s="170"/>
      <c r="E281" s="177"/>
      <c r="F281" s="170"/>
      <c r="G281" s="191"/>
      <c r="H281" s="191"/>
      <c r="I281" s="170"/>
      <c r="J281" s="170"/>
      <c r="K281" s="192"/>
      <c r="P281" s="63"/>
      <c r="Q281" s="63"/>
      <c r="R281" s="63"/>
      <c r="S281" s="63"/>
      <c r="T281" s="63"/>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row>
    <row r="282" spans="1:55" s="62" customFormat="1" ht="15" x14ac:dyDescent="0.2">
      <c r="A282" s="63"/>
      <c r="B282" s="186"/>
      <c r="C282" s="170"/>
      <c r="D282" s="170"/>
      <c r="E282" s="177"/>
      <c r="F282" s="170"/>
      <c r="G282" s="191"/>
      <c r="H282" s="191"/>
      <c r="I282" s="170"/>
      <c r="J282" s="170"/>
      <c r="K282" s="192"/>
      <c r="P282" s="63"/>
      <c r="Q282" s="63"/>
      <c r="R282" s="63"/>
      <c r="S282" s="63"/>
      <c r="T282" s="63"/>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row>
    <row r="283" spans="1:55" s="62" customFormat="1" ht="15" x14ac:dyDescent="0.2">
      <c r="A283" s="63"/>
      <c r="B283" s="186"/>
      <c r="C283" s="170"/>
      <c r="D283" s="170"/>
      <c r="E283" s="177"/>
      <c r="F283" s="170"/>
      <c r="G283" s="191"/>
      <c r="H283" s="191"/>
      <c r="I283" s="170"/>
      <c r="J283" s="170"/>
      <c r="K283" s="192"/>
      <c r="P283" s="63"/>
      <c r="Q283" s="63"/>
      <c r="R283" s="63"/>
      <c r="S283" s="63"/>
      <c r="T283" s="63"/>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row>
    <row r="284" spans="1:55" s="62" customFormat="1" ht="15" x14ac:dyDescent="0.2">
      <c r="A284" s="63"/>
      <c r="B284" s="186"/>
      <c r="C284" s="170"/>
      <c r="D284" s="170"/>
      <c r="E284" s="177"/>
      <c r="F284" s="170"/>
      <c r="G284" s="191"/>
      <c r="H284" s="191"/>
      <c r="I284" s="170"/>
      <c r="J284" s="170"/>
      <c r="K284" s="192"/>
      <c r="P284" s="63"/>
      <c r="Q284" s="63"/>
      <c r="R284" s="63"/>
      <c r="S284" s="63"/>
      <c r="T284" s="63"/>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row>
    <row r="285" spans="1:55" s="62" customFormat="1" ht="15" x14ac:dyDescent="0.2">
      <c r="A285" s="63"/>
      <c r="B285" s="186"/>
      <c r="C285" s="170"/>
      <c r="D285" s="170"/>
      <c r="E285" s="177"/>
      <c r="F285" s="170"/>
      <c r="G285" s="191"/>
      <c r="H285" s="191"/>
      <c r="I285" s="170"/>
      <c r="J285" s="170"/>
      <c r="K285" s="192"/>
      <c r="P285" s="63"/>
      <c r="Q285" s="63"/>
      <c r="R285" s="63"/>
      <c r="S285" s="63"/>
      <c r="T285" s="63"/>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row>
    <row r="286" spans="1:55" s="62" customFormat="1" ht="15" x14ac:dyDescent="0.2">
      <c r="A286" s="63"/>
      <c r="B286" s="186"/>
      <c r="C286" s="170"/>
      <c r="D286" s="170"/>
      <c r="E286" s="177"/>
      <c r="F286" s="170"/>
      <c r="G286" s="191"/>
      <c r="H286" s="191"/>
      <c r="I286" s="170"/>
      <c r="J286" s="170"/>
      <c r="K286" s="192"/>
      <c r="P286" s="63"/>
      <c r="Q286" s="63"/>
      <c r="R286" s="63"/>
      <c r="S286" s="63"/>
      <c r="T286" s="63"/>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row>
    <row r="287" spans="1:55" s="62" customFormat="1" ht="15" x14ac:dyDescent="0.2">
      <c r="A287" s="63"/>
      <c r="B287" s="186"/>
      <c r="C287" s="170"/>
      <c r="D287" s="170"/>
      <c r="E287" s="177"/>
      <c r="F287" s="170"/>
      <c r="G287" s="191"/>
      <c r="H287" s="191"/>
      <c r="I287" s="170"/>
      <c r="J287" s="170"/>
      <c r="K287" s="192"/>
      <c r="P287" s="63"/>
      <c r="Q287" s="63"/>
      <c r="R287" s="63"/>
      <c r="S287" s="63"/>
      <c r="T287" s="63"/>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row>
    <row r="288" spans="1:55" s="62" customFormat="1" ht="15" x14ac:dyDescent="0.2">
      <c r="A288" s="63"/>
      <c r="B288" s="186"/>
      <c r="C288" s="170"/>
      <c r="D288" s="170"/>
      <c r="E288" s="177"/>
      <c r="F288" s="170"/>
      <c r="G288" s="191"/>
      <c r="H288" s="191"/>
      <c r="I288" s="170"/>
      <c r="J288" s="170"/>
      <c r="K288" s="192"/>
      <c r="P288" s="63"/>
      <c r="Q288" s="63"/>
      <c r="R288" s="63"/>
      <c r="S288" s="63"/>
      <c r="T288" s="63"/>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row>
    <row r="289" spans="1:55" s="62" customFormat="1" ht="15" x14ac:dyDescent="0.2">
      <c r="A289" s="63"/>
      <c r="B289" s="186"/>
      <c r="C289" s="170"/>
      <c r="D289" s="170"/>
      <c r="E289" s="177"/>
      <c r="F289" s="170"/>
      <c r="G289" s="191"/>
      <c r="H289" s="191"/>
      <c r="I289" s="170"/>
      <c r="J289" s="170"/>
      <c r="K289" s="192"/>
      <c r="P289" s="63"/>
      <c r="Q289" s="63"/>
      <c r="R289" s="63"/>
      <c r="S289" s="63"/>
      <c r="T289" s="63"/>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row>
    <row r="290" spans="1:55" s="62" customFormat="1" ht="15" x14ac:dyDescent="0.2">
      <c r="A290" s="63"/>
      <c r="B290" s="186"/>
      <c r="C290" s="170"/>
      <c r="D290" s="170"/>
      <c r="E290" s="177"/>
      <c r="F290" s="170"/>
      <c r="G290" s="191"/>
      <c r="H290" s="191"/>
      <c r="I290" s="170"/>
      <c r="J290" s="170"/>
      <c r="K290" s="192"/>
      <c r="P290" s="63"/>
      <c r="Q290" s="63"/>
      <c r="R290" s="63"/>
      <c r="S290" s="63"/>
      <c r="T290" s="63"/>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row>
    <row r="291" spans="1:55" s="62" customFormat="1" ht="15" x14ac:dyDescent="0.2">
      <c r="A291" s="63"/>
      <c r="B291" s="186"/>
      <c r="C291" s="170"/>
      <c r="D291" s="170"/>
      <c r="E291" s="177"/>
      <c r="F291" s="170"/>
      <c r="G291" s="191"/>
      <c r="H291" s="191"/>
      <c r="I291" s="170"/>
      <c r="J291" s="170"/>
      <c r="K291" s="192"/>
      <c r="P291" s="63"/>
      <c r="Q291" s="63"/>
      <c r="R291" s="63"/>
      <c r="S291" s="63"/>
      <c r="T291" s="63"/>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row>
    <row r="292" spans="1:55" s="62" customFormat="1" ht="15" x14ac:dyDescent="0.2">
      <c r="A292" s="63"/>
      <c r="B292" s="186"/>
      <c r="C292" s="170"/>
      <c r="D292" s="170"/>
      <c r="E292" s="177"/>
      <c r="F292" s="170"/>
      <c r="G292" s="191"/>
      <c r="H292" s="191"/>
      <c r="I292" s="170"/>
      <c r="J292" s="170"/>
      <c r="K292" s="192"/>
      <c r="P292" s="63"/>
      <c r="Q292" s="63"/>
      <c r="R292" s="63"/>
      <c r="S292" s="63"/>
      <c r="T292" s="63"/>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row>
    <row r="293" spans="1:55" s="62" customFormat="1" ht="15" x14ac:dyDescent="0.2">
      <c r="A293" s="63"/>
      <c r="B293" s="186"/>
      <c r="C293" s="170"/>
      <c r="D293" s="170"/>
      <c r="E293" s="177"/>
      <c r="F293" s="170"/>
      <c r="G293" s="191"/>
      <c r="H293" s="191"/>
      <c r="I293" s="170"/>
      <c r="J293" s="170"/>
      <c r="K293" s="192"/>
      <c r="P293" s="63"/>
      <c r="Q293" s="63"/>
      <c r="R293" s="63"/>
      <c r="S293" s="63"/>
      <c r="T293" s="63"/>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row>
    <row r="294" spans="1:55" s="62" customFormat="1" ht="15" x14ac:dyDescent="0.2">
      <c r="A294" s="63"/>
      <c r="B294" s="186"/>
      <c r="C294" s="170"/>
      <c r="D294" s="170"/>
      <c r="E294" s="177"/>
      <c r="F294" s="170"/>
      <c r="G294" s="191"/>
      <c r="H294" s="191"/>
      <c r="I294" s="170"/>
      <c r="J294" s="170"/>
      <c r="K294" s="192"/>
      <c r="P294" s="63"/>
      <c r="Q294" s="63"/>
      <c r="R294" s="63"/>
      <c r="S294" s="63"/>
      <c r="T294" s="63"/>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row>
    <row r="295" spans="1:55" s="62" customFormat="1" ht="15" x14ac:dyDescent="0.2">
      <c r="A295" s="63"/>
      <c r="B295" s="186"/>
      <c r="C295" s="170"/>
      <c r="D295" s="170"/>
      <c r="E295" s="177"/>
      <c r="F295" s="170"/>
      <c r="G295" s="191"/>
      <c r="H295" s="191"/>
      <c r="I295" s="170"/>
      <c r="J295" s="170"/>
      <c r="K295" s="192"/>
      <c r="P295" s="63"/>
      <c r="Q295" s="63"/>
      <c r="R295" s="63"/>
      <c r="S295" s="63"/>
      <c r="T295" s="63"/>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row>
    <row r="296" spans="1:55" s="62" customFormat="1" ht="15" x14ac:dyDescent="0.2">
      <c r="A296" s="63"/>
      <c r="B296" s="186"/>
      <c r="C296" s="170"/>
      <c r="D296" s="170"/>
      <c r="E296" s="177"/>
      <c r="F296" s="170"/>
      <c r="G296" s="191"/>
      <c r="H296" s="191"/>
      <c r="I296" s="170"/>
      <c r="J296" s="170"/>
      <c r="K296" s="192"/>
      <c r="P296" s="63"/>
      <c r="Q296" s="63"/>
      <c r="R296" s="63"/>
      <c r="S296" s="63"/>
      <c r="T296" s="63"/>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row>
    <row r="297" spans="1:55" s="62" customFormat="1" ht="15" x14ac:dyDescent="0.2">
      <c r="A297" s="63"/>
      <c r="B297" s="186"/>
      <c r="C297" s="170"/>
      <c r="D297" s="170"/>
      <c r="E297" s="177"/>
      <c r="F297" s="170"/>
      <c r="G297" s="191"/>
      <c r="H297" s="191"/>
      <c r="I297" s="170"/>
      <c r="J297" s="170"/>
      <c r="K297" s="192"/>
      <c r="P297" s="63"/>
      <c r="Q297" s="63"/>
      <c r="R297" s="63"/>
      <c r="S297" s="63"/>
      <c r="T297" s="63"/>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row>
    <row r="298" spans="1:55" s="62" customFormat="1" ht="15" x14ac:dyDescent="0.2">
      <c r="A298" s="63"/>
      <c r="B298" s="186"/>
      <c r="C298" s="170"/>
      <c r="D298" s="170"/>
      <c r="E298" s="177"/>
      <c r="F298" s="170"/>
      <c r="G298" s="191"/>
      <c r="H298" s="191"/>
      <c r="I298" s="170"/>
      <c r="J298" s="170"/>
      <c r="K298" s="192"/>
      <c r="P298" s="63"/>
      <c r="Q298" s="63"/>
      <c r="R298" s="63"/>
      <c r="S298" s="63"/>
      <c r="T298" s="63"/>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row>
    <row r="299" spans="1:55" s="62" customFormat="1" ht="15" x14ac:dyDescent="0.2">
      <c r="A299" s="63"/>
      <c r="B299" s="186"/>
      <c r="C299" s="170"/>
      <c r="D299" s="170"/>
      <c r="E299" s="177"/>
      <c r="F299" s="170"/>
      <c r="G299" s="191"/>
      <c r="H299" s="191"/>
      <c r="I299" s="170"/>
      <c r="J299" s="170"/>
      <c r="K299" s="192"/>
      <c r="P299" s="63"/>
      <c r="Q299" s="63"/>
      <c r="R299" s="63"/>
      <c r="S299" s="63"/>
      <c r="T299" s="63"/>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row>
    <row r="300" spans="1:55" s="62" customFormat="1" ht="15" x14ac:dyDescent="0.2">
      <c r="A300" s="63"/>
      <c r="B300" s="186"/>
      <c r="C300" s="170"/>
      <c r="D300" s="170"/>
      <c r="E300" s="177"/>
      <c r="F300" s="170"/>
      <c r="G300" s="191"/>
      <c r="H300" s="191"/>
      <c r="I300" s="170"/>
      <c r="J300" s="170"/>
      <c r="K300" s="192"/>
      <c r="P300" s="63"/>
      <c r="Q300" s="63"/>
      <c r="R300" s="63"/>
      <c r="S300" s="63"/>
      <c r="T300" s="63"/>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row>
    <row r="301" spans="1:55" s="62" customFormat="1" ht="15" x14ac:dyDescent="0.2">
      <c r="A301" s="63"/>
      <c r="B301" s="186"/>
      <c r="C301" s="170"/>
      <c r="D301" s="170"/>
      <c r="E301" s="177"/>
      <c r="F301" s="170"/>
      <c r="G301" s="191"/>
      <c r="H301" s="191"/>
      <c r="I301" s="170"/>
      <c r="J301" s="170"/>
      <c r="K301" s="192"/>
      <c r="P301" s="63"/>
      <c r="Q301" s="63"/>
      <c r="R301" s="63"/>
      <c r="S301" s="63"/>
      <c r="T301" s="63"/>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row>
    <row r="302" spans="1:55" s="62" customFormat="1" ht="15" x14ac:dyDescent="0.2">
      <c r="A302" s="63"/>
      <c r="B302" s="186"/>
      <c r="C302" s="170"/>
      <c r="D302" s="170"/>
      <c r="E302" s="177"/>
      <c r="F302" s="170"/>
      <c r="G302" s="191"/>
      <c r="H302" s="191"/>
      <c r="I302" s="170"/>
      <c r="J302" s="170"/>
      <c r="K302" s="192"/>
      <c r="P302" s="63"/>
      <c r="Q302" s="63"/>
      <c r="R302" s="63"/>
      <c r="S302" s="63"/>
      <c r="T302" s="63"/>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row>
    <row r="303" spans="1:55" s="62" customFormat="1" ht="15" x14ac:dyDescent="0.2">
      <c r="A303" s="63"/>
      <c r="B303" s="186"/>
      <c r="C303" s="170"/>
      <c r="D303" s="170"/>
      <c r="E303" s="177"/>
      <c r="F303" s="170"/>
      <c r="G303" s="191"/>
      <c r="H303" s="191"/>
      <c r="I303" s="170"/>
      <c r="J303" s="170"/>
      <c r="K303" s="192"/>
      <c r="P303" s="63"/>
      <c r="Q303" s="63"/>
      <c r="R303" s="63"/>
      <c r="S303" s="63"/>
      <c r="T303" s="63"/>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row>
    <row r="304" spans="1:55" s="62" customFormat="1" ht="15" x14ac:dyDescent="0.2">
      <c r="A304" s="63"/>
      <c r="B304" s="186"/>
      <c r="C304" s="170"/>
      <c r="D304" s="170"/>
      <c r="E304" s="177"/>
      <c r="F304" s="170"/>
      <c r="G304" s="191"/>
      <c r="H304" s="191"/>
      <c r="I304" s="170"/>
      <c r="J304" s="170"/>
      <c r="K304" s="192"/>
      <c r="P304" s="63"/>
      <c r="Q304" s="63"/>
      <c r="R304" s="63"/>
      <c r="S304" s="63"/>
      <c r="T304" s="63"/>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row>
    <row r="305" spans="1:55" s="62" customFormat="1" ht="15" x14ac:dyDescent="0.2">
      <c r="A305" s="63"/>
      <c r="B305" s="186"/>
      <c r="C305" s="170"/>
      <c r="D305" s="170"/>
      <c r="E305" s="177"/>
      <c r="F305" s="170"/>
      <c r="G305" s="191"/>
      <c r="H305" s="191"/>
      <c r="I305" s="170"/>
      <c r="J305" s="170"/>
      <c r="K305" s="192"/>
      <c r="P305" s="63"/>
      <c r="Q305" s="63"/>
      <c r="R305" s="63"/>
      <c r="S305" s="63"/>
      <c r="T305" s="63"/>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row>
    <row r="306" spans="1:55" s="62" customFormat="1" ht="15" x14ac:dyDescent="0.2">
      <c r="A306" s="63"/>
      <c r="B306" s="186"/>
      <c r="C306" s="170"/>
      <c r="D306" s="170"/>
      <c r="E306" s="177"/>
      <c r="F306" s="170"/>
      <c r="G306" s="191"/>
      <c r="H306" s="191"/>
      <c r="I306" s="170"/>
      <c r="J306" s="170"/>
      <c r="K306" s="192"/>
      <c r="P306" s="63"/>
      <c r="Q306" s="63"/>
      <c r="R306" s="63"/>
      <c r="S306" s="63"/>
      <c r="T306" s="63"/>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row>
    <row r="307" spans="1:55" s="62" customFormat="1" ht="15" x14ac:dyDescent="0.2">
      <c r="A307" s="63"/>
      <c r="B307" s="186"/>
      <c r="C307" s="170"/>
      <c r="D307" s="170"/>
      <c r="E307" s="177"/>
      <c r="F307" s="170"/>
      <c r="G307" s="191"/>
      <c r="H307" s="191"/>
      <c r="I307" s="170"/>
      <c r="J307" s="170"/>
      <c r="K307" s="192"/>
      <c r="P307" s="63"/>
      <c r="Q307" s="63"/>
      <c r="R307" s="63"/>
      <c r="S307" s="63"/>
      <c r="T307" s="63"/>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row>
    <row r="308" spans="1:55" s="62" customFormat="1" ht="15" x14ac:dyDescent="0.2">
      <c r="A308" s="63"/>
      <c r="B308" s="186"/>
      <c r="C308" s="170"/>
      <c r="D308" s="170"/>
      <c r="E308" s="177"/>
      <c r="F308" s="170"/>
      <c r="G308" s="191"/>
      <c r="H308" s="191"/>
      <c r="I308" s="170"/>
      <c r="J308" s="170"/>
      <c r="K308" s="192"/>
      <c r="P308" s="63"/>
      <c r="Q308" s="63"/>
      <c r="R308" s="63"/>
      <c r="S308" s="63"/>
      <c r="T308" s="63"/>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row>
    <row r="309" spans="1:55" s="62" customFormat="1" ht="15" x14ac:dyDescent="0.2">
      <c r="A309" s="63"/>
      <c r="B309" s="186"/>
      <c r="C309" s="170"/>
      <c r="D309" s="170"/>
      <c r="E309" s="177"/>
      <c r="F309" s="170"/>
      <c r="G309" s="191"/>
      <c r="H309" s="191"/>
      <c r="I309" s="170"/>
      <c r="J309" s="170"/>
      <c r="K309" s="192"/>
      <c r="P309" s="63"/>
      <c r="Q309" s="63"/>
      <c r="R309" s="63"/>
      <c r="S309" s="63"/>
      <c r="T309" s="63"/>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row>
    <row r="310" spans="1:55" s="62" customFormat="1" ht="15" x14ac:dyDescent="0.2">
      <c r="A310" s="63"/>
      <c r="B310" s="186"/>
      <c r="C310" s="170"/>
      <c r="D310" s="170"/>
      <c r="E310" s="177"/>
      <c r="F310" s="170"/>
      <c r="G310" s="191"/>
      <c r="H310" s="191"/>
      <c r="I310" s="170"/>
      <c r="J310" s="170"/>
      <c r="K310" s="192"/>
      <c r="P310" s="63"/>
      <c r="Q310" s="63"/>
      <c r="R310" s="63"/>
      <c r="S310" s="63"/>
      <c r="T310" s="63"/>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row>
    <row r="311" spans="1:55" s="62" customFormat="1" ht="15" x14ac:dyDescent="0.2">
      <c r="A311" s="63"/>
      <c r="B311" s="186"/>
      <c r="C311" s="170"/>
      <c r="D311" s="170"/>
      <c r="E311" s="177"/>
      <c r="F311" s="170"/>
      <c r="G311" s="191"/>
      <c r="H311" s="191"/>
      <c r="I311" s="170"/>
      <c r="J311" s="170"/>
      <c r="K311" s="192"/>
      <c r="P311" s="63"/>
      <c r="Q311" s="63"/>
      <c r="R311" s="63"/>
      <c r="S311" s="63"/>
      <c r="T311" s="63"/>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row>
    <row r="312" spans="1:55" s="62" customFormat="1" ht="15" x14ac:dyDescent="0.2">
      <c r="A312" s="63"/>
      <c r="B312" s="186"/>
      <c r="C312" s="170"/>
      <c r="D312" s="170"/>
      <c r="E312" s="177"/>
      <c r="F312" s="170"/>
      <c r="G312" s="191"/>
      <c r="H312" s="191"/>
      <c r="I312" s="170"/>
      <c r="J312" s="170"/>
      <c r="K312" s="192"/>
      <c r="P312" s="63"/>
      <c r="Q312" s="63"/>
      <c r="R312" s="63"/>
      <c r="S312" s="63"/>
      <c r="T312" s="63"/>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row>
    <row r="313" spans="1:55" s="62" customFormat="1" ht="15" x14ac:dyDescent="0.2">
      <c r="A313" s="63"/>
      <c r="B313" s="186"/>
      <c r="C313" s="170"/>
      <c r="D313" s="170"/>
      <c r="E313" s="177"/>
      <c r="F313" s="170"/>
      <c r="G313" s="191"/>
      <c r="H313" s="191"/>
      <c r="I313" s="170"/>
      <c r="J313" s="170"/>
      <c r="K313" s="192"/>
      <c r="P313" s="63"/>
      <c r="Q313" s="63"/>
      <c r="R313" s="63"/>
      <c r="S313" s="63"/>
      <c r="T313" s="63"/>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row>
    <row r="314" spans="1:55" s="62" customFormat="1" ht="15" x14ac:dyDescent="0.2">
      <c r="A314" s="63"/>
      <c r="B314" s="186"/>
      <c r="C314" s="170"/>
      <c r="D314" s="170"/>
      <c r="E314" s="177"/>
      <c r="F314" s="170"/>
      <c r="G314" s="191"/>
      <c r="H314" s="191"/>
      <c r="I314" s="170"/>
      <c r="J314" s="170"/>
      <c r="K314" s="192"/>
      <c r="P314" s="63"/>
      <c r="Q314" s="63"/>
      <c r="R314" s="63"/>
      <c r="S314" s="63"/>
      <c r="T314" s="63"/>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row>
    <row r="315" spans="1:55" s="62" customFormat="1" ht="15" x14ac:dyDescent="0.2">
      <c r="A315" s="63"/>
      <c r="B315" s="186"/>
      <c r="C315" s="170"/>
      <c r="D315" s="170"/>
      <c r="E315" s="177"/>
      <c r="F315" s="170"/>
      <c r="G315" s="191"/>
      <c r="H315" s="191"/>
      <c r="I315" s="170"/>
      <c r="J315" s="170"/>
      <c r="K315" s="192"/>
      <c r="P315" s="63"/>
      <c r="Q315" s="63"/>
      <c r="R315" s="63"/>
      <c r="S315" s="63"/>
      <c r="T315" s="63"/>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row>
    <row r="316" spans="1:55" s="62" customFormat="1" ht="15" x14ac:dyDescent="0.2">
      <c r="A316" s="63"/>
      <c r="B316" s="186"/>
      <c r="C316" s="170"/>
      <c r="D316" s="170"/>
      <c r="E316" s="177"/>
      <c r="F316" s="170"/>
      <c r="G316" s="191"/>
      <c r="H316" s="191"/>
      <c r="I316" s="170"/>
      <c r="J316" s="170"/>
      <c r="K316" s="192"/>
      <c r="P316" s="63"/>
      <c r="Q316" s="63"/>
      <c r="R316" s="63"/>
      <c r="S316" s="63"/>
      <c r="T316" s="63"/>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row>
    <row r="317" spans="1:55" s="62" customFormat="1" ht="15" x14ac:dyDescent="0.2">
      <c r="A317" s="63"/>
      <c r="B317" s="186"/>
      <c r="C317" s="170"/>
      <c r="D317" s="170"/>
      <c r="E317" s="177"/>
      <c r="F317" s="170"/>
      <c r="G317" s="191"/>
      <c r="H317" s="191"/>
      <c r="I317" s="170"/>
      <c r="J317" s="170"/>
      <c r="K317" s="192"/>
      <c r="P317" s="63"/>
      <c r="Q317" s="63"/>
      <c r="R317" s="63"/>
      <c r="S317" s="63"/>
      <c r="T317" s="63"/>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row>
    <row r="318" spans="1:55" s="62" customFormat="1" ht="15" x14ac:dyDescent="0.2">
      <c r="A318" s="63"/>
      <c r="B318" s="186"/>
      <c r="C318" s="170"/>
      <c r="D318" s="170"/>
      <c r="E318" s="177"/>
      <c r="F318" s="170"/>
      <c r="G318" s="191"/>
      <c r="H318" s="191"/>
      <c r="I318" s="170"/>
      <c r="J318" s="170"/>
      <c r="K318" s="192"/>
      <c r="P318" s="63"/>
      <c r="Q318" s="63"/>
      <c r="R318" s="63"/>
      <c r="S318" s="63"/>
      <c r="T318" s="63"/>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row>
    <row r="319" spans="1:55" s="62" customFormat="1" ht="15" x14ac:dyDescent="0.2">
      <c r="A319" s="63"/>
      <c r="B319" s="186"/>
      <c r="C319" s="170"/>
      <c r="D319" s="170"/>
      <c r="E319" s="177"/>
      <c r="F319" s="170"/>
      <c r="G319" s="191"/>
      <c r="H319" s="191"/>
      <c r="I319" s="170"/>
      <c r="J319" s="170"/>
      <c r="K319" s="192"/>
      <c r="P319" s="63"/>
      <c r="Q319" s="63"/>
      <c r="R319" s="63"/>
      <c r="S319" s="63"/>
      <c r="T319" s="63"/>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row>
    <row r="320" spans="1:55" s="62" customFormat="1" ht="15" x14ac:dyDescent="0.2">
      <c r="A320" s="63"/>
      <c r="B320" s="186"/>
      <c r="C320" s="170"/>
      <c r="D320" s="170"/>
      <c r="E320" s="177"/>
      <c r="F320" s="170"/>
      <c r="G320" s="191"/>
      <c r="H320" s="191"/>
      <c r="I320" s="170"/>
      <c r="J320" s="170"/>
      <c r="K320" s="192"/>
      <c r="P320" s="63"/>
      <c r="Q320" s="63"/>
      <c r="R320" s="63"/>
      <c r="S320" s="63"/>
      <c r="T320" s="63"/>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row>
    <row r="321" spans="1:55" s="62" customFormat="1" ht="15" x14ac:dyDescent="0.2">
      <c r="A321" s="63"/>
      <c r="B321" s="186"/>
      <c r="C321" s="170"/>
      <c r="D321" s="170"/>
      <c r="E321" s="177"/>
      <c r="F321" s="170"/>
      <c r="G321" s="191"/>
      <c r="H321" s="191"/>
      <c r="I321" s="170"/>
      <c r="J321" s="170"/>
      <c r="K321" s="192"/>
      <c r="P321" s="63"/>
      <c r="Q321" s="63"/>
      <c r="R321" s="63"/>
      <c r="S321" s="63"/>
      <c r="T321" s="63"/>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row>
    <row r="322" spans="1:55" s="62" customFormat="1" ht="15" x14ac:dyDescent="0.2">
      <c r="A322" s="63"/>
      <c r="B322" s="186"/>
      <c r="C322" s="170"/>
      <c r="D322" s="170"/>
      <c r="E322" s="177"/>
      <c r="F322" s="170"/>
      <c r="G322" s="191"/>
      <c r="H322" s="191"/>
      <c r="I322" s="170"/>
      <c r="J322" s="170"/>
      <c r="K322" s="192"/>
      <c r="P322" s="63"/>
      <c r="Q322" s="63"/>
      <c r="R322" s="63"/>
      <c r="S322" s="63"/>
      <c r="T322" s="63"/>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row>
    <row r="323" spans="1:55" s="62" customFormat="1" ht="15" x14ac:dyDescent="0.2">
      <c r="A323" s="63"/>
      <c r="B323" s="186"/>
      <c r="C323" s="170"/>
      <c r="D323" s="170"/>
      <c r="E323" s="177"/>
      <c r="F323" s="170"/>
      <c r="G323" s="191"/>
      <c r="H323" s="191"/>
      <c r="I323" s="170"/>
      <c r="J323" s="170"/>
      <c r="K323" s="192"/>
      <c r="P323" s="63"/>
      <c r="Q323" s="63"/>
      <c r="R323" s="63"/>
      <c r="S323" s="63"/>
      <c r="T323" s="63"/>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row>
    <row r="324" spans="1:55" s="62" customFormat="1" ht="15" x14ac:dyDescent="0.2">
      <c r="A324" s="63"/>
      <c r="B324" s="186"/>
      <c r="C324" s="170"/>
      <c r="D324" s="170"/>
      <c r="E324" s="177"/>
      <c r="F324" s="170"/>
      <c r="G324" s="191"/>
      <c r="H324" s="191"/>
      <c r="I324" s="170"/>
      <c r="J324" s="170"/>
      <c r="K324" s="192"/>
      <c r="P324" s="63"/>
      <c r="Q324" s="63"/>
      <c r="R324" s="63"/>
      <c r="S324" s="63"/>
      <c r="T324" s="63"/>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row>
    <row r="325" spans="1:55" s="62" customFormat="1" ht="15" x14ac:dyDescent="0.2">
      <c r="A325" s="63"/>
      <c r="B325" s="186"/>
      <c r="C325" s="170"/>
      <c r="D325" s="170"/>
      <c r="E325" s="177"/>
      <c r="F325" s="170"/>
      <c r="G325" s="191"/>
      <c r="H325" s="191"/>
      <c r="I325" s="170"/>
      <c r="J325" s="170"/>
      <c r="K325" s="192"/>
      <c r="P325" s="63"/>
      <c r="Q325" s="63"/>
      <c r="R325" s="63"/>
      <c r="S325" s="63"/>
      <c r="T325" s="63"/>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row>
    <row r="326" spans="1:55" s="62" customFormat="1" ht="15" x14ac:dyDescent="0.2">
      <c r="A326" s="63"/>
      <c r="B326" s="186"/>
      <c r="C326" s="170"/>
      <c r="D326" s="170"/>
      <c r="E326" s="177"/>
      <c r="F326" s="170"/>
      <c r="G326" s="191"/>
      <c r="H326" s="191"/>
      <c r="I326" s="170"/>
      <c r="J326" s="170"/>
      <c r="K326" s="192"/>
      <c r="P326" s="63"/>
      <c r="Q326" s="63"/>
      <c r="R326" s="63"/>
      <c r="S326" s="63"/>
      <c r="T326" s="63"/>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row>
    <row r="327" spans="1:55" s="62" customFormat="1" ht="15" x14ac:dyDescent="0.2">
      <c r="A327" s="63"/>
      <c r="B327" s="186"/>
      <c r="C327" s="170"/>
      <c r="D327" s="170"/>
      <c r="E327" s="177"/>
      <c r="F327" s="170"/>
      <c r="G327" s="191"/>
      <c r="H327" s="191"/>
      <c r="I327" s="170"/>
      <c r="J327" s="170"/>
      <c r="K327" s="192"/>
      <c r="P327" s="63"/>
      <c r="Q327" s="63"/>
      <c r="R327" s="63"/>
      <c r="S327" s="63"/>
      <c r="T327" s="63"/>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row>
    <row r="328" spans="1:55" s="62" customFormat="1" ht="15" x14ac:dyDescent="0.2">
      <c r="A328" s="63"/>
      <c r="B328" s="186"/>
      <c r="C328" s="170"/>
      <c r="D328" s="170"/>
      <c r="E328" s="177"/>
      <c r="F328" s="170"/>
      <c r="G328" s="191"/>
      <c r="H328" s="191"/>
      <c r="I328" s="170"/>
      <c r="J328" s="170"/>
      <c r="K328" s="192"/>
      <c r="P328" s="63"/>
      <c r="Q328" s="63"/>
      <c r="R328" s="63"/>
      <c r="S328" s="63"/>
      <c r="T328" s="63"/>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row>
    <row r="329" spans="1:55" s="62" customFormat="1" ht="15" x14ac:dyDescent="0.2">
      <c r="A329" s="63"/>
      <c r="B329" s="186"/>
      <c r="C329" s="170"/>
      <c r="D329" s="170"/>
      <c r="E329" s="177"/>
      <c r="F329" s="170"/>
      <c r="G329" s="191"/>
      <c r="H329" s="191"/>
      <c r="I329" s="170"/>
      <c r="J329" s="170"/>
      <c r="K329" s="192"/>
      <c r="P329" s="63"/>
      <c r="Q329" s="63"/>
      <c r="R329" s="63"/>
      <c r="S329" s="63"/>
      <c r="T329" s="63"/>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row>
    <row r="330" spans="1:55" s="62" customFormat="1" ht="15" x14ac:dyDescent="0.2">
      <c r="A330" s="63"/>
      <c r="B330" s="186"/>
      <c r="C330" s="170"/>
      <c r="D330" s="170"/>
      <c r="E330" s="177"/>
      <c r="F330" s="170"/>
      <c r="G330" s="191"/>
      <c r="H330" s="191"/>
      <c r="I330" s="170"/>
      <c r="J330" s="170"/>
      <c r="K330" s="192"/>
      <c r="P330" s="63"/>
      <c r="Q330" s="63"/>
      <c r="R330" s="63"/>
      <c r="S330" s="63"/>
      <c r="T330" s="63"/>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row>
    <row r="331" spans="1:55" s="62" customFormat="1" ht="15" x14ac:dyDescent="0.2">
      <c r="A331" s="63"/>
      <c r="B331" s="186"/>
      <c r="C331" s="170"/>
      <c r="D331" s="170"/>
      <c r="E331" s="177"/>
      <c r="F331" s="170"/>
      <c r="G331" s="191"/>
      <c r="H331" s="191"/>
      <c r="I331" s="170"/>
      <c r="J331" s="170"/>
      <c r="K331" s="192"/>
      <c r="P331" s="63"/>
      <c r="Q331" s="63"/>
      <c r="R331" s="63"/>
      <c r="S331" s="63"/>
      <c r="T331" s="63"/>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row>
    <row r="332" spans="1:55" s="62" customFormat="1" ht="15" x14ac:dyDescent="0.2">
      <c r="A332" s="63"/>
      <c r="B332" s="186"/>
      <c r="C332" s="170"/>
      <c r="D332" s="170"/>
      <c r="E332" s="177"/>
      <c r="F332" s="170"/>
      <c r="G332" s="191"/>
      <c r="H332" s="191"/>
      <c r="I332" s="170"/>
      <c r="J332" s="170"/>
      <c r="K332" s="192"/>
      <c r="P332" s="63"/>
      <c r="Q332" s="63"/>
      <c r="R332" s="63"/>
      <c r="S332" s="63"/>
      <c r="T332" s="63"/>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row>
    <row r="333" spans="1:55" s="62" customFormat="1" ht="15" x14ac:dyDescent="0.2">
      <c r="A333" s="63"/>
      <c r="B333" s="186"/>
      <c r="C333" s="170"/>
      <c r="D333" s="170"/>
      <c r="E333" s="177"/>
      <c r="F333" s="170"/>
      <c r="G333" s="191"/>
      <c r="H333" s="191"/>
      <c r="I333" s="170"/>
      <c r="J333" s="170"/>
      <c r="K333" s="192"/>
      <c r="P333" s="63"/>
      <c r="Q333" s="63"/>
      <c r="R333" s="63"/>
      <c r="S333" s="63"/>
      <c r="T333" s="63"/>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row>
    <row r="334" spans="1:55" s="62" customFormat="1" ht="15" x14ac:dyDescent="0.2">
      <c r="A334" s="63"/>
      <c r="B334" s="186"/>
      <c r="C334" s="170"/>
      <c r="D334" s="170"/>
      <c r="E334" s="177"/>
      <c r="F334" s="170"/>
      <c r="G334" s="191"/>
      <c r="H334" s="191"/>
      <c r="I334" s="170"/>
      <c r="J334" s="170"/>
      <c r="K334" s="192"/>
      <c r="P334" s="63"/>
      <c r="Q334" s="63"/>
      <c r="R334" s="63"/>
      <c r="S334" s="63"/>
      <c r="T334" s="63"/>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row>
    <row r="335" spans="1:55" s="62" customFormat="1" ht="15" x14ac:dyDescent="0.2">
      <c r="A335" s="63"/>
      <c r="B335" s="186"/>
      <c r="C335" s="170"/>
      <c r="D335" s="170"/>
      <c r="E335" s="177"/>
      <c r="F335" s="170"/>
      <c r="G335" s="191"/>
      <c r="H335" s="191"/>
      <c r="I335" s="170"/>
      <c r="J335" s="170"/>
      <c r="K335" s="192"/>
      <c r="P335" s="63"/>
      <c r="Q335" s="63"/>
      <c r="R335" s="63"/>
      <c r="S335" s="63"/>
      <c r="T335" s="63"/>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row>
    <row r="336" spans="1:55" s="62" customFormat="1" ht="15" x14ac:dyDescent="0.2">
      <c r="A336" s="63"/>
      <c r="B336" s="186"/>
      <c r="C336" s="170"/>
      <c r="D336" s="170"/>
      <c r="E336" s="177"/>
      <c r="F336" s="170"/>
      <c r="G336" s="191"/>
      <c r="H336" s="191"/>
      <c r="I336" s="170"/>
      <c r="J336" s="170"/>
      <c r="K336" s="192"/>
      <c r="P336" s="63"/>
      <c r="Q336" s="63"/>
      <c r="R336" s="63"/>
      <c r="S336" s="63"/>
      <c r="T336" s="63"/>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row>
    <row r="337" spans="1:55" s="62" customFormat="1" ht="15" x14ac:dyDescent="0.2">
      <c r="A337" s="63"/>
      <c r="B337" s="186"/>
      <c r="C337" s="170"/>
      <c r="D337" s="170"/>
      <c r="E337" s="177"/>
      <c r="F337" s="170"/>
      <c r="G337" s="191"/>
      <c r="H337" s="191"/>
      <c r="I337" s="170"/>
      <c r="J337" s="170"/>
      <c r="K337" s="192"/>
      <c r="P337" s="63"/>
      <c r="Q337" s="63"/>
      <c r="R337" s="63"/>
      <c r="S337" s="63"/>
      <c r="T337" s="63"/>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row>
    <row r="338" spans="1:55" s="62" customFormat="1" ht="15" x14ac:dyDescent="0.2">
      <c r="A338" s="63"/>
      <c r="B338" s="186"/>
      <c r="C338" s="170"/>
      <c r="D338" s="170"/>
      <c r="E338" s="177"/>
      <c r="F338" s="170"/>
      <c r="G338" s="191"/>
      <c r="H338" s="191"/>
      <c r="I338" s="170"/>
      <c r="J338" s="170"/>
      <c r="K338" s="192"/>
      <c r="P338" s="63"/>
      <c r="Q338" s="63"/>
      <c r="R338" s="63"/>
      <c r="S338" s="63"/>
      <c r="T338" s="63"/>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row>
    <row r="339" spans="1:55" s="62" customFormat="1" ht="15" x14ac:dyDescent="0.2">
      <c r="A339" s="63"/>
      <c r="B339" s="186"/>
      <c r="C339" s="170"/>
      <c r="D339" s="170"/>
      <c r="E339" s="177"/>
      <c r="F339" s="170"/>
      <c r="G339" s="191"/>
      <c r="H339" s="191"/>
      <c r="I339" s="170"/>
      <c r="J339" s="170"/>
      <c r="K339" s="192"/>
      <c r="P339" s="63"/>
      <c r="Q339" s="63"/>
      <c r="R339" s="63"/>
      <c r="S339" s="63"/>
      <c r="T339" s="63"/>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row>
    <row r="340" spans="1:55" s="62" customFormat="1" ht="15" x14ac:dyDescent="0.2">
      <c r="A340" s="63"/>
      <c r="B340" s="186"/>
      <c r="C340" s="170"/>
      <c r="D340" s="170"/>
      <c r="E340" s="177"/>
      <c r="F340" s="170"/>
      <c r="G340" s="191"/>
      <c r="H340" s="191"/>
      <c r="I340" s="170"/>
      <c r="J340" s="170"/>
      <c r="K340" s="192"/>
      <c r="P340" s="63"/>
      <c r="Q340" s="63"/>
      <c r="R340" s="63"/>
      <c r="S340" s="63"/>
      <c r="T340" s="63"/>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row>
    <row r="341" spans="1:55" s="62" customFormat="1" ht="15" x14ac:dyDescent="0.2">
      <c r="A341" s="63"/>
      <c r="B341" s="186"/>
      <c r="C341" s="170"/>
      <c r="D341" s="170"/>
      <c r="E341" s="177"/>
      <c r="F341" s="170"/>
      <c r="G341" s="191"/>
      <c r="H341" s="191"/>
      <c r="I341" s="170"/>
      <c r="J341" s="170"/>
      <c r="K341" s="192"/>
      <c r="P341" s="63"/>
      <c r="Q341" s="63"/>
      <c r="R341" s="63"/>
      <c r="S341" s="63"/>
      <c r="T341" s="63"/>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row>
    <row r="342" spans="1:55" s="62" customFormat="1" ht="15" x14ac:dyDescent="0.2">
      <c r="A342" s="63"/>
      <c r="B342" s="186"/>
      <c r="C342" s="170"/>
      <c r="D342" s="170"/>
      <c r="E342" s="177"/>
      <c r="F342" s="170"/>
      <c r="G342" s="191"/>
      <c r="H342" s="191"/>
      <c r="I342" s="170"/>
      <c r="J342" s="170"/>
      <c r="K342" s="192"/>
      <c r="P342" s="63"/>
      <c r="Q342" s="63"/>
      <c r="R342" s="63"/>
      <c r="S342" s="63"/>
      <c r="T342" s="63"/>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row>
    <row r="343" spans="1:55" s="62" customFormat="1" ht="15" x14ac:dyDescent="0.2">
      <c r="A343" s="63"/>
      <c r="B343" s="186"/>
      <c r="C343" s="170"/>
      <c r="D343" s="170"/>
      <c r="E343" s="177"/>
      <c r="F343" s="170"/>
      <c r="G343" s="191"/>
      <c r="H343" s="191"/>
      <c r="I343" s="170"/>
      <c r="J343" s="170"/>
      <c r="K343" s="192"/>
      <c r="P343" s="63"/>
      <c r="Q343" s="63"/>
      <c r="R343" s="63"/>
      <c r="S343" s="63"/>
      <c r="T343" s="63"/>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row>
    <row r="344" spans="1:55" s="62" customFormat="1" ht="15" x14ac:dyDescent="0.2">
      <c r="A344" s="63"/>
      <c r="B344" s="186"/>
      <c r="C344" s="170"/>
      <c r="D344" s="170"/>
      <c r="E344" s="177"/>
      <c r="F344" s="170"/>
      <c r="G344" s="191"/>
      <c r="H344" s="191"/>
      <c r="I344" s="170"/>
      <c r="J344" s="170"/>
      <c r="K344" s="192"/>
      <c r="P344" s="63"/>
      <c r="Q344" s="63"/>
      <c r="R344" s="63"/>
      <c r="S344" s="63"/>
      <c r="T344" s="63"/>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row>
    <row r="345" spans="1:55" s="62" customFormat="1" ht="15" x14ac:dyDescent="0.2">
      <c r="A345" s="63"/>
      <c r="B345" s="186"/>
      <c r="C345" s="170"/>
      <c r="D345" s="170"/>
      <c r="E345" s="177"/>
      <c r="F345" s="170"/>
      <c r="G345" s="191"/>
      <c r="H345" s="191"/>
      <c r="I345" s="170"/>
      <c r="J345" s="170"/>
      <c r="K345" s="192"/>
      <c r="P345" s="63"/>
      <c r="Q345" s="63"/>
      <c r="R345" s="63"/>
      <c r="S345" s="63"/>
      <c r="T345" s="63"/>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row>
    <row r="346" spans="1:55" s="62" customFormat="1" ht="15" x14ac:dyDescent="0.2">
      <c r="A346" s="63"/>
      <c r="B346" s="186"/>
      <c r="C346" s="170"/>
      <c r="D346" s="170"/>
      <c r="E346" s="177"/>
      <c r="F346" s="170"/>
      <c r="G346" s="191"/>
      <c r="H346" s="191"/>
      <c r="I346" s="170"/>
      <c r="J346" s="170"/>
      <c r="K346" s="192"/>
      <c r="P346" s="63"/>
      <c r="Q346" s="63"/>
      <c r="R346" s="63"/>
      <c r="S346" s="63"/>
      <c r="T346" s="63"/>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row>
    <row r="347" spans="1:55" s="62" customFormat="1" ht="15" x14ac:dyDescent="0.2">
      <c r="A347" s="63"/>
      <c r="B347" s="186"/>
      <c r="C347" s="170"/>
      <c r="D347" s="170"/>
      <c r="E347" s="177"/>
      <c r="F347" s="170"/>
      <c r="G347" s="191"/>
      <c r="H347" s="191"/>
      <c r="I347" s="170"/>
      <c r="J347" s="170"/>
      <c r="K347" s="192"/>
      <c r="P347" s="63"/>
      <c r="Q347" s="63"/>
      <c r="R347" s="63"/>
      <c r="S347" s="63"/>
      <c r="T347" s="63"/>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row>
    <row r="348" spans="1:55" s="62" customFormat="1" ht="15" x14ac:dyDescent="0.2">
      <c r="A348" s="63"/>
      <c r="B348" s="186"/>
      <c r="C348" s="170"/>
      <c r="D348" s="170"/>
      <c r="E348" s="177"/>
      <c r="F348" s="170"/>
      <c r="G348" s="191"/>
      <c r="H348" s="191"/>
      <c r="I348" s="170"/>
      <c r="J348" s="170"/>
      <c r="K348" s="192"/>
      <c r="P348" s="63"/>
      <c r="Q348" s="63"/>
      <c r="R348" s="63"/>
      <c r="S348" s="63"/>
      <c r="T348" s="63"/>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row>
    <row r="349" spans="1:55" s="62" customFormat="1" ht="15" x14ac:dyDescent="0.2">
      <c r="A349" s="63"/>
      <c r="B349" s="186"/>
      <c r="C349" s="170"/>
      <c r="D349" s="170"/>
      <c r="E349" s="177"/>
      <c r="F349" s="170"/>
      <c r="G349" s="191"/>
      <c r="H349" s="191"/>
      <c r="I349" s="170"/>
      <c r="J349" s="170"/>
      <c r="K349" s="192"/>
      <c r="P349" s="63"/>
      <c r="Q349" s="63"/>
      <c r="R349" s="63"/>
      <c r="S349" s="63"/>
      <c r="T349" s="63"/>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row>
    <row r="350" spans="1:55" s="62" customFormat="1" ht="15" x14ac:dyDescent="0.2">
      <c r="A350" s="63"/>
      <c r="B350" s="186"/>
      <c r="C350" s="170"/>
      <c r="D350" s="170"/>
      <c r="E350" s="177"/>
      <c r="F350" s="170"/>
      <c r="G350" s="191"/>
      <c r="H350" s="191"/>
      <c r="I350" s="170"/>
      <c r="J350" s="170"/>
      <c r="K350" s="192"/>
      <c r="P350" s="63"/>
      <c r="Q350" s="63"/>
      <c r="R350" s="63"/>
      <c r="S350" s="63"/>
      <c r="T350" s="63"/>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row>
    <row r="351" spans="1:55" s="62" customFormat="1" ht="15" x14ac:dyDescent="0.2">
      <c r="A351" s="63"/>
      <c r="B351" s="186"/>
      <c r="C351" s="170"/>
      <c r="D351" s="170"/>
      <c r="E351" s="177"/>
      <c r="F351" s="170"/>
      <c r="G351" s="191"/>
      <c r="H351" s="191"/>
      <c r="I351" s="170"/>
      <c r="J351" s="170"/>
      <c r="K351" s="192"/>
      <c r="P351" s="63"/>
      <c r="Q351" s="63"/>
      <c r="R351" s="63"/>
      <c r="S351" s="63"/>
      <c r="T351" s="63"/>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row>
    <row r="352" spans="1:55" s="62" customFormat="1" ht="15" x14ac:dyDescent="0.2">
      <c r="A352" s="63"/>
      <c r="B352" s="186"/>
      <c r="C352" s="170"/>
      <c r="D352" s="170"/>
      <c r="E352" s="177"/>
      <c r="F352" s="170"/>
      <c r="G352" s="191"/>
      <c r="H352" s="191"/>
      <c r="I352" s="170"/>
      <c r="J352" s="170"/>
      <c r="K352" s="192"/>
      <c r="P352" s="63"/>
      <c r="Q352" s="63"/>
      <c r="R352" s="63"/>
      <c r="S352" s="63"/>
      <c r="T352" s="63"/>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row>
    <row r="353" spans="1:55" s="62" customFormat="1" ht="15" x14ac:dyDescent="0.2">
      <c r="A353" s="63"/>
      <c r="B353" s="186"/>
      <c r="C353" s="170"/>
      <c r="D353" s="170"/>
      <c r="E353" s="177"/>
      <c r="F353" s="170"/>
      <c r="G353" s="191"/>
      <c r="H353" s="191"/>
      <c r="I353" s="170"/>
      <c r="J353" s="170"/>
      <c r="K353" s="192"/>
      <c r="P353" s="63"/>
      <c r="Q353" s="63"/>
      <c r="R353" s="63"/>
      <c r="S353" s="63"/>
      <c r="T353" s="63"/>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row>
    <row r="354" spans="1:55" s="62" customFormat="1" ht="15" x14ac:dyDescent="0.2">
      <c r="A354" s="63"/>
      <c r="B354" s="186"/>
      <c r="C354" s="170"/>
      <c r="D354" s="170"/>
      <c r="E354" s="177"/>
      <c r="F354" s="170"/>
      <c r="G354" s="191"/>
      <c r="H354" s="191"/>
      <c r="I354" s="170"/>
      <c r="J354" s="170"/>
      <c r="K354" s="192"/>
      <c r="P354" s="63"/>
      <c r="Q354" s="63"/>
      <c r="R354" s="63"/>
      <c r="S354" s="63"/>
      <c r="T354" s="63"/>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row>
    <row r="355" spans="1:55" s="62" customFormat="1" ht="15" x14ac:dyDescent="0.2">
      <c r="A355" s="63"/>
      <c r="B355" s="186"/>
      <c r="C355" s="170"/>
      <c r="D355" s="170"/>
      <c r="E355" s="177"/>
      <c r="F355" s="170"/>
      <c r="G355" s="191"/>
      <c r="H355" s="191"/>
      <c r="I355" s="170"/>
      <c r="J355" s="170"/>
      <c r="K355" s="192"/>
      <c r="P355" s="63"/>
      <c r="Q355" s="63"/>
      <c r="R355" s="63"/>
      <c r="S355" s="63"/>
      <c r="T355" s="63"/>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row>
    <row r="356" spans="1:55" s="62" customFormat="1" ht="15" x14ac:dyDescent="0.2">
      <c r="A356" s="63"/>
      <c r="B356" s="186"/>
      <c r="C356" s="170"/>
      <c r="D356" s="170"/>
      <c r="E356" s="177"/>
      <c r="F356" s="170"/>
      <c r="G356" s="191"/>
      <c r="H356" s="191"/>
      <c r="I356" s="170"/>
      <c r="J356" s="170"/>
      <c r="K356" s="192"/>
      <c r="P356" s="63"/>
      <c r="Q356" s="63"/>
      <c r="R356" s="63"/>
      <c r="S356" s="63"/>
      <c r="T356" s="63"/>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row>
    <row r="357" spans="1:55" s="62" customFormat="1" ht="15" x14ac:dyDescent="0.2">
      <c r="A357" s="63"/>
      <c r="B357" s="186"/>
      <c r="C357" s="170"/>
      <c r="D357" s="170"/>
      <c r="E357" s="177"/>
      <c r="F357" s="170"/>
      <c r="G357" s="191"/>
      <c r="H357" s="191"/>
      <c r="I357" s="170"/>
      <c r="J357" s="170"/>
      <c r="K357" s="192"/>
      <c r="P357" s="63"/>
      <c r="Q357" s="63"/>
      <c r="R357" s="63"/>
      <c r="S357" s="63"/>
      <c r="T357" s="63"/>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row>
    <row r="358" spans="1:55" s="62" customFormat="1" ht="15" x14ac:dyDescent="0.2">
      <c r="A358" s="63"/>
      <c r="B358" s="186"/>
      <c r="C358" s="170"/>
      <c r="D358" s="170"/>
      <c r="E358" s="177"/>
      <c r="F358" s="170"/>
      <c r="G358" s="191"/>
      <c r="H358" s="191"/>
      <c r="I358" s="170"/>
      <c r="J358" s="170"/>
      <c r="K358" s="192"/>
      <c r="P358" s="63"/>
      <c r="Q358" s="63"/>
      <c r="R358" s="63"/>
      <c r="S358" s="63"/>
      <c r="T358" s="63"/>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row>
    <row r="359" spans="1:55" s="62" customFormat="1" ht="15" x14ac:dyDescent="0.2">
      <c r="A359" s="63"/>
      <c r="B359" s="186"/>
      <c r="C359" s="170"/>
      <c r="D359" s="170"/>
      <c r="E359" s="177"/>
      <c r="F359" s="170"/>
      <c r="G359" s="191"/>
      <c r="H359" s="191"/>
      <c r="I359" s="170"/>
      <c r="J359" s="170"/>
      <c r="K359" s="192"/>
      <c r="P359" s="63"/>
      <c r="Q359" s="63"/>
      <c r="R359" s="63"/>
      <c r="S359" s="63"/>
      <c r="T359" s="63"/>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row>
    <row r="360" spans="1:55" s="62" customFormat="1" ht="15" x14ac:dyDescent="0.2">
      <c r="A360" s="63"/>
      <c r="B360" s="186"/>
      <c r="C360" s="170"/>
      <c r="D360" s="170"/>
      <c r="E360" s="177"/>
      <c r="F360" s="170"/>
      <c r="G360" s="191"/>
      <c r="H360" s="191"/>
      <c r="I360" s="170"/>
      <c r="J360" s="170"/>
      <c r="K360" s="192"/>
      <c r="P360" s="63"/>
      <c r="Q360" s="63"/>
      <c r="R360" s="63"/>
      <c r="S360" s="63"/>
      <c r="T360" s="63"/>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row>
    <row r="361" spans="1:55" s="62" customFormat="1" ht="15" x14ac:dyDescent="0.2">
      <c r="A361" s="63"/>
      <c r="B361" s="186"/>
      <c r="C361" s="170"/>
      <c r="D361" s="170"/>
      <c r="E361" s="177"/>
      <c r="F361" s="170"/>
      <c r="G361" s="191"/>
      <c r="H361" s="191"/>
      <c r="I361" s="170"/>
      <c r="J361" s="170"/>
      <c r="K361" s="192"/>
      <c r="P361" s="63"/>
      <c r="Q361" s="63"/>
      <c r="R361" s="63"/>
      <c r="S361" s="63"/>
      <c r="T361" s="63"/>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row>
    <row r="362" spans="1:55" s="62" customFormat="1" ht="15" x14ac:dyDescent="0.2">
      <c r="A362" s="63"/>
      <c r="B362" s="186"/>
      <c r="C362" s="170"/>
      <c r="D362" s="170"/>
      <c r="E362" s="177"/>
      <c r="F362" s="170"/>
      <c r="G362" s="191"/>
      <c r="H362" s="191"/>
      <c r="I362" s="170"/>
      <c r="J362" s="170"/>
      <c r="K362" s="192"/>
      <c r="P362" s="63"/>
      <c r="Q362" s="63"/>
      <c r="R362" s="63"/>
      <c r="S362" s="63"/>
      <c r="T362" s="63"/>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row>
    <row r="363" spans="1:55" s="62" customFormat="1" ht="15" x14ac:dyDescent="0.2">
      <c r="A363" s="63"/>
      <c r="B363" s="186"/>
      <c r="C363" s="170"/>
      <c r="D363" s="170"/>
      <c r="E363" s="177"/>
      <c r="F363" s="170"/>
      <c r="G363" s="191"/>
      <c r="H363" s="191"/>
      <c r="I363" s="170"/>
      <c r="J363" s="170"/>
      <c r="K363" s="192"/>
      <c r="P363" s="63"/>
      <c r="Q363" s="63"/>
      <c r="R363" s="63"/>
      <c r="S363" s="63"/>
      <c r="T363" s="63"/>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row>
    <row r="364" spans="1:55" s="62" customFormat="1" ht="15" x14ac:dyDescent="0.2">
      <c r="A364" s="63"/>
      <c r="B364" s="186"/>
      <c r="C364" s="170"/>
      <c r="D364" s="170"/>
      <c r="E364" s="177"/>
      <c r="F364" s="170"/>
      <c r="G364" s="191"/>
      <c r="H364" s="191"/>
      <c r="I364" s="170"/>
      <c r="J364" s="170"/>
      <c r="K364" s="192"/>
      <c r="P364" s="63"/>
      <c r="Q364" s="63"/>
      <c r="R364" s="63"/>
      <c r="S364" s="63"/>
      <c r="T364" s="63"/>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row>
    <row r="365" spans="1:55" s="62" customFormat="1" ht="15" x14ac:dyDescent="0.2">
      <c r="A365" s="63"/>
      <c r="B365" s="186"/>
      <c r="C365" s="170"/>
      <c r="D365" s="170"/>
      <c r="E365" s="177"/>
      <c r="F365" s="170"/>
      <c r="G365" s="191"/>
      <c r="H365" s="191"/>
      <c r="I365" s="170"/>
      <c r="J365" s="170"/>
      <c r="K365" s="192"/>
      <c r="P365" s="63"/>
      <c r="Q365" s="63"/>
      <c r="R365" s="63"/>
      <c r="S365" s="63"/>
      <c r="T365" s="63"/>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row>
    <row r="366" spans="1:55" s="62" customFormat="1" ht="15" x14ac:dyDescent="0.2">
      <c r="A366" s="63"/>
      <c r="B366" s="186"/>
      <c r="C366" s="170"/>
      <c r="D366" s="170"/>
      <c r="E366" s="177"/>
      <c r="F366" s="170"/>
      <c r="G366" s="191"/>
      <c r="H366" s="191"/>
      <c r="I366" s="170"/>
      <c r="J366" s="170"/>
      <c r="K366" s="192"/>
      <c r="P366" s="63"/>
      <c r="Q366" s="63"/>
      <c r="R366" s="63"/>
      <c r="S366" s="63"/>
      <c r="T366" s="63"/>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row>
    <row r="367" spans="1:55" s="62" customFormat="1" ht="15" x14ac:dyDescent="0.2">
      <c r="A367" s="63"/>
      <c r="B367" s="186"/>
      <c r="C367" s="170"/>
      <c r="D367" s="170"/>
      <c r="E367" s="177"/>
      <c r="F367" s="170"/>
      <c r="G367" s="191"/>
      <c r="H367" s="191"/>
      <c r="I367" s="170"/>
      <c r="J367" s="170"/>
      <c r="K367" s="192"/>
      <c r="P367" s="63"/>
      <c r="Q367" s="63"/>
      <c r="R367" s="63"/>
      <c r="S367" s="63"/>
      <c r="T367" s="63"/>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row>
    <row r="368" spans="1:55" s="62" customFormat="1" ht="15" x14ac:dyDescent="0.2">
      <c r="A368" s="63"/>
      <c r="B368" s="186"/>
      <c r="C368" s="170"/>
      <c r="D368" s="170"/>
      <c r="E368" s="177"/>
      <c r="F368" s="170"/>
      <c r="G368" s="191"/>
      <c r="H368" s="191"/>
      <c r="I368" s="170"/>
      <c r="J368" s="170"/>
      <c r="K368" s="192"/>
      <c r="P368" s="63"/>
      <c r="Q368" s="63"/>
      <c r="R368" s="63"/>
      <c r="S368" s="63"/>
      <c r="T368" s="63"/>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row>
    <row r="369" spans="1:55" s="62" customFormat="1" ht="15" x14ac:dyDescent="0.2">
      <c r="A369" s="63"/>
      <c r="B369" s="186"/>
      <c r="C369" s="170"/>
      <c r="D369" s="170"/>
      <c r="E369" s="177"/>
      <c r="F369" s="170"/>
      <c r="G369" s="191"/>
      <c r="H369" s="191"/>
      <c r="I369" s="170"/>
      <c r="J369" s="170"/>
      <c r="K369" s="192"/>
      <c r="P369" s="63"/>
      <c r="Q369" s="63"/>
      <c r="R369" s="63"/>
      <c r="S369" s="63"/>
      <c r="T369" s="63"/>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row>
    <row r="370" spans="1:55" s="62" customFormat="1" ht="15" x14ac:dyDescent="0.2">
      <c r="A370" s="63"/>
      <c r="B370" s="186"/>
      <c r="C370" s="170"/>
      <c r="D370" s="170"/>
      <c r="E370" s="177"/>
      <c r="F370" s="170"/>
      <c r="G370" s="191"/>
      <c r="H370" s="191"/>
      <c r="I370" s="170"/>
      <c r="J370" s="170"/>
      <c r="K370" s="192"/>
      <c r="P370" s="63"/>
      <c r="Q370" s="63"/>
      <c r="R370" s="63"/>
      <c r="S370" s="63"/>
      <c r="T370" s="63"/>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row>
    <row r="371" spans="1:55" s="62" customFormat="1" ht="15" x14ac:dyDescent="0.2">
      <c r="A371" s="63"/>
      <c r="B371" s="186"/>
      <c r="C371" s="170"/>
      <c r="D371" s="170"/>
      <c r="E371" s="177"/>
      <c r="F371" s="170"/>
      <c r="G371" s="191"/>
      <c r="H371" s="191"/>
      <c r="I371" s="170"/>
      <c r="J371" s="170"/>
      <c r="K371" s="192"/>
      <c r="P371" s="63"/>
      <c r="Q371" s="63"/>
      <c r="R371" s="63"/>
      <c r="S371" s="63"/>
      <c r="T371" s="63"/>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row>
    <row r="372" spans="1:55" s="62" customFormat="1" ht="15" x14ac:dyDescent="0.2">
      <c r="A372" s="63"/>
      <c r="B372" s="186"/>
      <c r="C372" s="170"/>
      <c r="D372" s="170"/>
      <c r="E372" s="177"/>
      <c r="F372" s="170"/>
      <c r="G372" s="191"/>
      <c r="H372" s="191"/>
      <c r="I372" s="170"/>
      <c r="J372" s="170"/>
      <c r="K372" s="192"/>
      <c r="P372" s="63"/>
      <c r="Q372" s="63"/>
      <c r="R372" s="63"/>
      <c r="S372" s="63"/>
      <c r="T372" s="63"/>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row>
    <row r="373" spans="1:55" s="62" customFormat="1" ht="15" x14ac:dyDescent="0.2">
      <c r="A373" s="63"/>
      <c r="B373" s="186"/>
      <c r="C373" s="170"/>
      <c r="D373" s="170"/>
      <c r="E373" s="177"/>
      <c r="F373" s="170"/>
      <c r="G373" s="191"/>
      <c r="H373" s="191"/>
      <c r="I373" s="170"/>
      <c r="J373" s="170"/>
      <c r="K373" s="192"/>
      <c r="P373" s="63"/>
      <c r="Q373" s="63"/>
      <c r="R373" s="63"/>
      <c r="S373" s="63"/>
      <c r="T373" s="63"/>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row>
    <row r="374" spans="1:55" s="62" customFormat="1" ht="15" x14ac:dyDescent="0.2">
      <c r="A374" s="63"/>
      <c r="B374" s="186"/>
      <c r="C374" s="170"/>
      <c r="D374" s="170"/>
      <c r="E374" s="177"/>
      <c r="F374" s="170"/>
      <c r="G374" s="191"/>
      <c r="H374" s="191"/>
      <c r="I374" s="170"/>
      <c r="J374" s="170"/>
      <c r="K374" s="192"/>
      <c r="P374" s="63"/>
      <c r="Q374" s="63"/>
      <c r="R374" s="63"/>
      <c r="S374" s="63"/>
      <c r="T374" s="63"/>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row>
    <row r="375" spans="1:55" s="62" customFormat="1" ht="15" x14ac:dyDescent="0.2">
      <c r="A375" s="63"/>
      <c r="B375" s="186"/>
      <c r="C375" s="170"/>
      <c r="D375" s="170"/>
      <c r="E375" s="177"/>
      <c r="F375" s="170"/>
      <c r="G375" s="191"/>
      <c r="H375" s="191"/>
      <c r="I375" s="170"/>
      <c r="J375" s="170"/>
      <c r="K375" s="192"/>
      <c r="P375" s="63"/>
      <c r="Q375" s="63"/>
      <c r="R375" s="63"/>
      <c r="S375" s="63"/>
      <c r="T375" s="63"/>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row>
    <row r="376" spans="1:55" s="62" customFormat="1" ht="15" x14ac:dyDescent="0.2">
      <c r="A376" s="63"/>
      <c r="B376" s="186"/>
      <c r="C376" s="170"/>
      <c r="D376" s="170"/>
      <c r="E376" s="177"/>
      <c r="F376" s="170"/>
      <c r="G376" s="191"/>
      <c r="H376" s="191"/>
      <c r="I376" s="170"/>
      <c r="J376" s="170"/>
      <c r="K376" s="192"/>
      <c r="P376" s="63"/>
      <c r="Q376" s="63"/>
      <c r="R376" s="63"/>
      <c r="S376" s="63"/>
      <c r="T376" s="63"/>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row>
    <row r="377" spans="1:55" s="62" customFormat="1" ht="15" x14ac:dyDescent="0.2">
      <c r="A377" s="63"/>
      <c r="B377" s="186"/>
      <c r="C377" s="170"/>
      <c r="D377" s="170"/>
      <c r="E377" s="177"/>
      <c r="F377" s="170"/>
      <c r="G377" s="191"/>
      <c r="H377" s="191"/>
      <c r="I377" s="170"/>
      <c r="J377" s="170"/>
      <c r="K377" s="192"/>
      <c r="P377" s="63"/>
      <c r="Q377" s="63"/>
      <c r="R377" s="63"/>
      <c r="S377" s="63"/>
      <c r="T377" s="63"/>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row>
    <row r="378" spans="1:55" s="62" customFormat="1" ht="15" x14ac:dyDescent="0.2">
      <c r="A378" s="63"/>
      <c r="B378" s="186"/>
      <c r="C378" s="170"/>
      <c r="D378" s="170"/>
      <c r="E378" s="177"/>
      <c r="F378" s="170"/>
      <c r="G378" s="191"/>
      <c r="H378" s="191"/>
      <c r="I378" s="170"/>
      <c r="J378" s="170"/>
      <c r="K378" s="192"/>
      <c r="P378" s="63"/>
      <c r="Q378" s="63"/>
      <c r="R378" s="63"/>
      <c r="S378" s="63"/>
      <c r="T378" s="63"/>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row>
    <row r="379" spans="1:55" s="62" customFormat="1" ht="15" x14ac:dyDescent="0.2">
      <c r="A379" s="63"/>
      <c r="B379" s="186"/>
      <c r="C379" s="170"/>
      <c r="D379" s="170"/>
      <c r="E379" s="177"/>
      <c r="F379" s="170"/>
      <c r="G379" s="191"/>
      <c r="H379" s="191"/>
      <c r="I379" s="170"/>
      <c r="J379" s="170"/>
      <c r="K379" s="192"/>
      <c r="P379" s="63"/>
      <c r="Q379" s="63"/>
      <c r="R379" s="63"/>
      <c r="S379" s="63"/>
      <c r="T379" s="63"/>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row>
    <row r="380" spans="1:55" s="62" customFormat="1" ht="15" x14ac:dyDescent="0.2">
      <c r="A380" s="63"/>
      <c r="B380" s="186"/>
      <c r="C380" s="170"/>
      <c r="D380" s="170"/>
      <c r="E380" s="177"/>
      <c r="F380" s="170"/>
      <c r="G380" s="191"/>
      <c r="H380" s="191"/>
      <c r="I380" s="170"/>
      <c r="J380" s="170"/>
      <c r="K380" s="192"/>
      <c r="P380" s="63"/>
      <c r="Q380" s="63"/>
      <c r="R380" s="63"/>
      <c r="S380" s="63"/>
      <c r="T380" s="63"/>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row>
    <row r="381" spans="1:55" s="62" customFormat="1" ht="15" x14ac:dyDescent="0.2">
      <c r="A381" s="63"/>
      <c r="B381" s="186"/>
      <c r="C381" s="170"/>
      <c r="D381" s="170"/>
      <c r="E381" s="177"/>
      <c r="F381" s="170"/>
      <c r="G381" s="191"/>
      <c r="H381" s="191"/>
      <c r="I381" s="170"/>
      <c r="J381" s="170"/>
      <c r="K381" s="192"/>
      <c r="P381" s="63"/>
      <c r="Q381" s="63"/>
      <c r="R381" s="63"/>
      <c r="S381" s="63"/>
      <c r="T381" s="63"/>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row>
    <row r="382" spans="1:55" s="62" customFormat="1" ht="15" x14ac:dyDescent="0.2">
      <c r="A382" s="63"/>
      <c r="B382" s="186"/>
      <c r="C382" s="170"/>
      <c r="D382" s="170"/>
      <c r="E382" s="177"/>
      <c r="F382" s="170"/>
      <c r="G382" s="191"/>
      <c r="H382" s="191"/>
      <c r="I382" s="170"/>
      <c r="J382" s="170"/>
      <c r="K382" s="192"/>
      <c r="P382" s="63"/>
      <c r="Q382" s="63"/>
      <c r="R382" s="63"/>
      <c r="S382" s="63"/>
      <c r="T382" s="63"/>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row>
    <row r="383" spans="1:55" s="62" customFormat="1" ht="15" x14ac:dyDescent="0.2">
      <c r="A383" s="63"/>
      <c r="B383" s="186"/>
      <c r="C383" s="170"/>
      <c r="D383" s="170"/>
      <c r="E383" s="177"/>
      <c r="F383" s="170"/>
      <c r="G383" s="191"/>
      <c r="H383" s="191"/>
      <c r="I383" s="170"/>
      <c r="J383" s="170"/>
      <c r="K383" s="192"/>
      <c r="P383" s="63"/>
      <c r="Q383" s="63"/>
      <c r="R383" s="63"/>
      <c r="S383" s="63"/>
      <c r="T383" s="63"/>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row>
    <row r="384" spans="1:55" s="62" customFormat="1" ht="15" x14ac:dyDescent="0.2">
      <c r="A384" s="63"/>
      <c r="B384" s="186"/>
      <c r="C384" s="170"/>
      <c r="D384" s="170"/>
      <c r="E384" s="177"/>
      <c r="F384" s="170"/>
      <c r="G384" s="191"/>
      <c r="H384" s="191"/>
      <c r="I384" s="170"/>
      <c r="J384" s="170"/>
      <c r="K384" s="192"/>
      <c r="P384" s="63"/>
      <c r="Q384" s="63"/>
      <c r="R384" s="63"/>
      <c r="S384" s="63"/>
      <c r="T384" s="63"/>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row>
    <row r="385" spans="1:55" s="62" customFormat="1" ht="15" x14ac:dyDescent="0.2">
      <c r="A385" s="63"/>
      <c r="B385" s="186"/>
      <c r="C385" s="67"/>
      <c r="D385" s="67"/>
      <c r="E385" s="175"/>
      <c r="F385" s="67"/>
      <c r="G385" s="68"/>
      <c r="H385" s="68"/>
      <c r="I385" s="170"/>
      <c r="J385" s="170"/>
      <c r="K385" s="192"/>
      <c r="P385" s="63"/>
      <c r="Q385" s="63"/>
      <c r="R385" s="63"/>
      <c r="S385" s="63"/>
      <c r="T385" s="63"/>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row>
    <row r="386" spans="1:55" s="62" customFormat="1" ht="15" x14ac:dyDescent="0.2">
      <c r="A386" s="63"/>
      <c r="B386" s="186"/>
      <c r="C386" s="67"/>
      <c r="D386" s="67"/>
      <c r="E386" s="175"/>
      <c r="F386" s="67"/>
      <c r="G386" s="68"/>
      <c r="H386" s="68"/>
      <c r="I386" s="170"/>
      <c r="J386" s="170"/>
      <c r="K386" s="192"/>
      <c r="P386" s="63"/>
      <c r="Q386" s="63"/>
      <c r="R386" s="63"/>
      <c r="S386" s="63"/>
      <c r="T386" s="63"/>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row>
  </sheetData>
  <mergeCells count="131">
    <mergeCell ref="C7:D7"/>
    <mergeCell ref="E7:F7"/>
    <mergeCell ref="C8:D8"/>
    <mergeCell ref="E8:F8"/>
    <mergeCell ref="C9:D9"/>
    <mergeCell ref="E9:F9"/>
    <mergeCell ref="C2:D2"/>
    <mergeCell ref="E2:F2"/>
    <mergeCell ref="C5:D5"/>
    <mergeCell ref="E5:F5"/>
    <mergeCell ref="C6:D6"/>
    <mergeCell ref="E6:F6"/>
    <mergeCell ref="C3:D3"/>
    <mergeCell ref="C4:D4"/>
    <mergeCell ref="E3:F3"/>
    <mergeCell ref="E4:F4"/>
    <mergeCell ref="E10:F10"/>
    <mergeCell ref="C11:D11"/>
    <mergeCell ref="E11:F11"/>
    <mergeCell ref="C12:D12"/>
    <mergeCell ref="E12:F12"/>
    <mergeCell ref="C35:I35"/>
    <mergeCell ref="C36:I36"/>
    <mergeCell ref="C37:I37"/>
    <mergeCell ref="B38:B47"/>
    <mergeCell ref="B22:B24"/>
    <mergeCell ref="B30:B32"/>
    <mergeCell ref="D33:L33"/>
    <mergeCell ref="C13:D13"/>
    <mergeCell ref="E13:F13"/>
    <mergeCell ref="C14:D14"/>
    <mergeCell ref="E14:F14"/>
    <mergeCell ref="C15:D15"/>
    <mergeCell ref="E15:F15"/>
    <mergeCell ref="C10:D10"/>
    <mergeCell ref="C50:I50"/>
    <mergeCell ref="C51:I51"/>
    <mergeCell ref="C16:D16"/>
    <mergeCell ref="E16:F16"/>
    <mergeCell ref="C17:D17"/>
    <mergeCell ref="E17:F17"/>
    <mergeCell ref="C19:I19"/>
    <mergeCell ref="C20:I20"/>
    <mergeCell ref="C21:I21"/>
    <mergeCell ref="C27:I27"/>
    <mergeCell ref="C28:I28"/>
    <mergeCell ref="C29:I29"/>
    <mergeCell ref="I30:K30"/>
    <mergeCell ref="I31:K31"/>
    <mergeCell ref="I32:K32"/>
    <mergeCell ref="I71:K71"/>
    <mergeCell ref="I72:K72"/>
    <mergeCell ref="I73:K73"/>
    <mergeCell ref="I74:K74"/>
    <mergeCell ref="D75:L75"/>
    <mergeCell ref="C77:I77"/>
    <mergeCell ref="C52:I52"/>
    <mergeCell ref="B53:B60"/>
    <mergeCell ref="C65:I65"/>
    <mergeCell ref="C66:I66"/>
    <mergeCell ref="C67:I67"/>
    <mergeCell ref="B68:B74"/>
    <mergeCell ref="I68:K68"/>
    <mergeCell ref="I69:K69"/>
    <mergeCell ref="I70:K70"/>
    <mergeCell ref="B94:B98"/>
    <mergeCell ref="I94:K94"/>
    <mergeCell ref="I95:K95"/>
    <mergeCell ref="I96:K96"/>
    <mergeCell ref="I97:K97"/>
    <mergeCell ref="I98:K98"/>
    <mergeCell ref="C78:I78"/>
    <mergeCell ref="C79:I79"/>
    <mergeCell ref="B80:B87"/>
    <mergeCell ref="C91:I91"/>
    <mergeCell ref="C92:I92"/>
    <mergeCell ref="C93:I93"/>
    <mergeCell ref="I99:K99"/>
    <mergeCell ref="D100:L100"/>
    <mergeCell ref="C102:I102"/>
    <mergeCell ref="C103:I103"/>
    <mergeCell ref="C104:I104"/>
    <mergeCell ref="B105:B107"/>
    <mergeCell ref="I105:K105"/>
    <mergeCell ref="I106:K106"/>
    <mergeCell ref="I107:K107"/>
    <mergeCell ref="D117:L117"/>
    <mergeCell ref="C119:I119"/>
    <mergeCell ref="C120:I120"/>
    <mergeCell ref="C121:I121"/>
    <mergeCell ref="B122:B134"/>
    <mergeCell ref="C137:I137"/>
    <mergeCell ref="D108:L108"/>
    <mergeCell ref="C110:I110"/>
    <mergeCell ref="C111:I111"/>
    <mergeCell ref="C112:I112"/>
    <mergeCell ref="B113:B116"/>
    <mergeCell ref="I113:K113"/>
    <mergeCell ref="I114:K114"/>
    <mergeCell ref="I115:K115"/>
    <mergeCell ref="I116:K116"/>
    <mergeCell ref="C138:I138"/>
    <mergeCell ref="C139:I139"/>
    <mergeCell ref="B140:B147"/>
    <mergeCell ref="I140:K140"/>
    <mergeCell ref="I141:K141"/>
    <mergeCell ref="I142:K142"/>
    <mergeCell ref="I143:K143"/>
    <mergeCell ref="I144:K144"/>
    <mergeCell ref="I145:K145"/>
    <mergeCell ref="B153:B159"/>
    <mergeCell ref="C162:I162"/>
    <mergeCell ref="C163:I163"/>
    <mergeCell ref="C164:I164"/>
    <mergeCell ref="B165:B171"/>
    <mergeCell ref="I146:K146"/>
    <mergeCell ref="I147:K147"/>
    <mergeCell ref="D148:L148"/>
    <mergeCell ref="C150:I150"/>
    <mergeCell ref="C151:I151"/>
    <mergeCell ref="C152:I152"/>
    <mergeCell ref="D187:L187"/>
    <mergeCell ref="D180:J180"/>
    <mergeCell ref="C182:I182"/>
    <mergeCell ref="C183:I183"/>
    <mergeCell ref="C184:I184"/>
    <mergeCell ref="I185:K185"/>
    <mergeCell ref="I186:K186"/>
    <mergeCell ref="C174:I174"/>
    <mergeCell ref="C175:I175"/>
    <mergeCell ref="C176:I176"/>
  </mergeCells>
  <phoneticPr fontId="12" type="noConversion"/>
  <conditionalFormatting sqref="G128 G130 G132 G47 G87 G81:G85 G39:G45 G54:G60 G69:G73 G123:G126 G141:G143 G154:G159 G166:G171">
    <cfRule type="cellIs" dxfId="88" priority="91" operator="equal">
      <formula>"Fail"</formula>
    </cfRule>
  </conditionalFormatting>
  <conditionalFormatting sqref="G128 G130 G132 G47 G87 G81:G85 G39:G45 G54:G60 G69:G73 G123:G126 G141:G143 G154:G159 G166:G171">
    <cfRule type="cellIs" dxfId="87" priority="90" operator="equal">
      <formula>"Pass"</formula>
    </cfRule>
  </conditionalFormatting>
  <conditionalFormatting sqref="C48">
    <cfRule type="cellIs" dxfId="86" priority="92" operator="equal">
      <formula>"Complete"</formula>
    </cfRule>
  </conditionalFormatting>
  <conditionalFormatting sqref="C135">
    <cfRule type="cellIs" dxfId="85" priority="88" operator="equal">
      <formula>"Complete"</formula>
    </cfRule>
  </conditionalFormatting>
  <conditionalFormatting sqref="C160">
    <cfRule type="cellIs" dxfId="84" priority="87" operator="equal">
      <formula>"Complete"</formula>
    </cfRule>
  </conditionalFormatting>
  <conditionalFormatting sqref="G131">
    <cfRule type="cellIs" dxfId="83" priority="79" operator="equal">
      <formula>"Fail"</formula>
    </cfRule>
  </conditionalFormatting>
  <conditionalFormatting sqref="G131">
    <cfRule type="cellIs" dxfId="82" priority="78" operator="equal">
      <formula>"Pass"</formula>
    </cfRule>
  </conditionalFormatting>
  <conditionalFormatting sqref="G129">
    <cfRule type="cellIs" dxfId="81" priority="77" operator="equal">
      <formula>"Fail"</formula>
    </cfRule>
  </conditionalFormatting>
  <conditionalFormatting sqref="G129">
    <cfRule type="cellIs" dxfId="80" priority="76" operator="equal">
      <formula>"Pass"</formula>
    </cfRule>
  </conditionalFormatting>
  <conditionalFormatting sqref="C89">
    <cfRule type="cellIs" dxfId="79" priority="89" operator="equal">
      <formula>"Complete"</formula>
    </cfRule>
  </conditionalFormatting>
  <conditionalFormatting sqref="C63">
    <cfRule type="cellIs" dxfId="78" priority="85" operator="equal">
      <formula>"Complete"</formula>
    </cfRule>
  </conditionalFormatting>
  <conditionalFormatting sqref="C172">
    <cfRule type="cellIs" dxfId="77" priority="84" operator="equal">
      <formula>"Complete"</formula>
    </cfRule>
  </conditionalFormatting>
  <conditionalFormatting sqref="C195:C202">
    <cfRule type="cellIs" dxfId="76" priority="83" operator="equal">
      <formula>1</formula>
    </cfRule>
  </conditionalFormatting>
  <conditionalFormatting sqref="C202:C209">
    <cfRule type="cellIs" dxfId="75" priority="82" operator="equal">
      <formula>1</formula>
    </cfRule>
  </conditionalFormatting>
  <conditionalFormatting sqref="G134">
    <cfRule type="cellIs" dxfId="74" priority="73" operator="equal">
      <formula>"Fail"</formula>
    </cfRule>
  </conditionalFormatting>
  <conditionalFormatting sqref="G134">
    <cfRule type="cellIs" dxfId="73" priority="72" operator="equal">
      <formula>"Pass"</formula>
    </cfRule>
  </conditionalFormatting>
  <conditionalFormatting sqref="G172:H172">
    <cfRule type="cellIs" dxfId="72" priority="81" operator="equal">
      <formula>"Fail"</formula>
    </cfRule>
  </conditionalFormatting>
  <conditionalFormatting sqref="G172:H172">
    <cfRule type="cellIs" dxfId="71" priority="80" operator="equal">
      <formula>"Pass"</formula>
    </cfRule>
  </conditionalFormatting>
  <conditionalFormatting sqref="G127">
    <cfRule type="cellIs" dxfId="70" priority="75" operator="equal">
      <formula>"Fail"</formula>
    </cfRule>
  </conditionalFormatting>
  <conditionalFormatting sqref="G127">
    <cfRule type="cellIs" dxfId="69" priority="74" operator="equal">
      <formula>"Pass"</formula>
    </cfRule>
  </conditionalFormatting>
  <conditionalFormatting sqref="G133">
    <cfRule type="cellIs" dxfId="68" priority="71" operator="equal">
      <formula>"Fail"</formula>
    </cfRule>
  </conditionalFormatting>
  <conditionalFormatting sqref="G133">
    <cfRule type="cellIs" dxfId="67" priority="70" operator="equal">
      <formula>"Pass"</formula>
    </cfRule>
  </conditionalFormatting>
  <conditionalFormatting sqref="G46">
    <cfRule type="cellIs" dxfId="66" priority="69" operator="equal">
      <formula>"Fail"</formula>
    </cfRule>
  </conditionalFormatting>
  <conditionalFormatting sqref="G46">
    <cfRule type="cellIs" dxfId="65" priority="68" operator="equal">
      <formula>"Pass"</formula>
    </cfRule>
  </conditionalFormatting>
  <conditionalFormatting sqref="G62">
    <cfRule type="cellIs" dxfId="64" priority="67" operator="equal">
      <formula>"Fail"</formula>
    </cfRule>
  </conditionalFormatting>
  <conditionalFormatting sqref="G62">
    <cfRule type="cellIs" dxfId="63" priority="66" operator="equal">
      <formula>"Pass"</formula>
    </cfRule>
  </conditionalFormatting>
  <conditionalFormatting sqref="G61">
    <cfRule type="cellIs" dxfId="62" priority="65" operator="equal">
      <formula>"Fail"</formula>
    </cfRule>
  </conditionalFormatting>
  <conditionalFormatting sqref="G61">
    <cfRule type="cellIs" dxfId="61" priority="64" operator="equal">
      <formula>"Pass"</formula>
    </cfRule>
  </conditionalFormatting>
  <conditionalFormatting sqref="G88">
    <cfRule type="cellIs" dxfId="60" priority="63" operator="equal">
      <formula>"Fail"</formula>
    </cfRule>
  </conditionalFormatting>
  <conditionalFormatting sqref="G88">
    <cfRule type="cellIs" dxfId="59" priority="62" operator="equal">
      <formula>"Pass"</formula>
    </cfRule>
  </conditionalFormatting>
  <conditionalFormatting sqref="G86">
    <cfRule type="cellIs" dxfId="58" priority="61" operator="equal">
      <formula>"Fail"</formula>
    </cfRule>
  </conditionalFormatting>
  <conditionalFormatting sqref="G86">
    <cfRule type="cellIs" dxfId="57" priority="60" operator="equal">
      <formula>"Pass"</formula>
    </cfRule>
  </conditionalFormatting>
  <conditionalFormatting sqref="G74">
    <cfRule type="cellIs" dxfId="56" priority="58" operator="equal">
      <formula>"Fail"</formula>
    </cfRule>
  </conditionalFormatting>
  <conditionalFormatting sqref="G74">
    <cfRule type="cellIs" dxfId="55" priority="57" operator="equal">
      <formula>"Pass"</formula>
    </cfRule>
  </conditionalFormatting>
  <conditionalFormatting sqref="C75">
    <cfRule type="cellIs" dxfId="54" priority="59" operator="equal">
      <formula>"Complete"</formula>
    </cfRule>
  </conditionalFormatting>
  <conditionalFormatting sqref="G144">
    <cfRule type="cellIs" dxfId="53" priority="52" operator="equal">
      <formula>"Fail"</formula>
    </cfRule>
  </conditionalFormatting>
  <conditionalFormatting sqref="G144">
    <cfRule type="cellIs" dxfId="52" priority="51" operator="equal">
      <formula>"Pass"</formula>
    </cfRule>
  </conditionalFormatting>
  <conditionalFormatting sqref="C108">
    <cfRule type="cellIs" dxfId="51" priority="56" operator="equal">
      <formula>"Complete"</formula>
    </cfRule>
  </conditionalFormatting>
  <conditionalFormatting sqref="G146">
    <cfRule type="cellIs" dxfId="50" priority="48" operator="equal">
      <formula>"Fail"</formula>
    </cfRule>
  </conditionalFormatting>
  <conditionalFormatting sqref="G146">
    <cfRule type="cellIs" dxfId="49" priority="47" operator="equal">
      <formula>"Pass"</formula>
    </cfRule>
  </conditionalFormatting>
  <conditionalFormatting sqref="G145">
    <cfRule type="cellIs" dxfId="48" priority="55" operator="equal">
      <formula>"Fail"</formula>
    </cfRule>
  </conditionalFormatting>
  <conditionalFormatting sqref="G145">
    <cfRule type="cellIs" dxfId="47" priority="54" operator="equal">
      <formula>"Pass"</formula>
    </cfRule>
  </conditionalFormatting>
  <conditionalFormatting sqref="C148">
    <cfRule type="cellIs" dxfId="46" priority="53" operator="equal">
      <formula>"Complete"</formula>
    </cfRule>
  </conditionalFormatting>
  <conditionalFormatting sqref="G97">
    <cfRule type="cellIs" dxfId="45" priority="39" operator="equal">
      <formula>"Fail"</formula>
    </cfRule>
  </conditionalFormatting>
  <conditionalFormatting sqref="G97">
    <cfRule type="cellIs" dxfId="44" priority="38" operator="equal">
      <formula>"Pass"</formula>
    </cfRule>
  </conditionalFormatting>
  <conditionalFormatting sqref="G147">
    <cfRule type="cellIs" dxfId="43" priority="50" operator="equal">
      <formula>"Fail"</formula>
    </cfRule>
  </conditionalFormatting>
  <conditionalFormatting sqref="G147">
    <cfRule type="cellIs" dxfId="42" priority="49" operator="equal">
      <formula>"Pass"</formula>
    </cfRule>
  </conditionalFormatting>
  <conditionalFormatting sqref="G95:G96">
    <cfRule type="cellIs" dxfId="41" priority="46" operator="equal">
      <formula>"Fail"</formula>
    </cfRule>
  </conditionalFormatting>
  <conditionalFormatting sqref="G95:G96">
    <cfRule type="cellIs" dxfId="40" priority="45" operator="equal">
      <formula>"Pass"</formula>
    </cfRule>
  </conditionalFormatting>
  <conditionalFormatting sqref="G98">
    <cfRule type="cellIs" dxfId="39" priority="44" operator="equal">
      <formula>"Fail"</formula>
    </cfRule>
  </conditionalFormatting>
  <conditionalFormatting sqref="G98">
    <cfRule type="cellIs" dxfId="38" priority="43" operator="equal">
      <formula>"Pass"</formula>
    </cfRule>
  </conditionalFormatting>
  <conditionalFormatting sqref="C100">
    <cfRule type="cellIs" dxfId="37" priority="42" operator="equal">
      <formula>"Complete"</formula>
    </cfRule>
  </conditionalFormatting>
  <conditionalFormatting sqref="G99">
    <cfRule type="cellIs" dxfId="36" priority="41" operator="equal">
      <formula>"Fail"</formula>
    </cfRule>
  </conditionalFormatting>
  <conditionalFormatting sqref="G99">
    <cfRule type="cellIs" dxfId="35" priority="40" operator="equal">
      <formula>"Pass"</formula>
    </cfRule>
  </conditionalFormatting>
  <conditionalFormatting sqref="C117">
    <cfRule type="cellIs" dxfId="34" priority="37" operator="equal">
      <formula>"Complete"</formula>
    </cfRule>
  </conditionalFormatting>
  <conditionalFormatting sqref="G116">
    <cfRule type="cellIs" dxfId="33" priority="32" operator="equal">
      <formula>"Fail"</formula>
    </cfRule>
  </conditionalFormatting>
  <conditionalFormatting sqref="G116">
    <cfRule type="cellIs" dxfId="32" priority="31" operator="equal">
      <formula>"Pass"</formula>
    </cfRule>
  </conditionalFormatting>
  <conditionalFormatting sqref="G114">
    <cfRule type="cellIs" dxfId="31" priority="36" operator="equal">
      <formula>"Fail"</formula>
    </cfRule>
  </conditionalFormatting>
  <conditionalFormatting sqref="G114">
    <cfRule type="cellIs" dxfId="30" priority="35" operator="equal">
      <formula>"Pass"</formula>
    </cfRule>
  </conditionalFormatting>
  <conditionalFormatting sqref="G115">
    <cfRule type="cellIs" dxfId="29" priority="34" operator="equal">
      <formula>"Fail"</formula>
    </cfRule>
  </conditionalFormatting>
  <conditionalFormatting sqref="G115">
    <cfRule type="cellIs" dxfId="28" priority="33" operator="equal">
      <formula>"Pass"</formula>
    </cfRule>
  </conditionalFormatting>
  <conditionalFormatting sqref="G106">
    <cfRule type="cellIs" dxfId="27" priority="30" operator="equal">
      <formula>"Fail"</formula>
    </cfRule>
  </conditionalFormatting>
  <conditionalFormatting sqref="G106">
    <cfRule type="cellIs" dxfId="26" priority="29" operator="equal">
      <formula>"Pass"</formula>
    </cfRule>
  </conditionalFormatting>
  <conditionalFormatting sqref="G107">
    <cfRule type="cellIs" dxfId="25" priority="28" operator="equal">
      <formula>"Fail"</formula>
    </cfRule>
  </conditionalFormatting>
  <conditionalFormatting sqref="G107">
    <cfRule type="cellIs" dxfId="24" priority="27" operator="equal">
      <formula>"Pass"</formula>
    </cfRule>
  </conditionalFormatting>
  <conditionalFormatting sqref="C181">
    <cfRule type="cellIs" dxfId="23" priority="26" operator="equal">
      <formula>"Complete"</formula>
    </cfRule>
  </conditionalFormatting>
  <conditionalFormatting sqref="C181">
    <cfRule type="cellIs" dxfId="22" priority="25" operator="equal">
      <formula>"Complete"</formula>
    </cfRule>
  </conditionalFormatting>
  <conditionalFormatting sqref="C174">
    <cfRule type="cellIs" dxfId="21" priority="24" operator="equal">
      <formula>"Complete"</formula>
    </cfRule>
  </conditionalFormatting>
  <conditionalFormatting sqref="C177:F177">
    <cfRule type="cellIs" dxfId="20" priority="23" operator="equal">
      <formula>"Complete"</formula>
    </cfRule>
  </conditionalFormatting>
  <conditionalFormatting sqref="C180">
    <cfRule type="cellIs" dxfId="19" priority="22" operator="equal">
      <formula>"Complete"</formula>
    </cfRule>
  </conditionalFormatting>
  <conditionalFormatting sqref="C180">
    <cfRule type="cellIs" dxfId="18" priority="21" operator="equal">
      <formula>"Complete"</formula>
    </cfRule>
  </conditionalFormatting>
  <conditionalFormatting sqref="C175">
    <cfRule type="cellIs" dxfId="17" priority="20" operator="equal">
      <formula>"Complete"</formula>
    </cfRule>
  </conditionalFormatting>
  <conditionalFormatting sqref="C176">
    <cfRule type="cellIs" dxfId="16" priority="19" operator="equal">
      <formula>"Complete"</formula>
    </cfRule>
  </conditionalFormatting>
  <conditionalFormatting sqref="C182">
    <cfRule type="cellIs" dxfId="15" priority="18" operator="equal">
      <formula>"Complete"</formula>
    </cfRule>
  </conditionalFormatting>
  <conditionalFormatting sqref="C185:F185">
    <cfRule type="cellIs" dxfId="14" priority="17" operator="equal">
      <formula>"Complete"</formula>
    </cfRule>
  </conditionalFormatting>
  <conditionalFormatting sqref="C187">
    <cfRule type="cellIs" dxfId="13" priority="16" operator="equal">
      <formula>"Complete"</formula>
    </cfRule>
  </conditionalFormatting>
  <conditionalFormatting sqref="C187">
    <cfRule type="cellIs" dxfId="12" priority="15" operator="equal">
      <formula>"Complete"</formula>
    </cfRule>
  </conditionalFormatting>
  <conditionalFormatting sqref="C183">
    <cfRule type="cellIs" dxfId="11" priority="14" operator="equal">
      <formula>"Complete"</formula>
    </cfRule>
  </conditionalFormatting>
  <conditionalFormatting sqref="C184">
    <cfRule type="cellIs" dxfId="10" priority="13" operator="equal">
      <formula>"Complete"</formula>
    </cfRule>
  </conditionalFormatting>
  <conditionalFormatting sqref="G178:G179">
    <cfRule type="cellIs" dxfId="9" priority="12" operator="equal">
      <formula>"Fail"</formula>
    </cfRule>
  </conditionalFormatting>
  <conditionalFormatting sqref="G178:G179">
    <cfRule type="cellIs" dxfId="8" priority="11" operator="equal">
      <formula>"Pass"</formula>
    </cfRule>
  </conditionalFormatting>
  <conditionalFormatting sqref="G186">
    <cfRule type="cellIs" dxfId="7" priority="10" operator="equal">
      <formula>"Fail"</formula>
    </cfRule>
  </conditionalFormatting>
  <conditionalFormatting sqref="G186">
    <cfRule type="cellIs" dxfId="6" priority="9" operator="equal">
      <formula>"Pass"</formula>
    </cfRule>
  </conditionalFormatting>
  <conditionalFormatting sqref="G23:G24">
    <cfRule type="cellIs" dxfId="5" priority="8" operator="equal">
      <formula>"Fail"</formula>
    </cfRule>
  </conditionalFormatting>
  <conditionalFormatting sqref="G23:G24">
    <cfRule type="cellIs" dxfId="4" priority="7" operator="equal">
      <formula>"Pass"</formula>
    </cfRule>
  </conditionalFormatting>
  <conditionalFormatting sqref="C25">
    <cfRule type="cellIs" dxfId="3" priority="6" operator="equal">
      <formula>"Complete"</formula>
    </cfRule>
  </conditionalFormatting>
  <conditionalFormatting sqref="G31:G32">
    <cfRule type="cellIs" dxfId="2" priority="5" operator="equal">
      <formula>"Fail"</formula>
    </cfRule>
  </conditionalFormatting>
  <conditionalFormatting sqref="G31:G32">
    <cfRule type="cellIs" dxfId="1" priority="4" operator="equal">
      <formula>"Pass"</formula>
    </cfRule>
  </conditionalFormatting>
  <conditionalFormatting sqref="C33">
    <cfRule type="cellIs" dxfId="0" priority="3" operator="equal">
      <formula>"Complete"</formula>
    </cfRule>
  </conditionalFormatting>
  <dataValidations count="2">
    <dataValidation type="list" allowBlank="1" showInputMessage="1" showErrorMessage="1" sqref="G31:G32 G54:G62 G186 G178:G179 G39:G47 G81:G88 G69:G74 G154:G159 G141:G147 H172 G123:G134 G166:G172 G114:G116 G106:G107 G23:G24" xr:uid="{2823AA6A-6436-49BC-84A2-0CA74DABB2A8}">
      <formula1>$G$190:$G$193</formula1>
    </dataValidation>
    <dataValidation type="list" allowBlank="1" showInputMessage="1" showErrorMessage="1" sqref="G95:G99" xr:uid="{F03DB2BE-4888-4DFA-8BF2-ABB0791927EA}">
      <formula1>$G$167:$G$170</formula1>
    </dataValidation>
  </dataValidations>
  <pageMargins left="0.7" right="0.7" top="0.75" bottom="0.75" header="0.3" footer="0.3"/>
  <pageSetup paperSize="8" scale="2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0247-2B80-4ECE-AD79-0472E5868880}">
  <dimension ref="A1:CR260"/>
  <sheetViews>
    <sheetView zoomScale="80" zoomScaleNormal="80" workbookViewId="0">
      <selection activeCell="G29" sqref="G29"/>
    </sheetView>
  </sheetViews>
  <sheetFormatPr defaultRowHeight="15" x14ac:dyDescent="0.25"/>
  <cols>
    <col min="1" max="1" width="3" customWidth="1"/>
    <col min="2" max="2" width="81" customWidth="1"/>
    <col min="3" max="3" width="93.85546875" bestFit="1" customWidth="1"/>
    <col min="4" max="4" width="104.42578125" customWidth="1"/>
  </cols>
  <sheetData>
    <row r="1" spans="1:96"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row>
    <row r="2" spans="1:96" x14ac:dyDescent="0.25">
      <c r="A2" s="25"/>
      <c r="B2" s="962" t="s">
        <v>605</v>
      </c>
      <c r="C2" s="962"/>
      <c r="D2" s="962"/>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row>
    <row r="3" spans="1:96" x14ac:dyDescent="0.25">
      <c r="A3" s="25"/>
      <c r="B3" s="962"/>
      <c r="C3" s="962"/>
      <c r="D3" s="962"/>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row>
    <row r="4" spans="1:96" x14ac:dyDescent="0.25">
      <c r="A4" s="25"/>
      <c r="B4" s="117"/>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row>
    <row r="5" spans="1:96" x14ac:dyDescent="0.25">
      <c r="A5" s="539"/>
      <c r="B5" s="117"/>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row>
    <row r="6" spans="1:96" x14ac:dyDescent="0.25">
      <c r="A6" s="539"/>
      <c r="B6" s="604"/>
      <c r="C6" s="609" t="s">
        <v>1450</v>
      </c>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row>
    <row r="7" spans="1:96" x14ac:dyDescent="0.25">
      <c r="A7" s="539"/>
      <c r="B7" s="606"/>
      <c r="C7" s="609" t="s">
        <v>1451</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row>
    <row r="8" spans="1:96" x14ac:dyDescent="0.25">
      <c r="A8" s="539"/>
      <c r="B8" s="605"/>
      <c r="C8" s="607" t="s">
        <v>1452</v>
      </c>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row>
    <row r="9" spans="1:96" x14ac:dyDescent="0.25">
      <c r="A9" s="539"/>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row>
    <row r="10" spans="1:96" x14ac:dyDescent="0.25">
      <c r="A10" s="25"/>
      <c r="B10" s="81" t="s">
        <v>405</v>
      </c>
      <c r="C10" s="82" t="s">
        <v>217</v>
      </c>
      <c r="D10" s="82" t="s">
        <v>406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row>
    <row r="11" spans="1:96" x14ac:dyDescent="0.25">
      <c r="A11" s="25"/>
      <c r="B11" s="83" t="s">
        <v>407</v>
      </c>
      <c r="C11" s="83" t="s">
        <v>408</v>
      </c>
      <c r="D11" s="83" t="s">
        <v>409</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row>
    <row r="12" spans="1:96" x14ac:dyDescent="0.25">
      <c r="A12" s="25"/>
      <c r="B12" s="83" t="s">
        <v>410</v>
      </c>
      <c r="C12" s="83" t="s">
        <v>411</v>
      </c>
      <c r="D12" s="83" t="s">
        <v>409</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row>
    <row r="13" spans="1:96" x14ac:dyDescent="0.25">
      <c r="A13" s="25"/>
      <c r="B13" s="83" t="s">
        <v>412</v>
      </c>
      <c r="C13" s="83" t="s">
        <v>413</v>
      </c>
      <c r="D13" s="83" t="s">
        <v>409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row>
    <row r="14" spans="1:96" x14ac:dyDescent="0.25">
      <c r="A14" s="25"/>
      <c r="B14" s="83" t="s">
        <v>414</v>
      </c>
      <c r="C14" s="83" t="s">
        <v>415</v>
      </c>
      <c r="D14" s="83" t="s">
        <v>409</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row>
    <row r="15" spans="1:96" x14ac:dyDescent="0.25">
      <c r="A15" s="25"/>
      <c r="B15" s="83" t="s">
        <v>416</v>
      </c>
      <c r="C15" s="83" t="s">
        <v>417</v>
      </c>
      <c r="D15" s="83" t="s">
        <v>409</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row>
    <row r="16" spans="1:96" x14ac:dyDescent="0.25">
      <c r="A16" s="25"/>
      <c r="B16" s="83" t="s">
        <v>202</v>
      </c>
      <c r="C16" s="83" t="s">
        <v>418</v>
      </c>
      <c r="D16" s="83" t="s">
        <v>409</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row>
    <row r="17" spans="1:96" x14ac:dyDescent="0.25">
      <c r="A17" s="25"/>
      <c r="B17" s="83" t="s">
        <v>419</v>
      </c>
      <c r="C17" s="83" t="s">
        <v>420</v>
      </c>
      <c r="D17" s="83" t="s">
        <v>409</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row>
    <row r="18" spans="1:96" x14ac:dyDescent="0.25">
      <c r="A18" s="25"/>
      <c r="B18" s="83" t="s">
        <v>421</v>
      </c>
      <c r="C18" s="83" t="s">
        <v>422</v>
      </c>
      <c r="D18" s="83" t="s">
        <v>409</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row>
    <row r="19" spans="1:96" x14ac:dyDescent="0.25">
      <c r="A19" s="25"/>
      <c r="B19" s="83" t="s">
        <v>423</v>
      </c>
      <c r="C19" s="83" t="s">
        <v>424</v>
      </c>
      <c r="D19" s="83" t="s">
        <v>409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row>
    <row r="20" spans="1:96" x14ac:dyDescent="0.25">
      <c r="A20" s="25"/>
      <c r="B20" s="83" t="s">
        <v>425</v>
      </c>
      <c r="C20" s="83" t="s">
        <v>426</v>
      </c>
      <c r="D20" s="84" t="s">
        <v>409</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row>
    <row r="21" spans="1:96" x14ac:dyDescent="0.25">
      <c r="A21" s="25"/>
      <c r="B21" s="83" t="s">
        <v>427</v>
      </c>
      <c r="C21" s="83" t="s">
        <v>428</v>
      </c>
      <c r="D21" s="83" t="s">
        <v>429</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row>
    <row r="22" spans="1:96" x14ac:dyDescent="0.25">
      <c r="A22" s="25"/>
      <c r="B22" s="85" t="s">
        <v>200</v>
      </c>
      <c r="C22" s="85" t="s">
        <v>1669</v>
      </c>
      <c r="D22" s="85" t="s">
        <v>430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row>
    <row r="23" spans="1:96" x14ac:dyDescent="0.25">
      <c r="A23" s="25"/>
      <c r="B23" s="83" t="s">
        <v>431</v>
      </c>
      <c r="C23" s="83" t="s">
        <v>432</v>
      </c>
      <c r="D23" s="83" t="s">
        <v>516</v>
      </c>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row>
    <row r="24" spans="1:96" x14ac:dyDescent="0.25">
      <c r="A24" s="25"/>
      <c r="B24" s="83" t="s">
        <v>1670</v>
      </c>
      <c r="C24" s="83" t="s">
        <v>1671</v>
      </c>
      <c r="D24" s="83" t="s">
        <v>515</v>
      </c>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row>
    <row r="25" spans="1:96" x14ac:dyDescent="0.25">
      <c r="A25" s="25"/>
      <c r="B25" s="85" t="s">
        <v>433</v>
      </c>
      <c r="C25" s="85" t="s">
        <v>426</v>
      </c>
      <c r="D25" s="87" t="s">
        <v>430</v>
      </c>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row>
    <row r="26" spans="1:96" x14ac:dyDescent="0.25">
      <c r="A26" s="25"/>
      <c r="B26" s="85" t="s">
        <v>434</v>
      </c>
      <c r="C26" s="85" t="s">
        <v>435</v>
      </c>
      <c r="D26" s="85" t="s">
        <v>436</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row>
    <row r="27" spans="1:96" x14ac:dyDescent="0.25">
      <c r="A27" s="25"/>
      <c r="B27" s="85" t="s">
        <v>437</v>
      </c>
      <c r="C27" s="85" t="s">
        <v>438</v>
      </c>
      <c r="D27" s="85" t="s">
        <v>436</v>
      </c>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row>
    <row r="28" spans="1:96" x14ac:dyDescent="0.25">
      <c r="A28" s="25"/>
      <c r="B28" s="81" t="s">
        <v>439</v>
      </c>
      <c r="C28" s="82" t="s">
        <v>217</v>
      </c>
      <c r="D28" s="82" t="s">
        <v>406</v>
      </c>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row>
    <row r="29" spans="1:96" x14ac:dyDescent="0.25">
      <c r="A29" s="25"/>
      <c r="B29" s="86" t="s">
        <v>440</v>
      </c>
      <c r="C29" s="86" t="s">
        <v>441</v>
      </c>
      <c r="D29" s="86" t="s">
        <v>442</v>
      </c>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row>
    <row r="30" spans="1:96" x14ac:dyDescent="0.25">
      <c r="A30" s="25"/>
      <c r="B30" s="86" t="s">
        <v>1672</v>
      </c>
      <c r="C30" s="86" t="s">
        <v>443</v>
      </c>
      <c r="D30" s="86" t="s">
        <v>444</v>
      </c>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row>
    <row r="31" spans="1:96" x14ac:dyDescent="0.25">
      <c r="A31" s="25"/>
      <c r="B31" s="86" t="s">
        <v>202</v>
      </c>
      <c r="C31" s="86" t="s">
        <v>445</v>
      </c>
      <c r="D31" s="86" t="s">
        <v>442</v>
      </c>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row>
    <row r="32" spans="1:96" x14ac:dyDescent="0.25">
      <c r="A32" s="25"/>
      <c r="B32" s="86" t="s">
        <v>446</v>
      </c>
      <c r="C32" s="86" t="s">
        <v>447</v>
      </c>
      <c r="D32" s="86" t="s">
        <v>442</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row>
    <row r="33" spans="1:96" x14ac:dyDescent="0.25">
      <c r="A33" s="25"/>
      <c r="B33" s="86" t="s">
        <v>448</v>
      </c>
      <c r="C33" s="86" t="s">
        <v>449</v>
      </c>
      <c r="D33" s="86" t="s">
        <v>442</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row>
    <row r="34" spans="1:96" x14ac:dyDescent="0.25">
      <c r="A34" s="25"/>
      <c r="B34" s="86" t="s">
        <v>419</v>
      </c>
      <c r="C34" s="86" t="s">
        <v>450</v>
      </c>
      <c r="D34" s="86" t="s">
        <v>442</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row>
    <row r="35" spans="1:96" x14ac:dyDescent="0.25">
      <c r="A35" s="25"/>
      <c r="B35" s="86" t="s">
        <v>451</v>
      </c>
      <c r="C35" s="86" t="s">
        <v>452</v>
      </c>
      <c r="D35" s="86" t="s">
        <v>442</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row>
    <row r="36" spans="1:96" x14ac:dyDescent="0.25">
      <c r="A36" s="25"/>
      <c r="B36" s="86" t="s">
        <v>425</v>
      </c>
      <c r="C36" s="86" t="s">
        <v>453</v>
      </c>
      <c r="D36" s="86" t="s">
        <v>454</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row>
    <row r="37" spans="1:96" x14ac:dyDescent="0.25">
      <c r="A37" s="25"/>
      <c r="B37" s="86" t="s">
        <v>200</v>
      </c>
      <c r="C37" s="86" t="s">
        <v>455</v>
      </c>
      <c r="D37" s="86" t="s">
        <v>454</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row>
    <row r="38" spans="1:96" x14ac:dyDescent="0.25">
      <c r="A38" s="25"/>
      <c r="B38" s="86" t="s">
        <v>456</v>
      </c>
      <c r="C38" s="86" t="s">
        <v>457</v>
      </c>
      <c r="D38" s="86" t="s">
        <v>454</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row>
    <row r="39" spans="1:96" x14ac:dyDescent="0.25">
      <c r="A39" s="25"/>
      <c r="B39" s="104" t="s">
        <v>458</v>
      </c>
      <c r="C39" s="104" t="s">
        <v>459</v>
      </c>
      <c r="D39" s="104" t="s">
        <v>454</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row>
    <row r="40" spans="1:96" x14ac:dyDescent="0.25">
      <c r="A40" s="25"/>
      <c r="B40" s="86" t="s">
        <v>198</v>
      </c>
      <c r="C40" s="86" t="s">
        <v>460</v>
      </c>
      <c r="D40" s="86" t="s">
        <v>454</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row>
    <row r="41" spans="1:96" x14ac:dyDescent="0.25">
      <c r="A41" s="25"/>
      <c r="B41" s="86" t="s">
        <v>461</v>
      </c>
      <c r="C41" s="86" t="s">
        <v>462</v>
      </c>
      <c r="D41" s="86" t="s">
        <v>454</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row>
    <row r="42" spans="1:96" x14ac:dyDescent="0.25">
      <c r="A42" s="25"/>
      <c r="B42" s="86" t="s">
        <v>463</v>
      </c>
      <c r="C42" s="86" t="s">
        <v>464</v>
      </c>
      <c r="D42" s="86" t="s">
        <v>444</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row>
    <row r="43" spans="1:96" x14ac:dyDescent="0.25">
      <c r="A43" s="25"/>
      <c r="B43" s="86" t="s">
        <v>465</v>
      </c>
      <c r="C43" s="86" t="s">
        <v>466</v>
      </c>
      <c r="D43" s="86" t="s">
        <v>444</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row>
    <row r="44" spans="1:96" x14ac:dyDescent="0.25">
      <c r="A44" s="25"/>
      <c r="B44" s="634" t="s">
        <v>467</v>
      </c>
      <c r="C44" s="634" t="s">
        <v>468</v>
      </c>
      <c r="D44" s="634" t="s">
        <v>444</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row>
    <row r="45" spans="1:96" x14ac:dyDescent="0.25">
      <c r="A45" s="25"/>
      <c r="B45" s="86" t="s">
        <v>469</v>
      </c>
      <c r="C45" s="86" t="s">
        <v>470</v>
      </c>
      <c r="D45" s="86" t="s">
        <v>444</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row>
    <row r="46" spans="1:96" x14ac:dyDescent="0.25">
      <c r="A46" s="25"/>
      <c r="B46" s="86" t="s">
        <v>471</v>
      </c>
      <c r="C46" s="86" t="s">
        <v>472</v>
      </c>
      <c r="D46" s="86" t="s">
        <v>444</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row>
    <row r="47" spans="1:96" x14ac:dyDescent="0.25">
      <c r="A47" s="25"/>
      <c r="B47" s="598" t="s">
        <v>431</v>
      </c>
      <c r="C47" s="598" t="s">
        <v>473</v>
      </c>
      <c r="D47" s="598" t="s">
        <v>474</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row>
    <row r="48" spans="1:96" x14ac:dyDescent="0.25">
      <c r="A48" s="25"/>
      <c r="B48" s="598" t="s">
        <v>1670</v>
      </c>
      <c r="C48" s="598" t="s">
        <v>1673</v>
      </c>
      <c r="D48" s="598" t="s">
        <v>517</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row>
    <row r="49" spans="1:96" x14ac:dyDescent="0.25">
      <c r="A49" s="25"/>
      <c r="B49" s="81" t="s">
        <v>475</v>
      </c>
      <c r="C49" s="82" t="s">
        <v>217</v>
      </c>
      <c r="D49" s="82" t="s">
        <v>406</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row>
    <row r="50" spans="1:96" x14ac:dyDescent="0.25">
      <c r="A50" s="25"/>
      <c r="B50" s="85" t="s">
        <v>476</v>
      </c>
      <c r="C50" s="85" t="s">
        <v>477</v>
      </c>
      <c r="D50" s="85" t="s">
        <v>478</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row>
    <row r="51" spans="1:96" x14ac:dyDescent="0.25">
      <c r="A51" s="25"/>
      <c r="B51" s="85" t="s">
        <v>479</v>
      </c>
      <c r="C51" s="85" t="s">
        <v>480</v>
      </c>
      <c r="D51" s="85" t="s">
        <v>481</v>
      </c>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row>
    <row r="52" spans="1:96" x14ac:dyDescent="0.25">
      <c r="A52" s="25"/>
      <c r="B52" s="85" t="s">
        <v>482</v>
      </c>
      <c r="C52" s="85" t="s">
        <v>483</v>
      </c>
      <c r="D52" s="85" t="s">
        <v>513</v>
      </c>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row>
    <row r="53" spans="1:96" x14ac:dyDescent="0.25">
      <c r="A53" s="25"/>
      <c r="B53" s="599" t="s">
        <v>585</v>
      </c>
      <c r="C53" s="599" t="s">
        <v>1674</v>
      </c>
      <c r="D53" s="599" t="s">
        <v>484</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row>
    <row r="54" spans="1:96" x14ac:dyDescent="0.25">
      <c r="A54" s="25"/>
      <c r="B54" s="599" t="s">
        <v>1675</v>
      </c>
      <c r="C54" s="599" t="s">
        <v>485</v>
      </c>
      <c r="D54" s="599" t="s">
        <v>586</v>
      </c>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row>
    <row r="55" spans="1:96" x14ac:dyDescent="0.25">
      <c r="A55" s="25"/>
      <c r="B55" s="599" t="s">
        <v>419</v>
      </c>
      <c r="C55" s="599" t="s">
        <v>486</v>
      </c>
      <c r="D55" s="599" t="s">
        <v>586</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row>
    <row r="56" spans="1:96" x14ac:dyDescent="0.25">
      <c r="A56" s="25"/>
      <c r="B56" s="85" t="s">
        <v>487</v>
      </c>
      <c r="C56" s="85" t="s">
        <v>488</v>
      </c>
      <c r="D56" s="85" t="s">
        <v>587</v>
      </c>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row>
    <row r="57" spans="1:96" x14ac:dyDescent="0.25">
      <c r="A57" s="25"/>
      <c r="B57" s="85" t="s">
        <v>1676</v>
      </c>
      <c r="C57" s="85" t="s">
        <v>512</v>
      </c>
      <c r="D57" s="85" t="s">
        <v>587</v>
      </c>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row>
    <row r="58" spans="1:96" x14ac:dyDescent="0.25">
      <c r="A58" s="25"/>
      <c r="B58" s="81" t="s">
        <v>489</v>
      </c>
      <c r="C58" s="82" t="s">
        <v>217</v>
      </c>
      <c r="D58" s="82" t="s">
        <v>406</v>
      </c>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row>
    <row r="59" spans="1:96" x14ac:dyDescent="0.25">
      <c r="A59" s="25"/>
      <c r="B59" s="633" t="s">
        <v>490</v>
      </c>
      <c r="C59" s="633" t="s">
        <v>491</v>
      </c>
      <c r="D59" s="633" t="s">
        <v>492</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row>
    <row r="60" spans="1:96" x14ac:dyDescent="0.25">
      <c r="A60" s="25"/>
      <c r="B60" s="633" t="s">
        <v>493</v>
      </c>
      <c r="C60" s="633" t="s">
        <v>494</v>
      </c>
      <c r="D60" s="633" t="s">
        <v>495</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row>
    <row r="61" spans="1:96" x14ac:dyDescent="0.25">
      <c r="A61" s="25"/>
      <c r="B61" s="598" t="s">
        <v>496</v>
      </c>
      <c r="C61" s="598" t="s">
        <v>497</v>
      </c>
      <c r="D61" s="598" t="s">
        <v>498</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row>
    <row r="62" spans="1:96" x14ac:dyDescent="0.25">
      <c r="A62" s="25"/>
      <c r="B62" s="633" t="s">
        <v>499</v>
      </c>
      <c r="C62" s="633" t="s">
        <v>500</v>
      </c>
      <c r="D62" s="633" t="s">
        <v>501</v>
      </c>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row>
    <row r="63" spans="1:96" x14ac:dyDescent="0.25">
      <c r="A63" s="25"/>
      <c r="B63" s="633" t="s">
        <v>502</v>
      </c>
      <c r="C63" s="633" t="s">
        <v>503</v>
      </c>
      <c r="D63" s="633" t="s">
        <v>495</v>
      </c>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row>
    <row r="64" spans="1:96" x14ac:dyDescent="0.25">
      <c r="A64" s="25"/>
      <c r="B64" s="598" t="s">
        <v>504</v>
      </c>
      <c r="C64" s="598" t="s">
        <v>505</v>
      </c>
      <c r="D64" s="598" t="s">
        <v>498</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row>
    <row r="65" spans="1:96" x14ac:dyDescent="0.25">
      <c r="A65" s="25"/>
      <c r="B65" s="633" t="s">
        <v>506</v>
      </c>
      <c r="C65" s="633" t="s">
        <v>507</v>
      </c>
      <c r="D65" s="633" t="s">
        <v>492</v>
      </c>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row>
    <row r="66" spans="1:96" x14ac:dyDescent="0.25">
      <c r="A66" s="25"/>
      <c r="B66" s="633" t="s">
        <v>508</v>
      </c>
      <c r="C66" s="633" t="s">
        <v>1677</v>
      </c>
      <c r="D66" s="633" t="s">
        <v>509</v>
      </c>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row>
    <row r="67" spans="1:96" x14ac:dyDescent="0.25">
      <c r="A67" s="25"/>
      <c r="B67" s="598" t="s">
        <v>510</v>
      </c>
      <c r="C67" s="598" t="s">
        <v>1678</v>
      </c>
      <c r="D67" s="598" t="s">
        <v>511</v>
      </c>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row>
    <row r="68" spans="1:96"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row>
    <row r="69" spans="1:96" x14ac:dyDescent="0.25">
      <c r="A69" s="25"/>
      <c r="B69" s="25"/>
      <c r="C69" s="25"/>
      <c r="D69" s="25" t="s">
        <v>7</v>
      </c>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row>
    <row r="70" spans="1:96"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row>
    <row r="71" spans="1:96"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row>
    <row r="72" spans="1:96"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row>
    <row r="73" spans="1:96"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row>
    <row r="74" spans="1:96"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row>
    <row r="75" spans="1:96"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row>
    <row r="76" spans="1:96"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row>
    <row r="77" spans="1:96"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row>
    <row r="78" spans="1:96"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row>
    <row r="79" spans="1:96"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row>
    <row r="80" spans="1:96"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row>
    <row r="81" spans="1:73"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row>
    <row r="82" spans="1:73"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row>
    <row r="83" spans="1:73"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row>
    <row r="84" spans="1:73"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row>
    <row r="85" spans="1:73"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row>
    <row r="86" spans="1:73"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row>
    <row r="87" spans="1:73"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row>
    <row r="88" spans="1:73"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row>
    <row r="89" spans="1:73"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row>
    <row r="90" spans="1:73"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row>
    <row r="91" spans="1:73"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row>
    <row r="92" spans="1:73"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row>
    <row r="93" spans="1:73"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row>
    <row r="94" spans="1:73"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row>
    <row r="95" spans="1:73"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row>
    <row r="96" spans="1:73"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row>
    <row r="97" spans="1:73"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row>
    <row r="98" spans="1:73"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row>
    <row r="99" spans="1:73"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row>
    <row r="100" spans="1:73"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row>
    <row r="101" spans="1:73"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row>
    <row r="102" spans="1:73"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row>
    <row r="103" spans="1:73"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row>
    <row r="104" spans="1:73"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row>
    <row r="105" spans="1:73"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row>
    <row r="106" spans="1:73"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row>
    <row r="107" spans="1:73"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row>
    <row r="108" spans="1:73"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row>
    <row r="109" spans="1:73"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row>
    <row r="110" spans="1:73"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row>
    <row r="111" spans="1:73"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row>
    <row r="112" spans="1:73"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row>
    <row r="113" spans="1:73"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row>
    <row r="114" spans="1:73"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row>
    <row r="115" spans="1:73"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row>
    <row r="116" spans="1:73"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row>
    <row r="117" spans="1:73"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row>
    <row r="118" spans="1:73"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row>
    <row r="119" spans="1:73"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row>
    <row r="120" spans="1:73"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row>
    <row r="121" spans="1:73"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row>
    <row r="122" spans="1:73"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row>
    <row r="123" spans="1:73"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row>
    <row r="124" spans="1:73"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row>
    <row r="125" spans="1:73"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row>
    <row r="126" spans="1:73"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row>
    <row r="127" spans="1:73"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row>
    <row r="128" spans="1:73"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row>
    <row r="129" spans="1:73"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row>
    <row r="130" spans="1:73"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row>
    <row r="131" spans="1:73"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row>
    <row r="132" spans="1:73"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1:73"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row>
    <row r="134" spans="1:73"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row>
    <row r="135" spans="1:73"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row>
    <row r="136" spans="1:73"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row>
    <row r="137" spans="1:73"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row>
    <row r="138" spans="1:73"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row>
    <row r="139" spans="1:73"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row>
    <row r="140" spans="1:73"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row>
    <row r="141" spans="1:73"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row>
    <row r="142" spans="1:73"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row>
    <row r="143" spans="1:73"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row>
    <row r="144" spans="1:73"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row r="145" spans="1:73"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row>
    <row r="146" spans="1:73"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row>
    <row r="147" spans="1:73"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row>
    <row r="148" spans="1:73"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row>
    <row r="149" spans="1:73"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row>
    <row r="150" spans="1:73"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row>
    <row r="151" spans="1:73"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row>
    <row r="152" spans="1:73"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row>
    <row r="153" spans="1:73"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row>
    <row r="154" spans="1:73"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row>
    <row r="155" spans="1:73"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row>
    <row r="156" spans="1:73"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row>
    <row r="157" spans="1:73"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row>
    <row r="158" spans="1:73"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row>
    <row r="159" spans="1:73"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row>
    <row r="160" spans="1:73"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row>
    <row r="161" spans="1:73"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row>
    <row r="162" spans="1:73"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row>
    <row r="163" spans="1:73"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row>
    <row r="164" spans="1:73"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row>
    <row r="165" spans="1:73"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row>
    <row r="166" spans="1:73"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row>
    <row r="167" spans="1:73"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row>
    <row r="168" spans="1:73"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row>
    <row r="169" spans="1:73"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row>
    <row r="170" spans="1:73"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row>
    <row r="171" spans="1:73"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row>
    <row r="172" spans="1:73"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row>
    <row r="173" spans="1:73"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row>
    <row r="174" spans="1:73"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row>
    <row r="175" spans="1:73"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row>
    <row r="176" spans="1:73"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row>
    <row r="177" spans="1:73"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row>
    <row r="178" spans="1:73"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row>
    <row r="179" spans="1:73"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row>
    <row r="180" spans="1:73"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row>
    <row r="181" spans="1:73"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row>
    <row r="182" spans="1:73"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row>
    <row r="183" spans="1:73"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row>
    <row r="184" spans="1:73"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row>
    <row r="185" spans="1:73"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row>
    <row r="186" spans="1:73"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row>
    <row r="187" spans="1:73"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row>
    <row r="188" spans="1:73"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row>
    <row r="189" spans="1:73"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row>
    <row r="190" spans="1:73"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row>
    <row r="191" spans="1:73"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row>
    <row r="192" spans="1:73"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row>
    <row r="193" spans="1:73"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row>
    <row r="194" spans="1:73"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row>
    <row r="195" spans="1:73"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row>
    <row r="196" spans="1:73"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row>
    <row r="197" spans="1:73"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row>
    <row r="198" spans="1:73"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row>
    <row r="199" spans="1:73"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row>
    <row r="200" spans="1:73"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row>
    <row r="201" spans="1:73"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row>
    <row r="202" spans="1:73"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row>
    <row r="203" spans="1:73"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row>
    <row r="204" spans="1:73"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row>
    <row r="205" spans="1:73"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row>
    <row r="206" spans="1:73"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row>
    <row r="207" spans="1:73"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row>
    <row r="208" spans="1:73"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row>
    <row r="209" spans="1:73"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row>
    <row r="210" spans="1:73"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row>
    <row r="211" spans="1:73"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row>
    <row r="212" spans="1:73"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row>
    <row r="213" spans="1:73"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row>
    <row r="214" spans="1:73"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row>
    <row r="215" spans="1:73"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row>
    <row r="216" spans="1:73"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row>
    <row r="217" spans="1:73"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row>
    <row r="218" spans="1:73"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row>
    <row r="219" spans="1:73"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row>
    <row r="220" spans="1:73"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row>
    <row r="221" spans="1:73"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row>
    <row r="222" spans="1:73"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row>
    <row r="223" spans="1:73"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row>
    <row r="224" spans="1:73"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row>
    <row r="225" spans="1:73"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row>
    <row r="226" spans="1:73"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row>
    <row r="227" spans="1:73"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row>
    <row r="228" spans="1:73"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row>
    <row r="229" spans="1:73"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row>
    <row r="230" spans="1:73"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row>
    <row r="231" spans="1:73"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row>
    <row r="232" spans="1:73"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row>
    <row r="233" spans="1:73"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row>
    <row r="234" spans="1:73"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row>
    <row r="235" spans="1:73"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row>
    <row r="236" spans="1:73"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row>
    <row r="237" spans="1:73"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row>
    <row r="238" spans="1:73"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row>
    <row r="239" spans="1:73"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row>
    <row r="240" spans="1:73"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row>
    <row r="241" spans="1:73"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row>
    <row r="242" spans="1:73"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row>
    <row r="243" spans="1:73"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row>
    <row r="244" spans="1:73"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row>
    <row r="245" spans="1:73"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row>
    <row r="246" spans="1:73"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row>
    <row r="247" spans="1:73"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row>
    <row r="248" spans="1:73"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row>
    <row r="249" spans="1:73"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row>
    <row r="250" spans="1:73"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row>
    <row r="251" spans="1:73"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row>
    <row r="252" spans="1:73"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row>
    <row r="253" spans="1:73"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row>
    <row r="254" spans="1:73"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row>
    <row r="255" spans="1:73"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row>
    <row r="256" spans="1:73"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row>
    <row r="257" spans="1:73"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row>
    <row r="258" spans="1:73"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row>
    <row r="259" spans="1:73"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row>
    <row r="260" spans="1:73"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row>
  </sheetData>
  <mergeCells count="1">
    <mergeCell ref="B2: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784-6F05-4FF7-B554-B1428EE7888E}">
  <sheetPr>
    <pageSetUpPr fitToPage="1"/>
  </sheetPr>
  <dimension ref="A1:X134"/>
  <sheetViews>
    <sheetView zoomScale="80" zoomScaleNormal="80" workbookViewId="0">
      <selection activeCell="E25" sqref="E25"/>
    </sheetView>
  </sheetViews>
  <sheetFormatPr defaultColWidth="9.140625" defaultRowHeight="15" x14ac:dyDescent="0.25"/>
  <cols>
    <col min="1" max="1" width="6.5703125" customWidth="1"/>
    <col min="2" max="2" width="35.140625" customWidth="1"/>
    <col min="3" max="3" width="17.7109375" customWidth="1"/>
    <col min="4" max="4" width="83" customWidth="1"/>
    <col min="5" max="5" width="96.7109375" customWidth="1"/>
  </cols>
  <sheetData>
    <row r="1" spans="1:24" s="131" customFormat="1" ht="87.75" customHeight="1" x14ac:dyDescent="0.25">
      <c r="A1" s="142"/>
      <c r="B1" s="143"/>
      <c r="C1" s="142"/>
      <c r="D1" s="142"/>
      <c r="E1" s="142"/>
      <c r="F1" s="142"/>
      <c r="G1" s="142"/>
      <c r="H1" s="142"/>
      <c r="I1" s="142"/>
      <c r="J1" s="142"/>
      <c r="K1" s="142"/>
      <c r="L1" s="142"/>
      <c r="M1" s="142"/>
      <c r="N1" s="142"/>
      <c r="O1" s="142"/>
      <c r="P1" s="142"/>
      <c r="Q1" s="142"/>
      <c r="R1" s="142"/>
      <c r="S1" s="142"/>
      <c r="T1" s="142"/>
      <c r="U1" s="142"/>
      <c r="V1" s="142"/>
      <c r="W1" s="142"/>
      <c r="X1" s="142"/>
    </row>
    <row r="2" spans="1:24" ht="35.25" customHeight="1" x14ac:dyDescent="0.25">
      <c r="A2" s="25"/>
      <c r="B2" s="25"/>
      <c r="C2" s="25"/>
      <c r="D2" s="25"/>
      <c r="E2" s="25"/>
      <c r="F2" s="25"/>
      <c r="G2" s="25"/>
      <c r="H2" s="25"/>
      <c r="I2" s="25"/>
      <c r="J2" s="25"/>
      <c r="K2" s="25"/>
      <c r="L2" s="25"/>
      <c r="M2" s="25"/>
      <c r="N2" s="25"/>
      <c r="O2" s="25"/>
      <c r="P2" s="25"/>
      <c r="Q2" s="25"/>
      <c r="R2" s="25"/>
      <c r="S2" s="25"/>
      <c r="T2" s="25"/>
      <c r="U2" s="25"/>
      <c r="V2" s="25"/>
      <c r="W2" s="25"/>
      <c r="X2" s="25"/>
    </row>
    <row r="3" spans="1:24" s="134" customFormat="1" ht="19.5" x14ac:dyDescent="0.25">
      <c r="A3" s="144"/>
      <c r="B3" s="132" t="s">
        <v>583</v>
      </c>
      <c r="C3" s="145"/>
      <c r="D3" s="145"/>
      <c r="E3" s="133"/>
      <c r="F3" s="144"/>
      <c r="G3" s="144"/>
      <c r="H3" s="144"/>
      <c r="I3" s="144"/>
      <c r="J3" s="144"/>
      <c r="K3" s="144"/>
      <c r="L3" s="144"/>
      <c r="M3" s="144"/>
      <c r="N3" s="144"/>
      <c r="O3" s="144"/>
      <c r="P3" s="144"/>
      <c r="Q3" s="144"/>
      <c r="R3" s="144"/>
      <c r="S3" s="144"/>
      <c r="T3" s="144"/>
      <c r="U3" s="144"/>
      <c r="V3" s="144"/>
      <c r="W3" s="144"/>
      <c r="X3" s="144"/>
    </row>
    <row r="4" spans="1:24" x14ac:dyDescent="0.25">
      <c r="A4" s="25"/>
      <c r="B4" s="287" t="s">
        <v>557</v>
      </c>
      <c r="C4" s="289" t="s">
        <v>219</v>
      </c>
      <c r="D4" s="289" t="s">
        <v>700</v>
      </c>
      <c r="E4" s="287" t="s">
        <v>217</v>
      </c>
      <c r="F4" s="135"/>
      <c r="G4" s="25"/>
      <c r="H4" s="25"/>
      <c r="I4" s="25"/>
      <c r="J4" s="25"/>
      <c r="K4" s="25"/>
      <c r="L4" s="25"/>
      <c r="M4" s="25"/>
      <c r="N4" s="25"/>
      <c r="O4" s="25"/>
      <c r="P4" s="25"/>
      <c r="Q4" s="25"/>
      <c r="R4" s="25"/>
      <c r="S4" s="25"/>
      <c r="T4" s="25"/>
      <c r="U4" s="25"/>
      <c r="V4" s="25"/>
      <c r="W4" s="25"/>
      <c r="X4" s="25"/>
    </row>
    <row r="5" spans="1:24" ht="28.5" customHeight="1" x14ac:dyDescent="0.25">
      <c r="A5" s="25"/>
      <c r="B5" s="229" t="s">
        <v>1401</v>
      </c>
      <c r="C5" s="230">
        <v>44302</v>
      </c>
      <c r="D5" s="184" t="s">
        <v>1402</v>
      </c>
      <c r="E5" s="231" t="s">
        <v>709</v>
      </c>
      <c r="F5" s="25"/>
      <c r="G5" s="25"/>
      <c r="H5" s="25"/>
      <c r="I5" s="25"/>
      <c r="J5" s="25"/>
      <c r="K5" s="25"/>
      <c r="L5" s="25"/>
      <c r="M5" s="25"/>
      <c r="N5" s="25"/>
      <c r="O5" s="25"/>
      <c r="P5" s="25"/>
      <c r="Q5" s="25"/>
      <c r="R5" s="25"/>
      <c r="S5" s="25"/>
      <c r="T5" s="25"/>
      <c r="U5" s="25"/>
      <c r="V5" s="25"/>
      <c r="W5" s="25"/>
      <c r="X5" s="25"/>
    </row>
    <row r="6" spans="1:24" ht="28.5" customHeight="1" x14ac:dyDescent="0.25">
      <c r="A6" s="25"/>
      <c r="B6" s="229" t="s">
        <v>835</v>
      </c>
      <c r="C6" s="230">
        <v>43951</v>
      </c>
      <c r="D6" s="184" t="s">
        <v>836</v>
      </c>
      <c r="E6" s="231" t="s">
        <v>1491</v>
      </c>
      <c r="F6" s="25"/>
      <c r="G6" s="25"/>
      <c r="H6" s="25"/>
      <c r="I6" s="25"/>
      <c r="J6" s="25"/>
      <c r="K6" s="25"/>
      <c r="L6" s="25"/>
      <c r="M6" s="25"/>
      <c r="N6" s="25"/>
      <c r="O6" s="25"/>
      <c r="P6" s="25"/>
      <c r="Q6" s="25"/>
      <c r="R6" s="25"/>
      <c r="S6" s="25"/>
      <c r="T6" s="25"/>
      <c r="U6" s="25"/>
      <c r="V6" s="25"/>
      <c r="W6" s="25"/>
      <c r="X6" s="25"/>
    </row>
    <row r="7" spans="1:24" ht="28.5" customHeight="1" x14ac:dyDescent="0.25">
      <c r="A7" s="25"/>
      <c r="B7" s="229" t="s">
        <v>584</v>
      </c>
      <c r="C7" s="230">
        <v>43769</v>
      </c>
      <c r="D7" s="184" t="s">
        <v>701</v>
      </c>
      <c r="E7" s="231" t="s">
        <v>702</v>
      </c>
      <c r="F7" s="25"/>
      <c r="G7" s="25"/>
      <c r="H7" s="25"/>
      <c r="I7" s="25"/>
      <c r="J7" s="25"/>
      <c r="K7" s="25"/>
      <c r="L7" s="25"/>
      <c r="M7" s="25"/>
      <c r="N7" s="25"/>
      <c r="O7" s="25"/>
      <c r="P7" s="25"/>
      <c r="Q7" s="25"/>
      <c r="R7" s="25"/>
      <c r="S7" s="25"/>
      <c r="T7" s="25"/>
      <c r="U7" s="25"/>
      <c r="V7" s="25"/>
      <c r="W7" s="25"/>
      <c r="X7" s="25"/>
    </row>
    <row r="8" spans="1:24" ht="28.5" customHeight="1" x14ac:dyDescent="0.25">
      <c r="A8" s="25"/>
      <c r="B8" s="229" t="s">
        <v>703</v>
      </c>
      <c r="C8" s="230">
        <v>43007</v>
      </c>
      <c r="D8" s="184" t="s">
        <v>704</v>
      </c>
      <c r="E8" s="231" t="s">
        <v>705</v>
      </c>
      <c r="F8" s="25"/>
      <c r="G8" s="25"/>
      <c r="H8" s="25"/>
      <c r="I8" s="25" t="s">
        <v>7</v>
      </c>
      <c r="J8" s="25"/>
      <c r="K8" s="25"/>
      <c r="L8" s="25"/>
      <c r="M8" s="25"/>
      <c r="N8" s="25"/>
      <c r="O8" s="25"/>
      <c r="P8" s="25"/>
      <c r="Q8" s="25"/>
      <c r="R8" s="25"/>
      <c r="S8" s="25"/>
      <c r="T8" s="25"/>
      <c r="U8" s="25"/>
      <c r="V8" s="25"/>
      <c r="W8" s="25"/>
      <c r="X8" s="25"/>
    </row>
    <row r="9" spans="1:24" ht="28.5" customHeight="1" x14ac:dyDescent="0.25">
      <c r="A9" s="25"/>
      <c r="B9" s="231" t="s">
        <v>837</v>
      </c>
      <c r="C9" s="230">
        <v>43993</v>
      </c>
      <c r="D9" s="278" t="s">
        <v>838</v>
      </c>
      <c r="E9" s="278" t="s">
        <v>706</v>
      </c>
      <c r="F9" s="25"/>
      <c r="G9" s="25"/>
      <c r="H9" s="25"/>
      <c r="I9" s="25"/>
      <c r="J9" s="25"/>
      <c r="K9" s="25"/>
      <c r="L9" s="25"/>
      <c r="M9" s="25"/>
      <c r="N9" s="25"/>
      <c r="O9" s="25"/>
      <c r="P9" s="25"/>
      <c r="Q9" s="25"/>
      <c r="R9" s="25"/>
      <c r="S9" s="25"/>
      <c r="T9" s="25"/>
      <c r="U9" s="25"/>
      <c r="V9" s="25"/>
      <c r="W9" s="25"/>
      <c r="X9" s="25"/>
    </row>
    <row r="10" spans="1:24" ht="28.5" customHeight="1" x14ac:dyDescent="0.25">
      <c r="A10" s="25"/>
      <c r="B10" s="541" t="s">
        <v>1939</v>
      </c>
      <c r="C10" s="542" t="s">
        <v>1416</v>
      </c>
      <c r="D10" s="656" t="s">
        <v>1940</v>
      </c>
      <c r="E10" s="656" t="s">
        <v>707</v>
      </c>
      <c r="F10" s="25"/>
      <c r="G10" s="25"/>
      <c r="H10" s="25"/>
      <c r="I10" s="25"/>
      <c r="J10" s="25" t="s">
        <v>7</v>
      </c>
      <c r="K10" s="25" t="s">
        <v>7</v>
      </c>
      <c r="L10" s="25"/>
      <c r="M10" s="25"/>
      <c r="N10" s="25"/>
      <c r="O10" s="25"/>
      <c r="P10" s="25"/>
      <c r="Q10" s="25"/>
      <c r="R10" s="25"/>
      <c r="S10" s="25"/>
      <c r="T10" s="25"/>
      <c r="U10" s="25"/>
      <c r="V10" s="25"/>
      <c r="W10" s="25"/>
      <c r="X10" s="25"/>
    </row>
    <row r="11" spans="1:24" ht="28.5" customHeight="1" x14ac:dyDescent="0.25">
      <c r="A11" s="25"/>
      <c r="B11" s="231" t="s">
        <v>839</v>
      </c>
      <c r="C11" s="230">
        <v>43993</v>
      </c>
      <c r="D11" s="278" t="s">
        <v>840</v>
      </c>
      <c r="E11" s="179" t="s">
        <v>1492</v>
      </c>
      <c r="F11" s="25"/>
      <c r="G11" s="25"/>
      <c r="H11" s="25"/>
      <c r="I11" s="25"/>
      <c r="J11" s="25"/>
      <c r="K11" s="25"/>
      <c r="L11" s="25"/>
      <c r="M11" s="25"/>
      <c r="N11" s="25"/>
      <c r="O11" s="25"/>
      <c r="P11" s="25"/>
      <c r="Q11" s="25"/>
      <c r="R11" s="25"/>
      <c r="S11" s="25"/>
      <c r="T11" s="25"/>
      <c r="U11" s="25"/>
      <c r="V11" s="25"/>
      <c r="W11" s="25"/>
      <c r="X11" s="25"/>
    </row>
    <row r="12" spans="1:24" ht="28.5" customHeight="1" x14ac:dyDescent="0.25">
      <c r="A12" s="25"/>
      <c r="B12" s="231" t="s">
        <v>841</v>
      </c>
      <c r="C12" s="230">
        <v>43993</v>
      </c>
      <c r="D12" s="278" t="s">
        <v>842</v>
      </c>
      <c r="E12" s="179" t="s">
        <v>711</v>
      </c>
      <c r="F12" s="25"/>
      <c r="G12" s="25"/>
      <c r="H12" s="25"/>
      <c r="I12" s="25"/>
      <c r="J12" s="25"/>
      <c r="K12" s="25"/>
      <c r="L12" s="25"/>
      <c r="M12" s="25"/>
      <c r="N12" s="25"/>
      <c r="O12" s="25"/>
      <c r="P12" s="25"/>
      <c r="Q12" s="25"/>
      <c r="R12" s="25"/>
      <c r="S12" s="25"/>
      <c r="T12" s="25"/>
      <c r="U12" s="25"/>
      <c r="V12" s="25"/>
      <c r="W12" s="25"/>
      <c r="X12" s="25"/>
    </row>
    <row r="13" spans="1:24" ht="28.5" customHeight="1" x14ac:dyDescent="0.25">
      <c r="A13" s="25"/>
      <c r="B13" s="231" t="s">
        <v>843</v>
      </c>
      <c r="C13" s="230">
        <v>43993</v>
      </c>
      <c r="D13" s="278" t="s">
        <v>844</v>
      </c>
      <c r="E13" s="179" t="s">
        <v>712</v>
      </c>
      <c r="F13" s="25"/>
      <c r="G13" s="25"/>
      <c r="H13" s="25"/>
      <c r="I13" s="25"/>
      <c r="J13" s="25"/>
      <c r="K13" s="25"/>
      <c r="L13" s="25"/>
      <c r="M13" s="25"/>
      <c r="N13" s="25"/>
      <c r="O13" s="25"/>
      <c r="P13" s="25"/>
      <c r="Q13" s="25"/>
      <c r="R13" s="25"/>
      <c r="S13" s="25"/>
      <c r="T13" s="25"/>
      <c r="U13" s="25"/>
      <c r="V13" s="25"/>
      <c r="W13" s="25"/>
      <c r="X13" s="25"/>
    </row>
    <row r="14" spans="1:24" ht="28.5" customHeight="1" x14ac:dyDescent="0.25">
      <c r="A14" s="25"/>
      <c r="B14" s="231" t="s">
        <v>1069</v>
      </c>
      <c r="C14" s="230">
        <v>44120</v>
      </c>
      <c r="D14" s="278" t="s">
        <v>1070</v>
      </c>
      <c r="E14" s="179" t="s">
        <v>1071</v>
      </c>
      <c r="F14" s="25"/>
      <c r="G14" s="25"/>
      <c r="H14" s="25"/>
      <c r="I14" s="25"/>
      <c r="J14" s="25"/>
      <c r="K14" s="25"/>
      <c r="L14" s="25"/>
      <c r="M14" s="25"/>
      <c r="N14" s="25"/>
      <c r="O14" s="25"/>
      <c r="P14" s="25"/>
      <c r="Q14" s="25"/>
      <c r="R14" s="25"/>
      <c r="S14" s="25"/>
      <c r="T14" s="25"/>
      <c r="U14" s="25"/>
      <c r="V14" s="25"/>
      <c r="W14" s="25"/>
      <c r="X14" s="25"/>
    </row>
    <row r="15" spans="1:24" ht="28.5" customHeight="1" x14ac:dyDescent="0.25">
      <c r="A15" s="539"/>
      <c r="B15" s="541" t="s">
        <v>1436</v>
      </c>
      <c r="C15" s="542" t="s">
        <v>1416</v>
      </c>
      <c r="D15" s="541" t="s">
        <v>1417</v>
      </c>
      <c r="E15" s="541" t="s">
        <v>1493</v>
      </c>
      <c r="F15" s="539"/>
      <c r="G15" s="539"/>
      <c r="H15" s="539"/>
      <c r="I15" s="539"/>
      <c r="J15" s="539"/>
      <c r="K15" s="539"/>
      <c r="L15" s="539"/>
      <c r="M15" s="539"/>
      <c r="N15" s="539"/>
      <c r="O15" s="539"/>
      <c r="P15" s="539"/>
      <c r="Q15" s="539"/>
      <c r="R15" s="539"/>
      <c r="S15" s="539"/>
      <c r="T15" s="539"/>
      <c r="U15" s="539"/>
      <c r="V15" s="539"/>
      <c r="W15" s="539"/>
      <c r="X15" s="539"/>
    </row>
    <row r="16" spans="1:24" ht="32.85" customHeight="1" x14ac:dyDescent="0.25">
      <c r="A16" s="539"/>
      <c r="B16" s="541" t="s">
        <v>1437</v>
      </c>
      <c r="C16" s="542" t="s">
        <v>1416</v>
      </c>
      <c r="D16" s="541" t="s">
        <v>1418</v>
      </c>
      <c r="E16" s="541" t="s">
        <v>1494</v>
      </c>
      <c r="F16" s="539"/>
      <c r="G16" s="539"/>
      <c r="H16" s="539"/>
      <c r="I16" s="539"/>
      <c r="J16" s="539"/>
      <c r="K16" s="539"/>
      <c r="L16" s="539"/>
      <c r="M16" s="539"/>
      <c r="N16" s="539"/>
      <c r="O16" s="539"/>
      <c r="P16" s="539"/>
      <c r="Q16" s="539"/>
      <c r="R16" s="539"/>
      <c r="S16" s="539"/>
      <c r="T16" s="539"/>
      <c r="U16" s="539"/>
      <c r="V16" s="539"/>
      <c r="W16" s="539"/>
      <c r="X16" s="539"/>
    </row>
    <row r="17" spans="1:24" ht="28.5" customHeight="1" x14ac:dyDescent="0.25">
      <c r="A17" s="539"/>
      <c r="B17" s="541" t="s">
        <v>1438</v>
      </c>
      <c r="C17" s="542" t="s">
        <v>1416</v>
      </c>
      <c r="D17" s="541" t="s">
        <v>1419</v>
      </c>
      <c r="E17" s="541" t="s">
        <v>1495</v>
      </c>
      <c r="F17" s="539"/>
      <c r="G17" s="539"/>
      <c r="H17" s="539"/>
      <c r="I17" s="539"/>
      <c r="J17" s="539"/>
      <c r="K17" s="539"/>
      <c r="L17" s="539"/>
      <c r="M17" s="539"/>
      <c r="N17" s="539"/>
      <c r="O17" s="539"/>
      <c r="P17" s="539"/>
      <c r="Q17" s="539"/>
      <c r="R17" s="539"/>
      <c r="S17" s="539"/>
      <c r="T17" s="539"/>
      <c r="U17" s="539"/>
      <c r="V17" s="539"/>
      <c r="W17" s="539"/>
      <c r="X17" s="539"/>
    </row>
    <row r="18" spans="1:24" ht="25.5" customHeight="1" x14ac:dyDescent="0.25">
      <c r="A18" s="539"/>
      <c r="B18" s="541" t="s">
        <v>1439</v>
      </c>
      <c r="C18" s="542" t="s">
        <v>1416</v>
      </c>
      <c r="D18" s="541" t="s">
        <v>1420</v>
      </c>
      <c r="E18" s="541" t="s">
        <v>1496</v>
      </c>
      <c r="F18" s="539"/>
      <c r="G18" s="539"/>
      <c r="H18" s="539"/>
      <c r="I18" s="539"/>
      <c r="J18" s="539"/>
      <c r="K18" s="539"/>
      <c r="L18" s="539"/>
      <c r="M18" s="539"/>
      <c r="N18" s="539"/>
      <c r="O18" s="539"/>
      <c r="P18" s="539"/>
      <c r="Q18" s="539"/>
      <c r="R18" s="539"/>
      <c r="S18" s="539"/>
      <c r="T18" s="539"/>
      <c r="U18" s="539"/>
      <c r="V18" s="539"/>
      <c r="W18" s="539"/>
      <c r="X18" s="539"/>
    </row>
    <row r="19" spans="1:24" ht="25.5" customHeight="1" x14ac:dyDescent="0.25">
      <c r="A19" s="539"/>
      <c r="B19" s="541" t="s">
        <v>1440</v>
      </c>
      <c r="C19" s="542" t="s">
        <v>1416</v>
      </c>
      <c r="D19" s="541" t="s">
        <v>1421</v>
      </c>
      <c r="E19" s="541" t="s">
        <v>1497</v>
      </c>
      <c r="F19" s="539"/>
      <c r="G19" s="539"/>
      <c r="H19" s="539"/>
      <c r="I19" s="539"/>
      <c r="J19" s="539"/>
      <c r="K19" s="539"/>
      <c r="L19" s="539"/>
      <c r="M19" s="539"/>
      <c r="N19" s="539"/>
      <c r="O19" s="539"/>
      <c r="P19" s="539"/>
      <c r="Q19" s="539"/>
      <c r="R19" s="539"/>
      <c r="S19" s="539"/>
      <c r="T19" s="539"/>
      <c r="U19" s="539"/>
      <c r="V19" s="539"/>
      <c r="W19" s="539"/>
      <c r="X19" s="539"/>
    </row>
    <row r="20" spans="1:24"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row>
    <row r="21" spans="1:24"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row>
    <row r="22" spans="1:24"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row>
    <row r="23" spans="1:24"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row>
    <row r="24" spans="1:24"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row>
    <row r="25" spans="1:24"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4"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row>
    <row r="27" spans="1:24"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row>
    <row r="28" spans="1:24"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row>
    <row r="29" spans="1:24"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row>
    <row r="30" spans="1:24"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row>
    <row r="31" spans="1:24"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row>
    <row r="39" spans="1:24"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row>
    <row r="40" spans="1:24"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row>
    <row r="41" spans="1:24"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row>
    <row r="42" spans="1:24"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row>
    <row r="44" spans="1:24"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row>
    <row r="45" spans="1:24"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row>
    <row r="46" spans="1:24"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row>
    <row r="47" spans="1:24"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24"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row>
    <row r="49" spans="1:24"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row>
    <row r="51" spans="1:24"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row>
    <row r="52" spans="1:24"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row>
    <row r="53" spans="1:24"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row>
    <row r="54" spans="1:24"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row>
    <row r="56" spans="1:24"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row>
    <row r="57" spans="1:24"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row>
    <row r="60" spans="1:24"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row>
    <row r="61" spans="1:24"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4"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row>
    <row r="63" spans="1:24"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row>
    <row r="64" spans="1:24"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row>
    <row r="65" spans="1:24"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row>
    <row r="69" spans="1:24"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row>
    <row r="70" spans="1:24"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row>
    <row r="71" spans="1:24"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row>
    <row r="72" spans="1:24"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row>
    <row r="73" spans="1:24"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row>
    <row r="74" spans="1:24"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row>
    <row r="75" spans="1:24"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row>
    <row r="76" spans="1:24"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row>
    <row r="77" spans="1:24"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row>
    <row r="78" spans="1:24"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row>
    <row r="79" spans="1:24"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row>
    <row r="80" spans="1:24"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row>
    <row r="82" spans="1:24"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row>
    <row r="83" spans="1:24"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24"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row>
    <row r="85" spans="1:24"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sheetData>
  <pageMargins left="0.70866141732283472" right="0.70866141732283472" top="0.74803149606299213" bottom="0.74803149606299213" header="0.31496062992125984" footer="0.31496062992125984"/>
  <pageSetup paperSize="8" scale="47" fitToHeight="0" orientation="landscape" r:id="rId1"/>
  <headerFooter>
    <oddFooter>&amp;C&amp;"-,Bold"&amp;12&amp;KFF0000OFFICIAL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9A4FF-2AAF-40BF-8157-47593374E830}">
  <dimension ref="A1:C5"/>
  <sheetViews>
    <sheetView zoomScale="80" zoomScaleNormal="80" workbookViewId="0">
      <selection activeCell="B28" sqref="B28"/>
    </sheetView>
  </sheetViews>
  <sheetFormatPr defaultColWidth="9.28515625" defaultRowHeight="15" x14ac:dyDescent="0.25"/>
  <cols>
    <col min="1" max="1" width="17.140625" style="539" customWidth="1"/>
    <col min="2" max="2" width="255.5703125" style="539" customWidth="1"/>
    <col min="3" max="3" width="184.5703125" style="539" customWidth="1"/>
    <col min="4" max="16384" width="9.28515625" style="539"/>
  </cols>
  <sheetData>
    <row r="1" spans="1:3" x14ac:dyDescent="0.25">
      <c r="A1" s="651" t="s">
        <v>1454</v>
      </c>
      <c r="B1" s="609"/>
      <c r="C1" s="609"/>
    </row>
    <row r="2" spans="1:3" x14ac:dyDescent="0.25">
      <c r="A2" s="651"/>
      <c r="B2" s="609"/>
      <c r="C2" s="609"/>
    </row>
    <row r="3" spans="1:3" x14ac:dyDescent="0.25">
      <c r="A3" s="652" t="s">
        <v>1858</v>
      </c>
      <c r="B3" s="652" t="s">
        <v>1455</v>
      </c>
    </row>
    <row r="4" spans="1:3" ht="75" x14ac:dyDescent="0.25">
      <c r="A4" s="654" t="s">
        <v>1477</v>
      </c>
      <c r="B4" s="653" t="s">
        <v>1868</v>
      </c>
    </row>
    <row r="5" spans="1:3" x14ac:dyDescent="0.25">
      <c r="A5" s="609"/>
      <c r="B5" s="609"/>
      <c r="C5" s="609"/>
    </row>
  </sheetData>
  <phoneticPr fontId="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Intro</vt:lpstr>
      <vt:lpstr>TSR</vt:lpstr>
      <vt:lpstr>Traceability</vt:lpstr>
      <vt:lpstr>DS - Authentication</vt:lpstr>
      <vt:lpstr>DS - Audit</vt:lpstr>
      <vt:lpstr>DS - Crypto</vt:lpstr>
      <vt:lpstr>DS - Main</vt:lpstr>
      <vt:lpstr>DS - ASLR</vt:lpstr>
      <vt:lpstr>DS - Scenarios</vt:lpstr>
      <vt:lpstr>DS - E2E Interfaces</vt:lpstr>
      <vt:lpstr>References</vt:lpstr>
      <vt:lpstr>Change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Cass Timmermans</cp:lastModifiedBy>
  <dcterms:created xsi:type="dcterms:W3CDTF">2019-09-20T03:03:06Z</dcterms:created>
  <dcterms:modified xsi:type="dcterms:W3CDTF">2022-02-23T23:32:08Z</dcterms:modified>
</cp:coreProperties>
</file>