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3\EP CTS3.0.3\"/>
    </mc:Choice>
  </mc:AlternateContent>
  <xr:revisionPtr revIDLastSave="0" documentId="13_ncr:1_{688B6E49-BAE4-4578-9A30-807B291A9EF0}" xr6:coauthVersionLast="47" xr6:coauthVersionMax="47" xr10:uidLastSave="{00000000-0000-0000-0000-000000000000}"/>
  <bookViews>
    <workbookView xWindow="-108" yWindow="-108" windowWidth="23256" windowHeight="14016" xr2:uid="{9D9FABAF-60F2-40A5-AA15-D941113AC698}"/>
  </bookViews>
  <sheets>
    <sheet name="Cover" sheetId="23" r:id="rId1"/>
    <sheet name="Intro" sheetId="20" r:id="rId2"/>
    <sheet name="TSR" sheetId="35" r:id="rId3"/>
    <sheet name="Traceability" sheetId="43" r:id="rId4"/>
    <sheet name="PDS - Auth &amp; Audit" sheetId="25" r:id="rId5"/>
    <sheet name="PDS - Main" sheetId="8" r:id="rId6"/>
    <sheet name="PDS - ASLR" sheetId="36" r:id="rId7"/>
    <sheet name="PDS - Scenarios" sheetId="34" r:id="rId8"/>
    <sheet name="PDS - Compatibility" sheetId="45" r:id="rId9"/>
    <sheet name="PDS - E2E Interfaces" sheetId="16" r:id="rId10"/>
    <sheet name="References" sheetId="2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6" hidden="1">'PDS - ASLR'!$B$4:$M$23</definedName>
    <definedName name="_xlnm._FilterDatabase" localSheetId="4" hidden="1">'PDS - Auth &amp; Audit'!$B$4:$N$41</definedName>
    <definedName name="_xlnm._FilterDatabase" localSheetId="5" hidden="1">'PDS - Main'!$B$4:$N$135</definedName>
    <definedName name="_xlnm._FilterDatabase" localSheetId="3" hidden="1">Traceability!$B$4:$AG$161</definedName>
    <definedName name="CCA" localSheetId="6">[1]Sheet1!$B$100:$B$103</definedName>
    <definedName name="CCA" localSheetId="4">[1]Sheet1!$B$100:$B$103</definedName>
    <definedName name="CCA" localSheetId="9">[1]Sheet1!$B$100:$B$103</definedName>
    <definedName name="CCA" localSheetId="5">[1]Sheet1!$B$100:$B$103</definedName>
    <definedName name="CCA" localSheetId="7">[2]Sheet1!$B$100:$B$103</definedName>
    <definedName name="CCA" localSheetId="3">[3]Sheet1!$B$100:$B$103</definedName>
    <definedName name="CCA">[1]Sheet1!$B$100:$B$103</definedName>
    <definedName name="Intro" localSheetId="1">#REF!</definedName>
    <definedName name="Intro" localSheetId="6">#REF!</definedName>
    <definedName name="Intro" localSheetId="4">#REF!</definedName>
    <definedName name="Intro" localSheetId="9">#REF!</definedName>
    <definedName name="Intro" localSheetId="5">#REF!</definedName>
    <definedName name="Intro" localSheetId="7">#REF!</definedName>
    <definedName name="Intro" localSheetId="10">#REF!</definedName>
    <definedName name="Intro" localSheetId="3">#REF!</definedName>
    <definedName name="Intro" localSheetId="2">#REF!</definedName>
    <definedName name="Intro">#REF!</definedName>
    <definedName name="OFFICIAL">'[4]Data values'!$D$2:$D$4</definedName>
    <definedName name="Refffff" localSheetId="6">#REF!</definedName>
    <definedName name="Refffff" localSheetId="7">#REF!</definedName>
    <definedName name="Refffff" localSheetId="3">#REF!</definedName>
    <definedName name="Refffff" localSheetId="2">#REF!</definedName>
    <definedName name="Refffff">#REF!</definedName>
    <definedName name="TestResults" localSheetId="1">#REF!</definedName>
    <definedName name="TestResults" localSheetId="6">[1]Sheet1!$B$100:$B$103</definedName>
    <definedName name="TestResults" localSheetId="4">[1]Sheet1!$B$100:$B$103</definedName>
    <definedName name="TestResults" localSheetId="9">#REF!</definedName>
    <definedName name="TestResults" localSheetId="5">[1]Sheet1!$B$100:$B$103</definedName>
    <definedName name="TestResults" localSheetId="7">#REF!</definedName>
    <definedName name="TestResults" localSheetId="10">#REF!</definedName>
    <definedName name="TestResults" localSheetId="3">#REF!</definedName>
    <definedName name="TestResults" localSheetId="2">[5]Introduction!$A$188:$A$191</definedName>
    <definedName name="TestResults">#REF!</definedName>
    <definedName name="testrs" localSheetId="6">#REF!</definedName>
    <definedName name="testrs" localSheetId="7">#REF!</definedName>
    <definedName name="testrs" localSheetId="3">#REF!</definedName>
    <definedName name="testrs" localSheetId="2">#REF!</definedName>
    <definedName name="testrs">#REF!</definedName>
    <definedName name="TestStatuses" localSheetId="6">[6]Introduction!$B$23:$B$27</definedName>
    <definedName name="TestStatuses" localSheetId="4">[6]Introduction!$B$23:$B$27</definedName>
    <definedName name="TestStatuses" localSheetId="9">[6]Introduction!$B$23:$B$27</definedName>
    <definedName name="TestStatuses" localSheetId="5">[6]Introduction!$B$23:$B$27</definedName>
    <definedName name="TestStatuses" localSheetId="7">[7]Introduction!$B$23:$B$27</definedName>
    <definedName name="TestStatuses" localSheetId="3">[8]Introduction!$B$23:$B$27</definedName>
    <definedName name="TestStatuses">[6]Introduction!$B$23:$B$27</definedName>
    <definedName name="Z_20B9E7CB_B377_4CA3_9140_04DC7572D088_.wvu.Cols" localSheetId="6" hidden="1">'PDS - ASLR'!#REF!</definedName>
    <definedName name="Z_20B9E7CB_B377_4CA3_9140_04DC7572D088_.wvu.Cols" localSheetId="4" hidden="1">'PDS - Auth &amp; Audit'!#REF!</definedName>
    <definedName name="Z_20B9E7CB_B377_4CA3_9140_04DC7572D088_.wvu.Cols" localSheetId="5" hidden="1">'PDS - Main'!#REF!</definedName>
    <definedName name="Z_F8A0DB4D_C2E2_432B_8BE5_72A25D8D6FC5_.wvu.Cols" localSheetId="6" hidden="1">'PDS - ASLR'!#REF!,'PDS - ASLR'!#REF!,'PDS - ASLR'!$D:$D,'PDS - ASLR'!#REF!</definedName>
    <definedName name="Z_F8A0DB4D_C2E2_432B_8BE5_72A25D8D6FC5_.wvu.Cols" localSheetId="4" hidden="1">'PDS - Auth &amp; Audit'!#REF!,'PDS - Auth &amp; Audit'!#REF!,'PDS - Auth &amp; Audit'!$D:$D,'PDS - Auth &amp; Audit'!#REF!</definedName>
    <definedName name="Z_F8A0DB4D_C2E2_432B_8BE5_72A25D8D6FC5_.wvu.Cols" localSheetId="5" hidden="1">'PDS - Main'!#REF!,'PDS - Main'!#REF!,'PDS - Main'!$D:$D,'PDS - Main'!#REF!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3" i="8" l="1"/>
  <c r="M142" i="8"/>
  <c r="M137" i="8"/>
  <c r="M136" i="8"/>
  <c r="Q130" i="8"/>
  <c r="P130" i="8"/>
  <c r="O130" i="8"/>
  <c r="N130" i="8"/>
  <c r="Q131" i="8"/>
  <c r="P131" i="8"/>
  <c r="O131" i="8"/>
  <c r="N131" i="8"/>
  <c r="Q38" i="8"/>
  <c r="P38" i="8"/>
  <c r="O38" i="8"/>
  <c r="N38" i="8"/>
  <c r="Q32" i="8"/>
  <c r="P32" i="8"/>
  <c r="O32" i="8"/>
  <c r="N32" i="8"/>
  <c r="Q31" i="8"/>
  <c r="P31" i="8"/>
  <c r="O31" i="8"/>
  <c r="N31" i="8"/>
  <c r="Q30" i="8"/>
  <c r="P30" i="8"/>
  <c r="O30" i="8"/>
  <c r="N30" i="8"/>
  <c r="Q29" i="8"/>
  <c r="P29" i="8"/>
  <c r="O29" i="8"/>
  <c r="N29" i="8"/>
  <c r="Q107" i="8"/>
  <c r="P107" i="8"/>
  <c r="O107" i="8"/>
  <c r="N107" i="8"/>
  <c r="M135" i="8" l="1"/>
  <c r="Q111" i="8"/>
  <c r="P111" i="8"/>
  <c r="O111" i="8"/>
  <c r="N111" i="8"/>
  <c r="Q110" i="8"/>
  <c r="P110" i="8"/>
  <c r="O110" i="8"/>
  <c r="N110" i="8"/>
  <c r="Q109" i="8"/>
  <c r="P109" i="8"/>
  <c r="O109" i="8"/>
  <c r="N109" i="8"/>
  <c r="Q108" i="8"/>
  <c r="P108" i="8"/>
  <c r="O108" i="8"/>
  <c r="N108" i="8"/>
  <c r="K18" i="45"/>
  <c r="G30" i="35" s="1"/>
  <c r="P6" i="25"/>
  <c r="N3" i="45"/>
  <c r="N4" i="45"/>
  <c r="N5" i="45"/>
  <c r="N6" i="45"/>
  <c r="N7" i="45"/>
  <c r="N8" i="45"/>
  <c r="N9" i="45"/>
  <c r="N10" i="45"/>
  <c r="N11" i="45"/>
  <c r="N12" i="45"/>
  <c r="N13" i="45"/>
  <c r="N14" i="45"/>
  <c r="N15" i="45"/>
  <c r="N16" i="45"/>
  <c r="N2" i="45"/>
  <c r="Q80" i="8"/>
  <c r="P80" i="8"/>
  <c r="O80" i="8"/>
  <c r="N80" i="8"/>
  <c r="Q78" i="8"/>
  <c r="P78" i="8"/>
  <c r="O78" i="8"/>
  <c r="N78" i="8"/>
  <c r="K19" i="45" l="1"/>
  <c r="K20" i="45"/>
  <c r="K21" i="45" s="1"/>
  <c r="F30" i="35" s="1"/>
  <c r="O16" i="8"/>
  <c r="O14" i="8"/>
  <c r="Q105" i="8"/>
  <c r="P105" i="8"/>
  <c r="O105" i="8"/>
  <c r="Q103" i="8"/>
  <c r="P103" i="8"/>
  <c r="O103" i="8"/>
  <c r="Q101" i="8"/>
  <c r="P101" i="8"/>
  <c r="O101" i="8"/>
  <c r="Q99" i="8"/>
  <c r="P99" i="8"/>
  <c r="O99" i="8"/>
  <c r="N105" i="8"/>
  <c r="N103" i="8"/>
  <c r="N101" i="8"/>
  <c r="N99" i="8"/>
  <c r="O92" i="8"/>
  <c r="O90" i="8"/>
  <c r="O89" i="8"/>
  <c r="O88" i="8"/>
  <c r="O87" i="8"/>
  <c r="O76" i="8"/>
  <c r="Q74" i="8"/>
  <c r="P74" i="8"/>
  <c r="O74" i="8"/>
  <c r="O72" i="8"/>
  <c r="O70" i="8"/>
  <c r="O68" i="8"/>
  <c r="O66" i="8"/>
  <c r="O64" i="8"/>
  <c r="O62" i="8"/>
  <c r="O60" i="8"/>
  <c r="O58" i="8"/>
  <c r="Q49" i="8"/>
  <c r="P49" i="8"/>
  <c r="O49" i="8"/>
  <c r="N49" i="8"/>
  <c r="Q53" i="8"/>
  <c r="P53" i="8"/>
  <c r="O53" i="8"/>
  <c r="Q52" i="8"/>
  <c r="P52" i="8"/>
  <c r="O52" i="8"/>
  <c r="Q51" i="8"/>
  <c r="P51" i="8"/>
  <c r="O51" i="8"/>
  <c r="Q50" i="8"/>
  <c r="P50" i="8"/>
  <c r="O50" i="8"/>
  <c r="Q48" i="8"/>
  <c r="P48" i="8"/>
  <c r="O48" i="8"/>
  <c r="Q47" i="8"/>
  <c r="P47" i="8"/>
  <c r="O47" i="8"/>
  <c r="Q46" i="8"/>
  <c r="P46" i="8"/>
  <c r="O46" i="8"/>
  <c r="Q45" i="8"/>
  <c r="P45" i="8"/>
  <c r="Q43" i="8"/>
  <c r="P43" i="8"/>
  <c r="O43" i="8"/>
  <c r="Q42" i="8"/>
  <c r="P42" i="8"/>
  <c r="O42" i="8"/>
  <c r="N42" i="8"/>
  <c r="O27" i="8"/>
  <c r="O25" i="8"/>
  <c r="O23" i="8"/>
  <c r="O21" i="8"/>
  <c r="O19" i="8"/>
  <c r="O12" i="8"/>
  <c r="O10" i="8"/>
  <c r="O8" i="8"/>
  <c r="N74" i="8" l="1"/>
  <c r="N18" i="36"/>
  <c r="M18" i="36"/>
  <c r="N7" i="36"/>
  <c r="M7" i="36"/>
  <c r="Q92" i="8"/>
  <c r="P92" i="8"/>
  <c r="N92" i="8"/>
  <c r="Q90" i="8"/>
  <c r="P90" i="8"/>
  <c r="Q89" i="8"/>
  <c r="P89" i="8"/>
  <c r="Q88" i="8"/>
  <c r="P88" i="8"/>
  <c r="Q87" i="8"/>
  <c r="P87" i="8"/>
  <c r="Q76" i="8"/>
  <c r="P76" i="8"/>
  <c r="N76" i="8"/>
  <c r="Q72" i="8"/>
  <c r="P72" i="8"/>
  <c r="N72" i="8"/>
  <c r="Q70" i="8"/>
  <c r="P70" i="8"/>
  <c r="N70" i="8"/>
  <c r="Q68" i="8"/>
  <c r="P68" i="8"/>
  <c r="N68" i="8"/>
  <c r="Q66" i="8"/>
  <c r="P66" i="8"/>
  <c r="N66" i="8"/>
  <c r="Q64" i="8"/>
  <c r="P64" i="8"/>
  <c r="N64" i="8"/>
  <c r="Q62" i="8"/>
  <c r="P62" i="8"/>
  <c r="N62" i="8"/>
  <c r="Q60" i="8"/>
  <c r="P60" i="8"/>
  <c r="N60" i="8"/>
  <c r="Q58" i="8"/>
  <c r="P58" i="8"/>
  <c r="N58" i="8"/>
  <c r="N53" i="8" l="1"/>
  <c r="N51" i="8"/>
  <c r="N48" i="8" l="1"/>
  <c r="O45" i="8"/>
  <c r="N45" i="8"/>
  <c r="Q27" i="8"/>
  <c r="P27" i="8"/>
  <c r="Q25" i="8"/>
  <c r="P25" i="8"/>
  <c r="Q24" i="8"/>
  <c r="P24" i="8"/>
  <c r="N27" i="8"/>
  <c r="N25" i="8"/>
  <c r="Q23" i="8"/>
  <c r="P23" i="8"/>
  <c r="N23" i="8"/>
  <c r="Q21" i="8"/>
  <c r="P21" i="8"/>
  <c r="N21" i="8"/>
  <c r="Q19" i="8"/>
  <c r="P19" i="8"/>
  <c r="N19" i="8"/>
  <c r="Q16" i="8"/>
  <c r="P16" i="8"/>
  <c r="N16" i="8"/>
  <c r="Q14" i="8"/>
  <c r="P14" i="8"/>
  <c r="N14" i="8"/>
  <c r="Q12" i="8"/>
  <c r="P12" i="8"/>
  <c r="N12" i="8"/>
  <c r="Q10" i="8"/>
  <c r="P10" i="8"/>
  <c r="Q8" i="8"/>
  <c r="P8" i="8"/>
  <c r="Q7" i="8"/>
  <c r="P7" i="8"/>
  <c r="N10" i="8"/>
  <c r="N8" i="8"/>
  <c r="N12" i="25" l="1"/>
  <c r="O12" i="25"/>
  <c r="P12" i="25"/>
  <c r="Q12" i="25"/>
  <c r="Q7" i="25"/>
  <c r="Q6" i="25"/>
  <c r="P7" i="25"/>
  <c r="N90" i="8" l="1"/>
  <c r="N89" i="8"/>
  <c r="N88" i="8"/>
  <c r="N87" i="8"/>
  <c r="N77" i="8" l="1"/>
  <c r="O77" i="8"/>
  <c r="P77" i="8"/>
  <c r="Q77" i="8"/>
  <c r="N46" i="8" l="1"/>
  <c r="Q26" i="8"/>
  <c r="P26" i="8"/>
  <c r="O26" i="8"/>
  <c r="N26" i="8"/>
  <c r="N19" i="36"/>
  <c r="N20" i="36"/>
  <c r="M20" i="36"/>
  <c r="M19" i="36"/>
  <c r="N15" i="36"/>
  <c r="M15" i="36"/>
  <c r="Q106" i="8"/>
  <c r="P106" i="8"/>
  <c r="O106" i="8"/>
  <c r="N106" i="8"/>
  <c r="Q100" i="8"/>
  <c r="Q102" i="8"/>
  <c r="Q104" i="8"/>
  <c r="P104" i="8"/>
  <c r="P102" i="8"/>
  <c r="P100" i="8"/>
  <c r="O102" i="8"/>
  <c r="N102" i="8"/>
  <c r="N47" i="8"/>
  <c r="Q18" i="8"/>
  <c r="Q20" i="8"/>
  <c r="Q22" i="8"/>
  <c r="P22" i="8"/>
  <c r="P20" i="8"/>
  <c r="O24" i="8"/>
  <c r="O22" i="8"/>
  <c r="O18" i="8"/>
  <c r="Q11" i="8"/>
  <c r="Q13" i="8"/>
  <c r="Q15" i="8"/>
  <c r="Q17" i="8"/>
  <c r="P17" i="8"/>
  <c r="P15" i="8"/>
  <c r="P13" i="8"/>
  <c r="O17" i="8"/>
  <c r="O15" i="8"/>
  <c r="O13" i="8"/>
  <c r="O11" i="8"/>
  <c r="P11" i="8"/>
  <c r="N20" i="8"/>
  <c r="O20" i="8"/>
  <c r="N22" i="8"/>
  <c r="O122" i="8"/>
  <c r="N121" i="8"/>
  <c r="O121" i="8"/>
  <c r="Q122" i="8"/>
  <c r="P122" i="8"/>
  <c r="N122" i="8"/>
  <c r="N24" i="8"/>
  <c r="P18" i="8"/>
  <c r="N18" i="8"/>
  <c r="P28" i="8"/>
  <c r="Q28" i="8"/>
  <c r="N11" i="8"/>
  <c r="N13" i="8"/>
  <c r="N15" i="8"/>
  <c r="N17" i="8"/>
  <c r="O22" i="25"/>
  <c r="O17" i="25"/>
  <c r="N17" i="25"/>
  <c r="P17" i="25"/>
  <c r="Q17" i="25"/>
  <c r="N22" i="25"/>
  <c r="P22" i="25"/>
  <c r="Q22" i="25"/>
  <c r="Q11" i="25"/>
  <c r="P11" i="25"/>
  <c r="O11" i="25"/>
  <c r="N11" i="25"/>
  <c r="P10" i="25"/>
  <c r="B38" i="35"/>
  <c r="D38" i="35" s="1"/>
  <c r="B31" i="35"/>
  <c r="Q8" i="25"/>
  <c r="Q9" i="25"/>
  <c r="Q10" i="25"/>
  <c r="O125" i="8"/>
  <c r="O124" i="8"/>
  <c r="P84" i="8"/>
  <c r="Q84" i="8"/>
  <c r="P85" i="8"/>
  <c r="Q85" i="8"/>
  <c r="P86" i="8"/>
  <c r="Q86" i="8"/>
  <c r="O79" i="8"/>
  <c r="O75" i="8"/>
  <c r="O56" i="8"/>
  <c r="Q14" i="25"/>
  <c r="Q15" i="25"/>
  <c r="Q16" i="25"/>
  <c r="Q18" i="25"/>
  <c r="Q19" i="25"/>
  <c r="Q20" i="25"/>
  <c r="Q21" i="25"/>
  <c r="Q13" i="25"/>
  <c r="P14" i="25"/>
  <c r="P15" i="25"/>
  <c r="P16" i="25"/>
  <c r="P18" i="25"/>
  <c r="P19" i="25"/>
  <c r="P20" i="25"/>
  <c r="P21" i="25"/>
  <c r="O31" i="25"/>
  <c r="O30" i="25"/>
  <c r="N129" i="8"/>
  <c r="O129" i="8"/>
  <c r="P129" i="8"/>
  <c r="Q129" i="8"/>
  <c r="N124" i="8"/>
  <c r="P124" i="8"/>
  <c r="Q124" i="8"/>
  <c r="N125" i="8"/>
  <c r="P125" i="8"/>
  <c r="Q125" i="8"/>
  <c r="Q73" i="8"/>
  <c r="P73" i="8"/>
  <c r="Q55" i="8"/>
  <c r="Q56" i="8"/>
  <c r="P56" i="8"/>
  <c r="Q44" i="8"/>
  <c r="P36" i="8"/>
  <c r="Q36" i="8"/>
  <c r="P37" i="8"/>
  <c r="Q37" i="8"/>
  <c r="P39" i="8"/>
  <c r="Q39" i="8"/>
  <c r="P40" i="8"/>
  <c r="Q40" i="8"/>
  <c r="P41" i="8"/>
  <c r="Q41" i="8"/>
  <c r="P44" i="8"/>
  <c r="P54" i="8"/>
  <c r="Q54" i="8"/>
  <c r="P55" i="8"/>
  <c r="P57" i="8"/>
  <c r="Q57" i="8"/>
  <c r="P59" i="8"/>
  <c r="Q59" i="8"/>
  <c r="P61" i="8"/>
  <c r="Q61" i="8"/>
  <c r="P63" i="8"/>
  <c r="Q63" i="8"/>
  <c r="P65" i="8"/>
  <c r="Q65" i="8"/>
  <c r="P67" i="8"/>
  <c r="Q67" i="8"/>
  <c r="P69" i="8"/>
  <c r="Q69" i="8"/>
  <c r="P71" i="8"/>
  <c r="Q71" i="8"/>
  <c r="P75" i="8"/>
  <c r="Q75" i="8"/>
  <c r="P79" i="8"/>
  <c r="Q79" i="8"/>
  <c r="P35" i="8"/>
  <c r="Q6" i="8"/>
  <c r="Q9" i="8"/>
  <c r="P9" i="8"/>
  <c r="P6" i="8"/>
  <c r="N75" i="8"/>
  <c r="N79" i="8"/>
  <c r="P26" i="25"/>
  <c r="Q26" i="25"/>
  <c r="P27" i="25"/>
  <c r="Q27" i="25"/>
  <c r="P28" i="25"/>
  <c r="Q28" i="25"/>
  <c r="P29" i="25"/>
  <c r="Q29" i="25"/>
  <c r="P30" i="25"/>
  <c r="Q30" i="25"/>
  <c r="P31" i="25"/>
  <c r="Q31" i="25"/>
  <c r="P32" i="25"/>
  <c r="Q32" i="25"/>
  <c r="P33" i="25"/>
  <c r="Q33" i="25"/>
  <c r="Q25" i="25"/>
  <c r="P25" i="25"/>
  <c r="N33" i="25"/>
  <c r="O33" i="25"/>
  <c r="O104" i="8"/>
  <c r="N104" i="8"/>
  <c r="O100" i="8"/>
  <c r="N100" i="8"/>
  <c r="Q98" i="8"/>
  <c r="P98" i="8"/>
  <c r="O98" i="8"/>
  <c r="N98" i="8"/>
  <c r="J106" i="34"/>
  <c r="J107" i="34"/>
  <c r="J105" i="34"/>
  <c r="J104" i="34"/>
  <c r="J103" i="34"/>
  <c r="O29" i="25"/>
  <c r="O28" i="25"/>
  <c r="O27" i="25"/>
  <c r="O26" i="25"/>
  <c r="N29" i="25"/>
  <c r="N56" i="8"/>
  <c r="N55" i="8"/>
  <c r="O55" i="8"/>
  <c r="N36" i="8"/>
  <c r="O36" i="8"/>
  <c r="N16" i="36"/>
  <c r="N14" i="36"/>
  <c r="N13" i="36"/>
  <c r="N12" i="36"/>
  <c r="N11" i="36"/>
  <c r="M11" i="36"/>
  <c r="M12" i="36"/>
  <c r="M13" i="36"/>
  <c r="M14" i="36"/>
  <c r="M16" i="36"/>
  <c r="N10" i="36"/>
  <c r="M10" i="36"/>
  <c r="N22" i="36"/>
  <c r="M22" i="36"/>
  <c r="N21" i="36"/>
  <c r="M21" i="36"/>
  <c r="N17" i="36"/>
  <c r="M17" i="36"/>
  <c r="N6" i="36"/>
  <c r="M6" i="36"/>
  <c r="L95" i="34"/>
  <c r="M96" i="34" s="1"/>
  <c r="L80" i="34"/>
  <c r="L81" i="34"/>
  <c r="L79" i="34"/>
  <c r="L63" i="34"/>
  <c r="M64" i="34" s="1"/>
  <c r="L49" i="34"/>
  <c r="L48" i="34"/>
  <c r="L33" i="34"/>
  <c r="L32" i="34"/>
  <c r="J114" i="34"/>
  <c r="J115" i="34"/>
  <c r="J154" i="34"/>
  <c r="J153" i="34"/>
  <c r="J152" i="34"/>
  <c r="J145" i="34"/>
  <c r="J144" i="34"/>
  <c r="J137" i="34"/>
  <c r="J136" i="34"/>
  <c r="J135" i="34"/>
  <c r="J134" i="34"/>
  <c r="J133" i="34"/>
  <c r="J126" i="34"/>
  <c r="J125" i="34"/>
  <c r="J124" i="34"/>
  <c r="J123" i="34"/>
  <c r="J122" i="34"/>
  <c r="J88" i="34"/>
  <c r="K89" i="34" s="1"/>
  <c r="J72" i="34"/>
  <c r="J71" i="34"/>
  <c r="J70" i="34"/>
  <c r="J56" i="34"/>
  <c r="K57" i="34" s="1"/>
  <c r="J41" i="34"/>
  <c r="J40" i="34"/>
  <c r="J25" i="34"/>
  <c r="J24" i="34"/>
  <c r="Q128" i="8"/>
  <c r="P128" i="8"/>
  <c r="O123" i="8"/>
  <c r="O120" i="8"/>
  <c r="Q123" i="8"/>
  <c r="P123" i="8"/>
  <c r="Q121" i="8"/>
  <c r="P121" i="8"/>
  <c r="Q120" i="8"/>
  <c r="P120" i="8"/>
  <c r="Q119" i="8"/>
  <c r="P119" i="8"/>
  <c r="Q118" i="8"/>
  <c r="Q117" i="8"/>
  <c r="Q116" i="8"/>
  <c r="P118" i="8"/>
  <c r="P117" i="8"/>
  <c r="P116" i="8"/>
  <c r="Q115" i="8"/>
  <c r="P115" i="8"/>
  <c r="Q114" i="8"/>
  <c r="P114" i="8"/>
  <c r="Q97" i="8"/>
  <c r="P97" i="8"/>
  <c r="P91" i="8"/>
  <c r="Q91" i="8"/>
  <c r="Q83" i="8"/>
  <c r="P83" i="8"/>
  <c r="Q35" i="8"/>
  <c r="P8" i="25"/>
  <c r="P9" i="25"/>
  <c r="P13" i="25"/>
  <c r="O59" i="8"/>
  <c r="N123" i="8"/>
  <c r="N120" i="8"/>
  <c r="O119" i="8"/>
  <c r="N119" i="8"/>
  <c r="O91" i="8"/>
  <c r="N91" i="8"/>
  <c r="O32" i="25"/>
  <c r="N32" i="25"/>
  <c r="N40" i="8"/>
  <c r="O40" i="8"/>
  <c r="N52" i="8"/>
  <c r="N43" i="8"/>
  <c r="O21" i="25"/>
  <c r="O16" i="25"/>
  <c r="O7" i="25"/>
  <c r="N28" i="25"/>
  <c r="N21" i="25"/>
  <c r="N16" i="25"/>
  <c r="O118" i="8"/>
  <c r="O117" i="8"/>
  <c r="O116" i="8"/>
  <c r="N116" i="8"/>
  <c r="N117" i="8"/>
  <c r="N118" i="8"/>
  <c r="O115" i="8"/>
  <c r="N115" i="8"/>
  <c r="O86" i="8"/>
  <c r="O85" i="8"/>
  <c r="O84" i="8"/>
  <c r="C108" i="34"/>
  <c r="D172" i="34" s="1"/>
  <c r="O73" i="8"/>
  <c r="N59" i="8"/>
  <c r="O7" i="8"/>
  <c r="O71" i="8"/>
  <c r="N71" i="8"/>
  <c r="N7" i="8"/>
  <c r="N73" i="8"/>
  <c r="N50" i="8"/>
  <c r="N84" i="8"/>
  <c r="N85" i="8"/>
  <c r="N86" i="8"/>
  <c r="N31" i="25"/>
  <c r="N30" i="25"/>
  <c r="N27" i="25"/>
  <c r="N26" i="25"/>
  <c r="O25" i="25"/>
  <c r="N25" i="25"/>
  <c r="O20" i="25"/>
  <c r="N20" i="25"/>
  <c r="O19" i="25"/>
  <c r="N19" i="25"/>
  <c r="O18" i="25"/>
  <c r="N18" i="25"/>
  <c r="O15" i="25"/>
  <c r="N15" i="25"/>
  <c r="O14" i="25"/>
  <c r="N14" i="25"/>
  <c r="O13" i="25"/>
  <c r="N13" i="25"/>
  <c r="O10" i="25"/>
  <c r="N10" i="25"/>
  <c r="O9" i="25"/>
  <c r="N9" i="25"/>
  <c r="O8" i="25"/>
  <c r="N8" i="25"/>
  <c r="N7" i="25"/>
  <c r="O6" i="25"/>
  <c r="H27" i="35" s="1"/>
  <c r="N6" i="25"/>
  <c r="N128" i="8"/>
  <c r="N114" i="8"/>
  <c r="N97" i="8"/>
  <c r="N83" i="8"/>
  <c r="N57" i="8"/>
  <c r="N54" i="8"/>
  <c r="N44" i="8"/>
  <c r="N41" i="8"/>
  <c r="N37" i="8"/>
  <c r="N39" i="8"/>
  <c r="N35" i="8"/>
  <c r="N9" i="8"/>
  <c r="N28" i="8"/>
  <c r="N6" i="8"/>
  <c r="O128" i="8"/>
  <c r="O114" i="8"/>
  <c r="O97" i="8"/>
  <c r="O83" i="8"/>
  <c r="O69" i="8"/>
  <c r="N69" i="8"/>
  <c r="O67" i="8"/>
  <c r="N67" i="8"/>
  <c r="O65" i="8"/>
  <c r="N65" i="8"/>
  <c r="O63" i="8"/>
  <c r="N63" i="8"/>
  <c r="O61" i="8"/>
  <c r="N61" i="8"/>
  <c r="O54" i="8"/>
  <c r="O44" i="8"/>
  <c r="O57" i="8"/>
  <c r="O41" i="8"/>
  <c r="O37" i="8"/>
  <c r="O39" i="8"/>
  <c r="O35" i="8"/>
  <c r="O9" i="8"/>
  <c r="O28" i="8"/>
  <c r="O6" i="8"/>
  <c r="M38" i="25" l="1"/>
  <c r="M39" i="25"/>
  <c r="K73" i="34"/>
  <c r="C73" i="34" s="1"/>
  <c r="D168" i="34" s="1"/>
  <c r="K108" i="34"/>
  <c r="C172" i="34" s="1"/>
  <c r="K146" i="34"/>
  <c r="C146" i="34" s="1"/>
  <c r="D176" i="34" s="1"/>
  <c r="G166" i="34"/>
  <c r="L28" i="36"/>
  <c r="L27" i="36"/>
  <c r="H29" i="35"/>
  <c r="M45" i="25"/>
  <c r="K26" i="34"/>
  <c r="C26" i="34" s="1"/>
  <c r="D162" i="34" s="1"/>
  <c r="C170" i="34"/>
  <c r="C89" i="34"/>
  <c r="D170" i="34" s="1"/>
  <c r="G172" i="34"/>
  <c r="K127" i="34"/>
  <c r="C174" i="34" s="1"/>
  <c r="K138" i="34"/>
  <c r="C175" i="34" s="1"/>
  <c r="K155" i="34"/>
  <c r="C155" i="34" s="1"/>
  <c r="D177" i="34" s="1"/>
  <c r="K42" i="34"/>
  <c r="C164" i="34" s="1"/>
  <c r="K116" i="34"/>
  <c r="C116" i="34" s="1"/>
  <c r="D173" i="34" s="1"/>
  <c r="C167" i="34"/>
  <c r="C64" i="34"/>
  <c r="D167" i="34" s="1"/>
  <c r="M34" i="34"/>
  <c r="G165" i="34"/>
  <c r="G171" i="34"/>
  <c r="G170" i="34"/>
  <c r="M50" i="34"/>
  <c r="C50" i="34" s="1"/>
  <c r="D165" i="34" s="1"/>
  <c r="M82" i="34"/>
  <c r="C169" i="34" s="1"/>
  <c r="G167" i="34"/>
  <c r="C96" i="34"/>
  <c r="D171" i="34" s="1"/>
  <c r="C171" i="34"/>
  <c r="C57" i="34"/>
  <c r="D166" i="34" s="1"/>
  <c r="C166" i="34"/>
  <c r="H28" i="35"/>
  <c r="H37" i="35"/>
  <c r="C168" i="34" l="1"/>
  <c r="C127" i="34"/>
  <c r="D174" i="34" s="1"/>
  <c r="C176" i="34"/>
  <c r="C42" i="34"/>
  <c r="D164" i="34" s="1"/>
  <c r="G168" i="34"/>
  <c r="M138" i="8"/>
  <c r="F28" i="35" s="1"/>
  <c r="L26" i="36"/>
  <c r="G29" i="35" s="1"/>
  <c r="D31" i="35"/>
  <c r="M37" i="25"/>
  <c r="G27" i="35" s="1"/>
  <c r="C162" i="34"/>
  <c r="G173" i="34"/>
  <c r="C173" i="34"/>
  <c r="C165" i="34"/>
  <c r="C177" i="34"/>
  <c r="C138" i="34"/>
  <c r="D175" i="34" s="1"/>
  <c r="C82" i="34"/>
  <c r="D169" i="34" s="1"/>
  <c r="C163" i="34"/>
  <c r="C34" i="34"/>
  <c r="D163" i="34" s="1"/>
  <c r="M141" i="8"/>
  <c r="G37" i="35" s="1"/>
  <c r="C183" i="34" l="1"/>
  <c r="C186" i="34"/>
  <c r="L29" i="36"/>
  <c r="F29" i="35" s="1"/>
  <c r="M40" i="25"/>
  <c r="F27" i="35" s="1"/>
  <c r="G28" i="35"/>
  <c r="C182" i="34"/>
  <c r="C187" i="34"/>
  <c r="M144" i="8"/>
  <c r="F37" i="35" s="1"/>
  <c r="C184" i="34" l="1"/>
  <c r="C185" i="34" s="1"/>
  <c r="C188" i="34"/>
  <c r="C189" i="34" s="1"/>
  <c r="H36" i="35"/>
  <c r="M44" i="25"/>
  <c r="M43" i="25" s="1"/>
  <c r="G36" i="35" l="1"/>
  <c r="M46" i="25"/>
  <c r="F36" i="35" s="1"/>
</calcChain>
</file>

<file path=xl/sharedStrings.xml><?xml version="1.0" encoding="utf-8"?>
<sst xmlns="http://schemas.openxmlformats.org/spreadsheetml/2006/main" count="4067" uniqueCount="1532">
  <si>
    <t>CONFORMANCE REQUIREMENT</t>
  </si>
  <si>
    <t>EXPECTED RESULT</t>
  </si>
  <si>
    <t>TEST RESULT</t>
  </si>
  <si>
    <t>TESTER COMMENTS</t>
  </si>
  <si>
    <t>CALC.</t>
  </si>
  <si>
    <t>M</t>
  </si>
  <si>
    <t>TBD</t>
  </si>
  <si>
    <t xml:space="preserve"> </t>
  </si>
  <si>
    <t>O</t>
  </si>
  <si>
    <t>Total Tests</t>
  </si>
  <si>
    <t>Fail</t>
  </si>
  <si>
    <t>Tests Failed or TBD</t>
  </si>
  <si>
    <t>Pass</t>
  </si>
  <si>
    <t>START:   Authentication and Authorisation</t>
  </si>
  <si>
    <t>Yes</t>
  </si>
  <si>
    <t>Open PDS</t>
  </si>
  <si>
    <t>Direct PDS</t>
  </si>
  <si>
    <t>TEST DATA</t>
  </si>
  <si>
    <t>Preconditions</t>
  </si>
  <si>
    <t>No</t>
  </si>
  <si>
    <t>END:   Authentication and Authorisation</t>
  </si>
  <si>
    <t>Priority</t>
  </si>
  <si>
    <t>Notes</t>
  </si>
  <si>
    <t>P</t>
  </si>
  <si>
    <t>END:   Audit</t>
  </si>
  <si>
    <t>START:   Audit</t>
  </si>
  <si>
    <t>START:  Submission</t>
  </si>
  <si>
    <t>END:  Submission</t>
  </si>
  <si>
    <t>Conformance Requirements Reference</t>
  </si>
  <si>
    <t>PDS Available.</t>
  </si>
  <si>
    <t>Test Description</t>
  </si>
  <si>
    <t>Scenarios</t>
  </si>
  <si>
    <t>TS_PDS_AA_001</t>
  </si>
  <si>
    <t>TS_PDS_AA_002</t>
  </si>
  <si>
    <t>TS_PDS_AA_003</t>
  </si>
  <si>
    <t>TS_PDS_AA_004</t>
  </si>
  <si>
    <t>DS-1</t>
  </si>
  <si>
    <t>DS-2</t>
  </si>
  <si>
    <t>DS-3</t>
  </si>
  <si>
    <t>TS_PDS_AA_005</t>
  </si>
  <si>
    <t>TS_PDS_AA_006</t>
  </si>
  <si>
    <t>START:  Provision</t>
  </si>
  <si>
    <t>DS-10</t>
  </si>
  <si>
    <t>DS-11</t>
  </si>
  <si>
    <t>DS-12</t>
  </si>
  <si>
    <t>END:  Provision</t>
  </si>
  <si>
    <t>TC_PDS_AUD_001</t>
  </si>
  <si>
    <t>TC_PDS_AUD_002</t>
  </si>
  <si>
    <t>TC_PDS_SUB_001</t>
  </si>
  <si>
    <t>DS-22</t>
  </si>
  <si>
    <t>TC_PDS_SUB_003</t>
  </si>
  <si>
    <t>TC_PDS_SUB_004</t>
  </si>
  <si>
    <t>DS-4</t>
  </si>
  <si>
    <t>DS-5</t>
  </si>
  <si>
    <t>DS-6</t>
  </si>
  <si>
    <t>DS-6A</t>
  </si>
  <si>
    <t>DS-7</t>
  </si>
  <si>
    <t>TC_PDS_SUB_005</t>
  </si>
  <si>
    <t>TC_PDS_SUB_006</t>
  </si>
  <si>
    <t>DS-8</t>
  </si>
  <si>
    <t>DS-9</t>
  </si>
  <si>
    <t>DS-13</t>
  </si>
  <si>
    <t>DS-14</t>
  </si>
  <si>
    <t>TC_PDS_SUB_007</t>
  </si>
  <si>
    <t>TC_PDS_SUB_008</t>
  </si>
  <si>
    <t>DS-15</t>
  </si>
  <si>
    <t>DS-16</t>
  </si>
  <si>
    <t>TC_PDS_SUB_009</t>
  </si>
  <si>
    <t>TC_PDS_SUB_010</t>
  </si>
  <si>
    <t>TC_PDS_SUB_011</t>
  </si>
  <si>
    <t>TC_PDS_SUB_012</t>
  </si>
  <si>
    <t>DS-17</t>
  </si>
  <si>
    <t>DS-20</t>
  </si>
  <si>
    <t>DS-21</t>
  </si>
  <si>
    <t>START:  PDS Connections</t>
  </si>
  <si>
    <t>TC_PDS_SUB_013</t>
  </si>
  <si>
    <t>TC_PDS_SUB_014</t>
  </si>
  <si>
    <t>TC_PDS_SUB_015</t>
  </si>
  <si>
    <t>TC_PDS_CON_001</t>
  </si>
  <si>
    <t>DS-27</t>
  </si>
  <si>
    <t>DS-27A</t>
  </si>
  <si>
    <t>TC_PDS_CON_002</t>
  </si>
  <si>
    <t>DS-28</t>
  </si>
  <si>
    <t>TC_PDS_CON_003</t>
  </si>
  <si>
    <t>TC_PDS_CON_004</t>
  </si>
  <si>
    <t>TC_PDS_CON_005</t>
  </si>
  <si>
    <t>TC_PDS_CON_006</t>
  </si>
  <si>
    <t>DS-30</t>
  </si>
  <si>
    <t>END:  PDS Connections</t>
  </si>
  <si>
    <t>START:  Privacy</t>
  </si>
  <si>
    <t>START:  Data Integrity</t>
  </si>
  <si>
    <t>END:  Data Integrity</t>
  </si>
  <si>
    <t>DS-23</t>
  </si>
  <si>
    <t>START:  Security</t>
  </si>
  <si>
    <t>END:  Security</t>
  </si>
  <si>
    <t>DS-26</t>
  </si>
  <si>
    <t>TC_PDS_DTI_001</t>
  </si>
  <si>
    <t>DS-25</t>
  </si>
  <si>
    <t>TC_PDS_PRO_001</t>
  </si>
  <si>
    <t>TC_PDS_PRO_002</t>
  </si>
  <si>
    <t>TC_PDS_PRO_003</t>
  </si>
  <si>
    <t>TC_PDS_PRO_004</t>
  </si>
  <si>
    <t>TC_PDS_SUB_002</t>
  </si>
  <si>
    <t>Provision</t>
  </si>
  <si>
    <t>Submission</t>
  </si>
  <si>
    <t>Connect PDS</t>
  </si>
  <si>
    <t>Data Integrity</t>
  </si>
  <si>
    <t>Privacy</t>
  </si>
  <si>
    <t>Security</t>
  </si>
  <si>
    <t>END:  Privacy</t>
  </si>
  <si>
    <t>Audit</t>
  </si>
  <si>
    <t>Prescription details - as from the original prescription.</t>
  </si>
  <si>
    <t>Data Elements</t>
  </si>
  <si>
    <t>SNOMED</t>
  </si>
  <si>
    <t>Standards</t>
  </si>
  <si>
    <t>Presentation</t>
  </si>
  <si>
    <t>Print</t>
  </si>
  <si>
    <t>Submit</t>
  </si>
  <si>
    <t>Prescriber Authentication</t>
  </si>
  <si>
    <t>Prescription Standards</t>
  </si>
  <si>
    <t xml:space="preserve">Reasoning </t>
  </si>
  <si>
    <t>Evidences</t>
  </si>
  <si>
    <t>Dispensing Authentication</t>
  </si>
  <si>
    <t>Maintain (Dispense)</t>
  </si>
  <si>
    <t>Reconcile</t>
  </si>
  <si>
    <t>Prescribing System</t>
  </si>
  <si>
    <t>Interface(s)</t>
  </si>
  <si>
    <t xml:space="preserve">Prescriber User Log In and Authenticated </t>
  </si>
  <si>
    <t>Prescribing details conform to ALL requirements standards</t>
  </si>
  <si>
    <t>Prescriber provides reasoning for prescription</t>
  </si>
  <si>
    <t>Presented data and information reflects and stores ALL prescriber's inputs</t>
  </si>
  <si>
    <t>Appropriate data audited and information reflects prescriber's inputs</t>
  </si>
  <si>
    <t>Printed information accurate to information presented for print</t>
  </si>
  <si>
    <t xml:space="preserve">Prescriber manages Evidence of Prescription to valid channels </t>
  </si>
  <si>
    <t>Prescription data inclusions are to SNOMED standards / values</t>
  </si>
  <si>
    <t>Prescriber input and managed data meets ALL given requirements</t>
  </si>
  <si>
    <t>Prescriber maintains / updates prescription details</t>
  </si>
  <si>
    <t>Prescribing System -&gt; PDS</t>
  </si>
  <si>
    <t>Cancel - Pre Submit</t>
  </si>
  <si>
    <t>Cancel - Post Submit</t>
  </si>
  <si>
    <t>Prepare / Send Evidences</t>
  </si>
  <si>
    <t>Prescribing System -&gt; SOC / Agent</t>
  </si>
  <si>
    <t>Amend - Pre Submit</t>
  </si>
  <si>
    <t>PDS -&gt; Prescribing System</t>
  </si>
  <si>
    <t xml:space="preserve">Dispense User Log In and Authenticated </t>
  </si>
  <si>
    <t>Dispensing System</t>
  </si>
  <si>
    <t>PDS -&gt; Dispensing System</t>
  </si>
  <si>
    <t>Presented data and information reflects prescriber's inputs</t>
  </si>
  <si>
    <t>Prescription details conform to ALL requirements standards</t>
  </si>
  <si>
    <t>Evidences are as entered by prescriber</t>
  </si>
  <si>
    <t>Appropriate data audited and information reflects inputs</t>
  </si>
  <si>
    <t>Dispenser maintains / updates prescription details</t>
  </si>
  <si>
    <t>Dispenser cancels the prescription</t>
  </si>
  <si>
    <t>Dispensing System -&gt; PDS</t>
  </si>
  <si>
    <t>Prescriber cancels the prescription</t>
  </si>
  <si>
    <t>Dispenser submits that the prescription has been dispensed</t>
  </si>
  <si>
    <t>PDS Issues Receipt of Prescription creation to Prescribing System</t>
  </si>
  <si>
    <t>PDS Issues Receipt of Prescription cancellation etc. to Prescribing System</t>
  </si>
  <si>
    <t>PDS Issues Receipt of Dispensation to Dispensing System</t>
  </si>
  <si>
    <t>Dispenser reverses a dispensed prescription (Effectively cancelled and new token from PDS)</t>
  </si>
  <si>
    <t>Reverse Prescription</t>
  </si>
  <si>
    <t>PDS Issues Receipt of Cancellation to Dispensing System</t>
  </si>
  <si>
    <t>PDS Issues Receipt of Reconciled 'owing filled' to Dispensing System</t>
  </si>
  <si>
    <t>Annotations</t>
  </si>
  <si>
    <t>Dispenser makes annotations</t>
  </si>
  <si>
    <t>Agent Registry</t>
  </si>
  <si>
    <t>Description</t>
  </si>
  <si>
    <t>Connection Authenticated</t>
  </si>
  <si>
    <t xml:space="preserve">Retrieved data audited </t>
  </si>
  <si>
    <t>Acknowledgement of Prescription</t>
  </si>
  <si>
    <t>Acknowledgement of Prescription Cancellation</t>
  </si>
  <si>
    <t>Dispenser retrieved prescription</t>
  </si>
  <si>
    <t xml:space="preserve">Dispenser reconciles owing prescription </t>
  </si>
  <si>
    <t>Acknowledgement of Prescription Dispense</t>
  </si>
  <si>
    <t>Acknowledgement of Dispense Annotation</t>
  </si>
  <si>
    <t>Acknowledgement of Prescription Reversal</t>
  </si>
  <si>
    <t>Acknowledgement of Prescription Reconciliation</t>
  </si>
  <si>
    <t>Agent &lt;-&gt; Mobile Intermediary</t>
  </si>
  <si>
    <t>SOC &lt; -&gt; Mobile Intermediary</t>
  </si>
  <si>
    <t>Mobile Application &lt;-&gt; Prescribing System</t>
  </si>
  <si>
    <t>PDS Systems</t>
  </si>
  <si>
    <t>PDS Issues Receipt of Dispense Annotation to Dispensing System</t>
  </si>
  <si>
    <t>Acronyms</t>
  </si>
  <si>
    <t>Date</t>
  </si>
  <si>
    <t>TSR</t>
  </si>
  <si>
    <t>PDS - AUTH &amp; AUDIT</t>
  </si>
  <si>
    <t>PDS - MAIN</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</si>
  <si>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</si>
  <si>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</si>
  <si>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</si>
  <si>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</si>
  <si>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</si>
  <si>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</si>
  <si>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Any preconditions, pre-requisites or set-up conditions required by the test.</t>
  </si>
  <si>
    <t xml:space="preserve">Unique identifier which distinguishes each test case from within the entire set of test specifications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</si>
  <si>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</si>
  <si>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</si>
  <si>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</si>
  <si>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</si>
  <si>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</si>
  <si>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</si>
  <si>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</si>
  <si>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</si>
  <si>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</si>
  <si>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</si>
  <si>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</si>
  <si>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</si>
  <si>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</si>
  <si>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</si>
  <si>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</si>
  <si>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</si>
  <si>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</si>
  <si>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</si>
  <si>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</si>
  <si>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</si>
  <si>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</si>
  <si>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</si>
  <si>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</si>
  <si>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</si>
  <si>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</si>
  <si>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</si>
  <si>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</si>
  <si>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</si>
  <si>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</si>
  <si>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</si>
  <si>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</si>
  <si>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</si>
  <si>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</si>
  <si>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</si>
  <si>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</si>
  <si>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</si>
  <si>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</si>
  <si>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</si>
  <si>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</si>
  <si>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</si>
  <si>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</si>
  <si>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</si>
  <si>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</si>
  <si>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</si>
  <si>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</si>
  <si>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</si>
  <si>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</si>
  <si>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</si>
  <si>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</si>
  <si>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</si>
  <si>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</si>
  <si>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</si>
  <si>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</si>
  <si>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</si>
  <si>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</si>
  <si>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</si>
  <si>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</si>
  <si>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</si>
  <si>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</si>
  <si>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</si>
  <si>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</si>
  <si>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</si>
  <si>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</si>
  <si>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</si>
  <si>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</si>
  <si>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</si>
  <si>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</si>
  <si>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</si>
  <si>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</si>
  <si>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</si>
  <si>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</si>
  <si>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</si>
  <si>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</si>
  <si>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</si>
  <si>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</si>
  <si>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</si>
  <si>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</si>
  <si>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</si>
  <si>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</si>
  <si>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PRECONDITIONS</t>
  </si>
  <si>
    <t>Test Case Number</t>
  </si>
  <si>
    <t>Scenario Summary</t>
  </si>
  <si>
    <t>Scenario:</t>
  </si>
  <si>
    <t>Objective:</t>
  </si>
  <si>
    <t>Pre-requisites:</t>
  </si>
  <si>
    <t>Scenario Test Cases:</t>
  </si>
  <si>
    <t>Test Steps</t>
  </si>
  <si>
    <t>Test Cases</t>
  </si>
  <si>
    <t>TEST STEP / CASE DESCRIPTION</t>
  </si>
  <si>
    <t>ACTUAL TEST RESULT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</si>
  <si>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</si>
  <si>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</si>
  <si>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</si>
  <si>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</si>
  <si>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</si>
  <si>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</si>
  <si>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</si>
  <si>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TS_PDS_001</t>
  </si>
  <si>
    <t>TS_PDS_002</t>
  </si>
  <si>
    <t>TS_PDS_003</t>
  </si>
  <si>
    <t>TS_PDS_004</t>
  </si>
  <si>
    <t>TS_PDS_005</t>
  </si>
  <si>
    <t>TS_PDS_006</t>
  </si>
  <si>
    <t>TS_PDS_007</t>
  </si>
  <si>
    <t>TC_PDS_SEC_001</t>
  </si>
  <si>
    <t>TS_PDS_AA_008</t>
  </si>
  <si>
    <t xml:space="preserve">Dispense record completed with annotations to PDS. Details audited and receipts acknowledged. </t>
  </si>
  <si>
    <t xml:space="preserve">Dispense record reversed with annotations to PDS. Details audited and receipts acknowledged. </t>
  </si>
  <si>
    <t>PDS cannot change content and requires explicit consent for viewing private information. Data classified appropriately.</t>
  </si>
  <si>
    <t>TC_PDS_AUD_003</t>
  </si>
  <si>
    <t>Unauthorised attempt made to access the system.</t>
  </si>
  <si>
    <t>Unauthorised attempts made to access the system - reaching threshold access attempts.</t>
  </si>
  <si>
    <t xml:space="preserve">Audit record created for access attempt. </t>
  </si>
  <si>
    <t xml:space="preserve">Audit record created for each access attempt.
Incident for Investigation triggered when threshold attempts reached.  </t>
  </si>
  <si>
    <t>TC_PDS_AUD_004</t>
  </si>
  <si>
    <t xml:space="preserve">Prescription details - as from the original prescription, including IHI.
</t>
  </si>
  <si>
    <t xml:space="preserve">Conformant PDS Systems.
Electronic Prescription and associated data. </t>
  </si>
  <si>
    <t xml:space="preserve">Conformant PDS System.
Conformant Dispensing System.
Electronic Prescription and associated data. </t>
  </si>
  <si>
    <t xml:space="preserve">Conformant PDS System.
Conformant Prescribing System.
Electronic Prescription and associated data. </t>
  </si>
  <si>
    <t>TC_PDS_SUB_016</t>
  </si>
  <si>
    <t>TC_PDS_SUB_017</t>
  </si>
  <si>
    <t>PDS(s) Available.</t>
  </si>
  <si>
    <t>PDS(s) Available.
Dispensing System available.</t>
  </si>
  <si>
    <t xml:space="preserve">PDS(s) Available.
</t>
  </si>
  <si>
    <t>TC_PDS_SUB_018</t>
  </si>
  <si>
    <t>TC_PDS_SUB_019</t>
  </si>
  <si>
    <t>TS_PDS_008</t>
  </si>
  <si>
    <t>TEST CASE NUMBER</t>
  </si>
  <si>
    <t>TEST CASE</t>
  </si>
  <si>
    <t xml:space="preserve">Test Case, including steps </t>
  </si>
  <si>
    <t xml:space="preserve">The expected / desired outcome of the Test Case.
</t>
  </si>
  <si>
    <t>Trigger Prescription Information to be sent to non-conformant Dispensing System.</t>
  </si>
  <si>
    <t xml:space="preserve">Dispensing System not conformant with the PDS.
</t>
  </si>
  <si>
    <t xml:space="preserve">PDS not recognised. No Authorisation given. 
No action possible - Nothing provided by the PDS. </t>
  </si>
  <si>
    <t>TS_PDS_AA_009</t>
  </si>
  <si>
    <t>Non-conformant Dispensing System - Attempt to send dispense notification to PDS.</t>
  </si>
  <si>
    <t>Authenticated Prescribing System connects to PDS.</t>
  </si>
  <si>
    <t>Authenticated Dispensing System connects to PDS.</t>
  </si>
  <si>
    <t>Unauthenticated Dispensing System connects to PDS.</t>
  </si>
  <si>
    <t>Unauthenticated Prescribing System connects to PDS.</t>
  </si>
  <si>
    <t>PDS Acknowledges dispense record to Dispensing System.</t>
  </si>
  <si>
    <t>Dispensing System ACTIONS</t>
  </si>
  <si>
    <t>Prescribing System set-up to interface with PDS.
PDS Available.</t>
  </si>
  <si>
    <t>Prescribing System ACTIONS</t>
  </si>
  <si>
    <t>TC_PDS_AUD_005</t>
  </si>
  <si>
    <t>TC_PDS_AUD_006</t>
  </si>
  <si>
    <t>Assist SoC for register of Active Script List</t>
  </si>
  <si>
    <t>Prescriber registers ASL for SoC</t>
  </si>
  <si>
    <t>Dispenser registers ASL for SoC</t>
  </si>
  <si>
    <t>Dispensing System -&gt; API Gateway -&gt; ASLR</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</si>
  <si>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</si>
  <si>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</si>
  <si>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</si>
  <si>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</si>
  <si>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</si>
  <si>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</si>
  <si>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</si>
  <si>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SoC Self-register of Active Script List</t>
  </si>
  <si>
    <t>SoC registers own ASL</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</si>
  <si>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</si>
  <si>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</si>
  <si>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</si>
  <si>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</si>
  <si>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</si>
  <si>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</si>
  <si>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</si>
  <si>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</si>
  <si>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</si>
  <si>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</si>
  <si>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</si>
  <si>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</si>
  <si>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</si>
  <si>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</si>
  <si>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</si>
  <si>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</si>
  <si>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</si>
  <si>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</si>
  <si>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</si>
  <si>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</si>
  <si>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</si>
  <si>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&lt;-&gt; PDS &lt;-&gt;API Gateway &lt;-&gt; ASLR</t>
  </si>
  <si>
    <t>Dispense Electronic Prescription with ASL</t>
  </si>
  <si>
    <t>Dispensing System &lt;-&gt; PDS &lt;-&gt;API Gateway &lt;-&gt; ASLR</t>
  </si>
  <si>
    <t>Dispensing System Authenticated using PKI.
Connection made to PDS.</t>
  </si>
  <si>
    <t>Prescribing System -&gt; PDS -&gt; API Gateway -&gt; ASLR</t>
  </si>
  <si>
    <t>Prescribing System -&gt; API Gateway -&gt; ASLR</t>
  </si>
  <si>
    <t>Dispensing System -&gt; PDS -&gt; API Gateway -&gt; ASLR</t>
  </si>
  <si>
    <t>Prescribing System Authenticated using PKI.
Connection made to PDS.</t>
  </si>
  <si>
    <t>The service operates as a Commonwealth Government Service.</t>
  </si>
  <si>
    <t>PDS service operates as a Commonwealth Government Service.</t>
  </si>
  <si>
    <t>Dispensing System Authentication - Verified / Unverified.</t>
  </si>
  <si>
    <t>Dispensing System Authenticates.</t>
  </si>
  <si>
    <t>Dispense record reversed with annotations.</t>
  </si>
  <si>
    <t>PDS data integrity and security.</t>
  </si>
  <si>
    <t xml:space="preserve">Several conformant PDS operators .
Intermediary PDS.
Agency Conformant PDS List.
</t>
  </si>
  <si>
    <t xml:space="preserve">Conformant Mobile Intermediary System.
Electronic Prescription and associated data. </t>
  </si>
  <si>
    <t>TC_PDS_PRI_006</t>
  </si>
  <si>
    <t xml:space="preserve">PDS Available.
Prescribing System available.
</t>
  </si>
  <si>
    <t>Prescription details - as from the original prescription.
Dispense event notification to PDS.</t>
  </si>
  <si>
    <t>Prescription details - as from the original prescription.
Dispense annotation to PDS.</t>
  </si>
  <si>
    <t>Prescription details - as from the original prescription.
Dispense annotation received.</t>
  </si>
  <si>
    <t xml:space="preserve">Several conformant PDS Systems.
</t>
  </si>
  <si>
    <t>TS_PDS_AA_010</t>
  </si>
  <si>
    <t>TS_PDS_AA_011</t>
  </si>
  <si>
    <t>Authenticated Mobile Intermediary connects to PDS.</t>
  </si>
  <si>
    <t>Unauthenticated Mobile Intermediary connects to PDS.</t>
  </si>
  <si>
    <t>Prescription details present in the Dispensing System, prepared and submitted.  
One or more PDS Available.</t>
  </si>
  <si>
    <t>One or more PDS Available.</t>
  </si>
  <si>
    <t>Prescription details present in the Dispensing System and annotations made.  
One or more PDS Available.</t>
  </si>
  <si>
    <t xml:space="preserve">PDS(s) Available.
Intermediary PDS Available. 
</t>
  </si>
  <si>
    <t>Dispense Record annotation details sent to PDS.
PDS System acknowledges annotated record to Dispensing System.</t>
  </si>
  <si>
    <r>
      <t xml:space="preserve">Checks in place between PDS Systems to ensure conformance.
</t>
    </r>
    <r>
      <rPr>
        <i/>
        <sz val="11"/>
        <rFont val="Calibri"/>
        <family val="2"/>
        <scheme val="minor"/>
      </rPr>
      <t xml:space="preserve">
Note: The agency must have a list of conformant PDS Systems and requesting PDS must be included in the list. </t>
    </r>
  </si>
  <si>
    <t xml:space="preserve">Dispensing System user has reversed a dispense event. 
PDS System has received reversal notification
One or more PDS Available.
</t>
  </si>
  <si>
    <t xml:space="preserve">One or more PDS Available.
Dispensing System available.
</t>
  </si>
  <si>
    <t>One or more PDS Available.
Mobile Intermediary Available.</t>
  </si>
  <si>
    <t>TS_PDS_009</t>
  </si>
  <si>
    <t>TS_PDS_010</t>
  </si>
  <si>
    <t>TS_PDS_011</t>
  </si>
  <si>
    <t>TS_PDS_012</t>
  </si>
  <si>
    <t>TS_PDS_013</t>
  </si>
  <si>
    <t>TEST EVIDENCE (SCREEN SHOTS, RECORDINGS, FILES)</t>
  </si>
  <si>
    <t>N/A (Please provide reason)</t>
  </si>
  <si>
    <t>TEST EVIDENCE</t>
  </si>
  <si>
    <t>Test Result Options</t>
  </si>
  <si>
    <t xml:space="preserve">Any artefacts relevant to the testing which would qualify given test results - e.g. screenshots, recordings, files etc. 
Evidence may be directly inserted into this document or links and references indicated if artefacts kept externally. </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</si>
  <si>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</si>
  <si>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</si>
  <si>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</si>
  <si>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</si>
  <si>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</si>
  <si>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</si>
  <si>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</si>
  <si>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</si>
  <si>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</si>
  <si>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</si>
  <si>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</si>
  <si>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</si>
  <si>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</si>
  <si>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</si>
  <si>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</si>
  <si>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</si>
  <si>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</si>
  <si>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</si>
  <si>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</si>
  <si>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</si>
  <si>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</si>
  <si>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WORKSHEET NAME</t>
  </si>
  <si>
    <t xml:space="preserve">This worksheet contains a list of documents that are referenced directly from this document and other documents that are related to this document.
</t>
  </si>
  <si>
    <t>LABEL NAME</t>
  </si>
  <si>
    <t>DESCRIPTION</t>
  </si>
  <si>
    <t>ACRONYM</t>
  </si>
  <si>
    <t>MEANING</t>
  </si>
  <si>
    <t>AACP</t>
  </si>
  <si>
    <t>ASD Approved Cryptographic Protocol</t>
  </si>
  <si>
    <t>Test Cases  taken from specified requirements for Conformance Requirements Specification:
Section 3.3. Prescription Delivery Service Systems:
Sub-Sections:
- Authentication and Authorisation
- Audit</t>
  </si>
  <si>
    <t>MANDATORY AND N/A</t>
  </si>
  <si>
    <t>Mobile Application &lt;-&gt; Mobile Intermediary &lt;-&gt; PDS System</t>
  </si>
  <si>
    <t>Accept Electronic Prescription Token from Prescriber</t>
  </si>
  <si>
    <t>SoC (or agent) &lt;-&gt; Mobile Application &lt;-&gt; Mobile Intermediary &lt;-&gt; API Gateway &lt;-&gt; ASLR</t>
  </si>
  <si>
    <t>References and Related Documents</t>
  </si>
  <si>
    <t xml:space="preserve">The information in this section will provide a background of the test materials in this workbook and an overview of the individual worksheets and their structure and how they should be used as a working test document . 
</t>
  </si>
  <si>
    <t xml:space="preserve">Table 1 describes the abbreviated name and purpose of each worksheet. </t>
  </si>
  <si>
    <t>Table 1: Worksheet Names</t>
  </si>
  <si>
    <t>Table 2: Worksheet Structure - Test procedure</t>
  </si>
  <si>
    <t>WORKSHEET PURPOSE</t>
  </si>
  <si>
    <t>Table 3: Acronyms</t>
  </si>
  <si>
    <t>TRACEABILITY</t>
  </si>
  <si>
    <t>REFERENCES</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</si>
  <si>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</si>
  <si>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</si>
  <si>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</si>
  <si>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</si>
  <si>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Tests Passed, Not Testable or N/A</t>
  </si>
  <si>
    <t>%Passed, Not Testable or N/A</t>
  </si>
  <si>
    <t>Managed and updated conformance list.
Prescribing System request from non-conformant system.</t>
  </si>
  <si>
    <t>Managed and updated conformance list.
Dispensing System request from non-conformant system.</t>
  </si>
  <si>
    <t>No Authorisation given. 
No action possible - Nothing accepted by the PDS. 
Appropriate rejection response from PDS System triggered.</t>
  </si>
  <si>
    <t>Dispensing System NOT Authenticated. Fails PKI authentication.
No Connection made to PDS.
Appropriate rejection response from PDS System triggered.</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</si>
  <si>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</si>
  <si>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
  </si>
  <si>
    <t>Authenticated PDS System connects to PDS.</t>
  </si>
  <si>
    <t>PDS System Authenticated using PKI.
Connection made to PDS.</t>
  </si>
  <si>
    <t>TS_PDS_AA_012</t>
  </si>
  <si>
    <t>TS_PDS_AA_013</t>
  </si>
  <si>
    <t>Unauthenticated PDS connects to PDS.</t>
  </si>
  <si>
    <t>Second PDS NOT Authenticated. Fails PKI authentication.
No Connection made to PDS.
Appropriate rejection response from PDS System triggered.</t>
  </si>
  <si>
    <t>TS_PDS_AA_014</t>
  </si>
  <si>
    <t>Non-conformant PDS System - Attempt to send dispense notification to PDS.</t>
  </si>
  <si>
    <t>Unauthenticated PDS System connects to PDS.</t>
  </si>
  <si>
    <t xml:space="preserve">Conformance ID linked to organisation.
System to validate against known and maintained register that is maintained and accurate. </t>
  </si>
  <si>
    <r>
      <t xml:space="preserve">Privacy controls maintained in delivery. 
</t>
    </r>
    <r>
      <rPr>
        <i/>
        <sz val="11"/>
        <rFont val="Calibri"/>
        <family val="2"/>
        <scheme val="minor"/>
      </rPr>
      <t xml:space="preserve">
</t>
    </r>
  </si>
  <si>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</si>
  <si>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PDS provides updated dispense event details to originating PDS</t>
  </si>
  <si>
    <t xml:space="preserve">PDS receives updated dispense events from PDS </t>
  </si>
  <si>
    <t>TC_PDS_PRO_005</t>
  </si>
  <si>
    <t>TC_PDS_PRO_006</t>
  </si>
  <si>
    <t xml:space="preserve">PDS receives Dispensing System Cancellation of a Dispense Event </t>
  </si>
  <si>
    <t>TC_PDS_SUB_020</t>
  </si>
  <si>
    <t>TC_PDS_SUB_021</t>
  </si>
  <si>
    <t>TC_PDS_SUB_022</t>
  </si>
  <si>
    <t xml:space="preserve">PDS user attempts to access the  unencrypted payloads by:
- using user interface to access transmitted data
- using remote connections 
- exporting the transmitted data
- querying the transmitted data
- using various computer programs to hack the transmitted data 
</t>
  </si>
  <si>
    <t>TC_PDS_SUB_023</t>
  </si>
  <si>
    <t>TC_PDS_SUB_024</t>
  </si>
  <si>
    <t>Authorised Prescribing System sends prescription to PDS, including a  nominated electronic address.</t>
  </si>
  <si>
    <t>End to End systems involvement for the whole of the Electronic Prescribing System - outlining interfacing systems, applications and related functions. Specific details relating to PDS with all systems highlighted. Related Documents, Test Data and Artefacts.</t>
  </si>
  <si>
    <t>Authorised Prescribing System sends prescription to PDS which includes Conformance ID.</t>
  </si>
  <si>
    <t>Prescribing System NOT Authenticated. Fails PKI authentication.
No Connection made to PDS.
Appropriate rejection response from PDS System triggered.</t>
  </si>
  <si>
    <t>TC_PDS_SUB_025</t>
  </si>
  <si>
    <t>TC_PDS_SUB_026</t>
  </si>
  <si>
    <t>TC_PDS_SUB_027</t>
  </si>
  <si>
    <t>TC_PDS_PRO_007</t>
  </si>
  <si>
    <t>TC_PDS_PRO_008</t>
  </si>
  <si>
    <t>Dispenser makes changes to dispense record post finalisation.
One or more PDS Available.</t>
  </si>
  <si>
    <t>PDS reverses the dispense event and acknowledges the reversal.</t>
  </si>
  <si>
    <t xml:space="preserve">PDS user cannot access, view, modify or delete the   unencrypted payloads </t>
  </si>
  <si>
    <t>PDS receives dispense reversal from Dispensing System  - Multiple PDS Systems</t>
  </si>
  <si>
    <t>Conformance Requirement(s)</t>
  </si>
  <si>
    <t>TEST EVIDENCE 
(SCREEN SHOTS, RECORDINGS, FILES)</t>
  </si>
  <si>
    <t>Prescribing System Authentication.</t>
  </si>
  <si>
    <t>DS-1
DS-3</t>
  </si>
  <si>
    <t>Prescribing System Authentication - Verified / Unverified.</t>
  </si>
  <si>
    <t>Prescription created. Received and Updated by PDS, acknowledged.
Data encrypted, transferred securely and audited.</t>
  </si>
  <si>
    <t>Prescription created and Cancelled. Cancellation acknowledged and audited.</t>
  </si>
  <si>
    <t>DS-1 
DS-2
DS-3</t>
  </si>
  <si>
    <t>Dispense record provided.
Data encrypted, transferred securely and audited.</t>
  </si>
  <si>
    <t xml:space="preserve">Dispense record dispensed with annotations.
</t>
  </si>
  <si>
    <t>Dispense record completed with annotations to PDS. Receipts acknowledged. 
Data encrypted, transferred securely and audited.</t>
  </si>
  <si>
    <t>Mobile Intermediary Authentication.</t>
  </si>
  <si>
    <t>EP Locked</t>
  </si>
  <si>
    <t>EP Unlocked</t>
  </si>
  <si>
    <t xml:space="preserve">PDS receives Dispensing System Release of EP not dispensed - EP Unlocked by PDS
PDS receives Dispensing System Release EP as timed out - EP Unlocked by PDS
PDS receives Dispensing System Cancellation of dispense event - EP Unlocked by PDS
PDS receives Dispensing System Reversal of dispense event - EP Unlocked by PDS
</t>
  </si>
  <si>
    <t>New Updates Unlocked</t>
  </si>
  <si>
    <t>DS-11
DS-8</t>
  </si>
  <si>
    <t>PDS receives New Dispense System EP requests following above events now unlocked - EP provided and Locked by PDS
PDS receives Cancel request from holding Prescribing System (still holding original details) - EP Unlocked</t>
  </si>
  <si>
    <t xml:space="preserve">Completion of EP dispense event </t>
  </si>
  <si>
    <t xml:space="preserve">DS-10
DS-11
DS-12
DS-21
</t>
  </si>
  <si>
    <t xml:space="preserve">DS-13
DS-14
DS-15
DS-16
DS-22
</t>
  </si>
  <si>
    <t>DS-3
DS-22</t>
  </si>
  <si>
    <t>TS_PDS_014</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</si>
  <si>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</si>
  <si>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</si>
  <si>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</si>
  <si>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</si>
  <si>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</si>
  <si>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</si>
  <si>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r>
      <t>Test Case worksheet</t>
    </r>
    <r>
      <rPr>
        <sz val="10"/>
        <rFont val="Calibri"/>
        <family val="2"/>
        <scheme val="minor"/>
      </rPr>
      <t xml:space="preserve"> </t>
    </r>
  </si>
  <si>
    <t>Test % Success Rate</t>
  </si>
  <si>
    <t>Number of Tests</t>
  </si>
  <si>
    <r>
      <t xml:space="preserve">Dispense record update notification received by PDS. 
Dispense record updated correctly in PDS
</t>
    </r>
    <r>
      <rPr>
        <i/>
        <sz val="11"/>
        <rFont val="Calibri"/>
        <family val="2"/>
        <scheme val="minor"/>
      </rPr>
      <t xml:space="preserve">
</t>
    </r>
    <r>
      <rPr>
        <sz val="11"/>
        <rFont val="Calibri"/>
        <family val="2"/>
        <scheme val="minor"/>
      </rPr>
      <t xml:space="preserve">
</t>
    </r>
  </si>
  <si>
    <t>CTD</t>
  </si>
  <si>
    <t>Conformance Test Data</t>
  </si>
  <si>
    <t>CTS</t>
  </si>
  <si>
    <t>Conformance Test Specification</t>
  </si>
  <si>
    <t>Document Name</t>
  </si>
  <si>
    <t>Solution Architecture</t>
  </si>
  <si>
    <t>- Document ID: DH-2625:2017</t>
  </si>
  <si>
    <t>Electronic Prescribing - National Requirements for Electronic Prescriptions v1.0</t>
  </si>
  <si>
    <t>Requirements Overview</t>
  </si>
  <si>
    <t>Electronic Prescribing  - Conformance Test Specification - Prescription Delivery Services</t>
  </si>
  <si>
    <t>Conformance Profile</t>
  </si>
  <si>
    <t>TS_PDS_AA_015</t>
  </si>
  <si>
    <t>DS-25A</t>
  </si>
  <si>
    <t>TC_PDS_PRI_007</t>
  </si>
  <si>
    <t>TC_PDS_PRI_008</t>
  </si>
  <si>
    <t>TC_PDS_PRI_009</t>
  </si>
  <si>
    <t>TC_PDS_PRI_010</t>
  </si>
  <si>
    <t>Systems covered by requirement exemptions.</t>
  </si>
  <si>
    <t xml:space="preserve">Software Developer: </t>
  </si>
  <si>
    <t xml:space="preserve">Contact name </t>
  </si>
  <si>
    <t xml:space="preserve">Contact number </t>
  </si>
  <si>
    <t xml:space="preserve">Contact email address </t>
  </si>
  <si>
    <t>Address</t>
  </si>
  <si>
    <t xml:space="preserve">Implementation Under Test: </t>
  </si>
  <si>
    <t>Software description</t>
  </si>
  <si>
    <t>Electronic Prescribing model (such as Direct model, Open model)</t>
  </si>
  <si>
    <t>Testing location address</t>
  </si>
  <si>
    <t>Date(s) of testing</t>
  </si>
  <si>
    <t>Name of person(s) conducting tests</t>
  </si>
  <si>
    <t>Open PDS
Applicable</t>
  </si>
  <si>
    <t>Direct PDS
Applicable</t>
  </si>
  <si>
    <t xml:space="preserve">Mobile Intermediary not conformant with the PDS.
</t>
  </si>
  <si>
    <t xml:space="preserve">Prescription details - as from the original prescription. 
</t>
  </si>
  <si>
    <t>PDS receives dispense reversal from Dispensing System in Direct model</t>
  </si>
  <si>
    <t>Electronic Prescribing Model</t>
  </si>
  <si>
    <t>DS-22A</t>
  </si>
  <si>
    <t>States and territories applicable</t>
  </si>
  <si>
    <t>Tests for DS-22 completed</t>
  </si>
  <si>
    <t xml:space="preserve">Generate a file or files that contain the information captured in the audit logs </t>
  </si>
  <si>
    <t>The file(s) is generated in human readable format.</t>
  </si>
  <si>
    <t>See above</t>
  </si>
  <si>
    <t xml:space="preserve">Conformant PDS operators.
Electronic Prescriptions available for exchange to another conformant PDS.
</t>
  </si>
  <si>
    <t>TC_PDS_AUD_007</t>
  </si>
  <si>
    <t>TC_PDS_AUD_008</t>
  </si>
  <si>
    <t>TC_PDS_PRI_011</t>
  </si>
  <si>
    <t>TC_PDS_PRI_012</t>
  </si>
  <si>
    <t>DS-81</t>
  </si>
  <si>
    <t>TC_PDS_PRI_013</t>
  </si>
  <si>
    <t>TC_PDS_PRI_014</t>
  </si>
  <si>
    <t>TC_PDS_PRI_015</t>
  </si>
  <si>
    <t>TS_PDS_015</t>
  </si>
  <si>
    <t>TS_PDS_016</t>
  </si>
  <si>
    <t>PDS receives dispense reversal from Dispensing System in Open Model</t>
  </si>
  <si>
    <t xml:space="preserve">1. Prescribing System available.
2. PDS System available </t>
  </si>
  <si>
    <t>Prescription update received and updated by PDS
Data encrypted, transferred securely and audited.</t>
  </si>
  <si>
    <t>1. Prescribing System available.
2. PDS System available</t>
  </si>
  <si>
    <t>Prescription created and received by PDS
Data encrypted, transferred securely and audited.</t>
  </si>
  <si>
    <t>Prescription cancelled and audited.</t>
  </si>
  <si>
    <t>Dispense record reversed with annotations to PDS. Details audited.</t>
  </si>
  <si>
    <t xml:space="preserve">Dispense record reversed </t>
  </si>
  <si>
    <t xml:space="preserve">Dispense record reversed to PDS. Details audited and receipts acknowledged. </t>
  </si>
  <si>
    <t>DS-27
DS-22</t>
  </si>
  <si>
    <t xml:space="preserve">PDS user attempts to access the  unencrypted payloads 
 </t>
  </si>
  <si>
    <t>Software component name (s)</t>
  </si>
  <si>
    <t>Software version number (s)</t>
  </si>
  <si>
    <t>OPDS</t>
  </si>
  <si>
    <t>DPDS</t>
  </si>
  <si>
    <t>Open PDS - Scenarios Complete</t>
  </si>
  <si>
    <r>
      <t xml:space="preserve">Open PDS - Scenarios </t>
    </r>
    <r>
      <rPr>
        <u/>
        <sz val="11"/>
        <color theme="1"/>
        <rFont val="Calibri"/>
        <family val="2"/>
        <scheme val="minor"/>
      </rPr>
      <t>Not</t>
    </r>
    <r>
      <rPr>
        <sz val="11"/>
        <color theme="1"/>
        <rFont val="Calibri"/>
        <family val="2"/>
        <scheme val="minor"/>
      </rPr>
      <t xml:space="preserve"> Complete</t>
    </r>
  </si>
  <si>
    <t>Open PDS - Total Scenarios</t>
  </si>
  <si>
    <t xml:space="preserve">Open PDS </t>
  </si>
  <si>
    <t>Direct PDS - Scenarios Complete</t>
  </si>
  <si>
    <r>
      <t xml:space="preserve">Direct PDS - Scenarios </t>
    </r>
    <r>
      <rPr>
        <u/>
        <sz val="11"/>
        <color theme="1"/>
        <rFont val="Calibri"/>
        <family val="2"/>
        <scheme val="minor"/>
      </rPr>
      <t>Not</t>
    </r>
    <r>
      <rPr>
        <sz val="11"/>
        <color theme="1"/>
        <rFont val="Calibri"/>
        <family val="2"/>
        <scheme val="minor"/>
      </rPr>
      <t xml:space="preserve"> Complete</t>
    </r>
  </si>
  <si>
    <t>Direct PDS - Total Scenarios</t>
  </si>
  <si>
    <t>PDS - Auth &amp; Audit - Open PDS</t>
  </si>
  <si>
    <t>PDS - Main - Open PDS</t>
  </si>
  <si>
    <t>PDS - Auth &amp; Audit - Direct PDS</t>
  </si>
  <si>
    <t>PDS - Main - Direct PDS</t>
  </si>
  <si>
    <t>OPEN PDS</t>
  </si>
  <si>
    <t>DIRECT PDS</t>
  </si>
  <si>
    <t>Number of N/A test results for mandatory tests</t>
  </si>
  <si>
    <t>OPDS Scenarios percentage Completed.</t>
  </si>
  <si>
    <t>DPDS Scenarios percentage Completed.</t>
  </si>
  <si>
    <t>Please specify all software components being used in this assessment</t>
  </si>
  <si>
    <t>If the software is Direct PDS system, please specify States and Territories the software will be utilised.
Open PDS systems are required to support all States and Territories in Australia.</t>
  </si>
  <si>
    <t>- Document ID: DH-3174:2020</t>
  </si>
  <si>
    <t>Electronic Prescribing - Conformance Assessment Scheme v2.1</t>
  </si>
  <si>
    <t>- Document ID: DH-3231:2020</t>
  </si>
  <si>
    <t>EP - CTD - Prescribe and Dispense Personas v2.0</t>
  </si>
  <si>
    <t xml:space="preserve">Mobile Intermediary not recognised. No Authorisation given. 
No action possible - Nothing provided by the PDS. </t>
  </si>
  <si>
    <t>Mobile Intermediary Authenticated using PKI.
Connection made to PDS.</t>
  </si>
  <si>
    <t>Mobile Intermediary NOT Authenticated. Fails PKI authentication.
No Connection made to PDS.
Appropriate rejection response from PDS System triggered.</t>
  </si>
  <si>
    <t>TC_PDS_REG_001</t>
  </si>
  <si>
    <t>TC_PDS_PD_001</t>
  </si>
  <si>
    <t>TC_PDS_PD_002</t>
  </si>
  <si>
    <t>No details sent to ASLR.</t>
  </si>
  <si>
    <t>TC_PDS_PD_004</t>
  </si>
  <si>
    <t>TC_PDS_PD_005</t>
  </si>
  <si>
    <t>TC_PDS_PD_006</t>
  </si>
  <si>
    <t>ASL Systems Available.
PDS Available.</t>
  </si>
  <si>
    <t>Registered ASL for SoC.</t>
  </si>
  <si>
    <t>PDS - ASLR - Open PDS</t>
  </si>
  <si>
    <t>DS-200</t>
  </si>
  <si>
    <t>DS-345</t>
  </si>
  <si>
    <t>DS-365</t>
  </si>
  <si>
    <t>DS-380</t>
  </si>
  <si>
    <t>PDS Auth &amp; Audit</t>
  </si>
  <si>
    <t>PDS - Main</t>
  </si>
  <si>
    <t xml:space="preserve">ASL Systems Available.
PDS Available.
</t>
  </si>
  <si>
    <t>Registered ASLRs.
Electronic Prescriptions for transfer exist 
Several active prescriptions across several ASLRs.</t>
  </si>
  <si>
    <t>PDS sends Electronic Prescription details to appropriate requesting ASL.</t>
  </si>
  <si>
    <t>PDS transfer of prescription details when prescription is a paper based.</t>
  </si>
  <si>
    <t xml:space="preserve">Prescription details sent to ASLR but Token not generated or sent to the ASL.
</t>
  </si>
  <si>
    <t>DS-344</t>
  </si>
  <si>
    <t>PDS receives ASL request to download all prescription information for activated ASL - No consent from SoC.</t>
  </si>
  <si>
    <t xml:space="preserve">As TC_PDS_PD_001 but  SoC consent provided. SoC chose to keep the prescription information away from the ASLR.
</t>
  </si>
  <si>
    <t>PDS receives new prescription - All requirements met.</t>
  </si>
  <si>
    <t xml:space="preserve">ASL Systems Available.
PDS Available.
Registered ASL
</t>
  </si>
  <si>
    <t>No details sent to SoC</t>
  </si>
  <si>
    <t>TC_PDS_PD_003</t>
  </si>
  <si>
    <t>TC_PDS_PD_007</t>
  </si>
  <si>
    <t>TC_PDS_PD_008</t>
  </si>
  <si>
    <t>DS-4A</t>
  </si>
  <si>
    <t>DS-9A</t>
  </si>
  <si>
    <t>TC_PDS_PD_013</t>
  </si>
  <si>
    <t>Pres &amp; Disp</t>
  </si>
  <si>
    <t>Registration</t>
  </si>
  <si>
    <t>Prescription details - as from the original prescription.
Nominated address for patient carer exists.</t>
  </si>
  <si>
    <t>Prescription repeat details - as from the original prescription.
Nominated address for patient carer exists.</t>
  </si>
  <si>
    <t>TCPDS_AUD_005</t>
  </si>
  <si>
    <t>Record Info</t>
  </si>
  <si>
    <t>Audit records</t>
  </si>
  <si>
    <t>Exchange all conformant data</t>
  </si>
  <si>
    <t>Inspect transmitted data</t>
  </si>
  <si>
    <t>Inspect encrypted data received from ASLR</t>
  </si>
  <si>
    <t>MI Authentication.</t>
  </si>
  <si>
    <t>PDS - ASLR</t>
  </si>
  <si>
    <t>Prescription and Dispense ASLR traffic</t>
  </si>
  <si>
    <t xml:space="preserve">PDS receives new prescription - SoC has  not got an active ASL
</t>
  </si>
  <si>
    <t>Prescription information NOT to send to ASLR</t>
  </si>
  <si>
    <r>
      <t xml:space="preserve">The system accepts every data items including its codes if provided . All data captured and stored.
</t>
    </r>
    <r>
      <rPr>
        <i/>
        <sz val="11"/>
        <rFont val="Calibri"/>
        <family val="2"/>
        <scheme val="minor"/>
      </rPr>
      <t xml:space="preserve">
Note: An exhaustive list or combinations of test data required for full coverage of all potential data inclusion.</t>
    </r>
    <r>
      <rPr>
        <sz val="11"/>
        <rFont val="Calibri"/>
        <family val="2"/>
        <scheme val="minor"/>
      </rPr>
      <t xml:space="preserve"> </t>
    </r>
  </si>
  <si>
    <t>Prescribing and Dispensing System set-up to interface with PDS.
PDS Available.
Repeat marked to be sent directly to dispenser.</t>
  </si>
  <si>
    <t>eMM</t>
  </si>
  <si>
    <t>Electronic Medication Management</t>
  </si>
  <si>
    <t>MHR</t>
  </si>
  <si>
    <t>My Health Record</t>
  </si>
  <si>
    <t>NRMC</t>
  </si>
  <si>
    <t>National Residential Medication Chart</t>
  </si>
  <si>
    <t>PBS  HMC</t>
  </si>
  <si>
    <t>PBS Hospital Medication Chart</t>
  </si>
  <si>
    <t>RTPM</t>
  </si>
  <si>
    <t>Real Time Prescription Monitoring</t>
  </si>
  <si>
    <t>SaaS</t>
  </si>
  <si>
    <t>Software as a Service</t>
  </si>
  <si>
    <t>WAN</t>
  </si>
  <si>
    <t>Wide Area Network</t>
  </si>
  <si>
    <t>DS-405</t>
  </si>
  <si>
    <t>DS-410</t>
  </si>
  <si>
    <t>DS-595</t>
  </si>
  <si>
    <t>DS-715</t>
  </si>
  <si>
    <t>Request for chart prescriptions received, includes chart identifier.</t>
  </si>
  <si>
    <t>TC_PDS_PRO_009</t>
  </si>
  <si>
    <t>DS-924</t>
  </si>
  <si>
    <t>DS-925</t>
  </si>
  <si>
    <t>DS-938</t>
  </si>
  <si>
    <t>DS-50</t>
  </si>
  <si>
    <t>DS-51</t>
  </si>
  <si>
    <t xml:space="preserve">Mobile Application not recognised. No Authorisation given. 
No action possible - Nothing provided by the PDS. </t>
  </si>
  <si>
    <t xml:space="preserve">Sufficient activity for audit purposes.
</t>
  </si>
  <si>
    <t>The PDS response includes the appropriate status of the item - Expired.</t>
  </si>
  <si>
    <t>The PDS response includes the appropriate status of the item - Cancelled.</t>
  </si>
  <si>
    <t>The PDS response includes the appropriate status of the item - Dispensed.</t>
  </si>
  <si>
    <t>Electronic Prescriptions that have been cancelled exist.</t>
  </si>
  <si>
    <t>Electronic Prescriptions that have already been dispensed exist.</t>
  </si>
  <si>
    <t xml:space="preserve">Encrypt information at rest.
</t>
  </si>
  <si>
    <t xml:space="preserve">Encrypt information in transit.
</t>
  </si>
  <si>
    <t>Electronic Prescription and associated information at rest.
Appropriate tools to check encryption.</t>
  </si>
  <si>
    <t>Electronic Prescription and associated information in transit.
 Appropriate tools to check encryption.</t>
  </si>
  <si>
    <t>TC_PDS_PRO_010</t>
  </si>
  <si>
    <t>TS_PDS_AA_007</t>
  </si>
  <si>
    <t>TC_PDS_CON_007</t>
  </si>
  <si>
    <t>TC_PDS_DTI_002</t>
  </si>
  <si>
    <t>TC_PDS_DTI_003</t>
  </si>
  <si>
    <t>TC_PDS_DTI_004</t>
  </si>
  <si>
    <t>TC_PDS_AUD_009</t>
  </si>
  <si>
    <r>
      <rPr>
        <b/>
        <sz val="12"/>
        <color theme="0"/>
        <rFont val="Calibri"/>
        <family val="2"/>
        <scheme val="minor"/>
      </rPr>
      <t>OPEN PDS</t>
    </r>
    <r>
      <rPr>
        <sz val="12"/>
        <color theme="0"/>
        <rFont val="Calibri"/>
        <family val="2"/>
        <scheme val="minor"/>
      </rPr>
      <t xml:space="preserve"> Electronic Prescriptions - Select 'Yes' if this is to be tested -------&gt;</t>
    </r>
  </si>
  <si>
    <r>
      <rPr>
        <b/>
        <sz val="12"/>
        <color theme="0"/>
        <rFont val="Calibri"/>
        <family val="2"/>
        <scheme val="minor"/>
      </rPr>
      <t>DIRECT PDS</t>
    </r>
    <r>
      <rPr>
        <sz val="12"/>
        <color theme="0"/>
        <rFont val="Calibri"/>
        <family val="2"/>
        <scheme val="minor"/>
      </rPr>
      <t xml:space="preserve"> Electronic Prescriptions - Select 'Yes' if this is to be tested -------&gt;</t>
    </r>
  </si>
  <si>
    <t>Note: Formula -&gt;</t>
  </si>
  <si>
    <t>DS-11A</t>
  </si>
  <si>
    <t xml:space="preserve">Stored prescription details including most recent dispense record and all annotations sent to Dispensing System (from PDS).
</t>
  </si>
  <si>
    <t>TC_PDS_PRO_013</t>
  </si>
  <si>
    <t>TC_PDS_PRO_014</t>
  </si>
  <si>
    <t>TC_PDS_PD_014</t>
  </si>
  <si>
    <t>TC_PDS_PD_015</t>
  </si>
  <si>
    <t xml:space="preserve">ASLR System not recognised. No Authorisation given. 
No action possible - Nothing provided by the PDS. </t>
  </si>
  <si>
    <t xml:space="preserve">ASLR System not conformant with the PDS.
</t>
  </si>
  <si>
    <t>ASLR System Authenticated using PKI.
Connection made to PDS.</t>
  </si>
  <si>
    <t>Authenticated ASLR System connects to PDS.</t>
  </si>
  <si>
    <t>Unauthenticated ASLR System connects to PDS.</t>
  </si>
  <si>
    <t>ASLR System NOT Authenticated. Fails PKI authentication.
No Connection made to PDS.
Appropriate rejection response from PDS System triggered.</t>
  </si>
  <si>
    <t>TS_PDS_AA_016</t>
  </si>
  <si>
    <t xml:space="preserve">Prescription details - as from the original prescription. </t>
  </si>
  <si>
    <t>DS-11B</t>
  </si>
  <si>
    <t>TS_PDS_AA_017</t>
  </si>
  <si>
    <t xml:space="preserve">Conformant ASLR System.
Electronic Prescription and associated data. </t>
  </si>
  <si>
    <t>Check audit Logs - Including Rejects</t>
  </si>
  <si>
    <t>TC_PDS_PRO_018</t>
  </si>
  <si>
    <t>TC_PDS_PRO_019</t>
  </si>
  <si>
    <t>TC_PDS_PRO_020</t>
  </si>
  <si>
    <t>TC_PDS_DTI_005</t>
  </si>
  <si>
    <t>The PDS response includes the appropriate status of the item - Disabled.</t>
  </si>
  <si>
    <t>Electronic Prescriptions that have been disabled exist.</t>
  </si>
  <si>
    <t>DS-597</t>
  </si>
  <si>
    <t>TC_PDS_DTI_006</t>
  </si>
  <si>
    <t xml:space="preserve">System encrypts information at rest.  
</t>
  </si>
  <si>
    <t xml:space="preserve">System encrypts information in transit. 
</t>
  </si>
  <si>
    <t>One or more PDS Available.
ASLR System.</t>
  </si>
  <si>
    <t>TC_PDS_PRI_021</t>
  </si>
  <si>
    <t>TC_PDS_PRI_022</t>
  </si>
  <si>
    <t>TC_PDS_SEC_002</t>
  </si>
  <si>
    <t>TC_PDS_PD_016</t>
  </si>
  <si>
    <t>DS-85</t>
  </si>
  <si>
    <t>Details sent to ASL with instruction NOT to display.</t>
  </si>
  <si>
    <t>TC_PDS_PRO_016</t>
  </si>
  <si>
    <t>TC_PDS_PRO_017</t>
  </si>
  <si>
    <t>Authenticated ASLR connects to PDS.</t>
  </si>
  <si>
    <t>Unauthenticated ASLR connects to PDS.</t>
  </si>
  <si>
    <t xml:space="preserve">Encrypt information at rest.
</t>
  </si>
  <si>
    <t>The PDS response includes all appropriate prescribing and dispense details.</t>
  </si>
  <si>
    <t>Audit logs contain details of requests and includes those rejected. 
Audit details include details specified in the requirement.</t>
  </si>
  <si>
    <t>TC_PDS_AA_001
TC_PDS_AA_008 &amp; 013</t>
  </si>
  <si>
    <t xml:space="preserve">DS-21
</t>
  </si>
  <si>
    <t xml:space="preserve">DS-20
DS-22
</t>
  </si>
  <si>
    <t xml:space="preserve">PDS System does not provide the EoP to the SoC and their ASL. 
</t>
  </si>
  <si>
    <t>PDS provides EoP - sent to the SoC and their ASL.</t>
  </si>
  <si>
    <t xml:space="preserve">PDS receives update to prescription - Now disabled.
</t>
  </si>
  <si>
    <t>DS-11
DS-5
DS-8</t>
  </si>
  <si>
    <t xml:space="preserve">PDS receives EP request from Dispensing Systems - EP is provided and PDS Locks record.
PDS receives Update from holding Prescribing System (still holding original details) - Denied as EP is Locked
PDS receives Cancellation from holding Prescribing System (still holding original details) - Denied as EP is Locked  
</t>
  </si>
  <si>
    <t>TC_PDS_AA_002
TC_PDS_AA_005
TC_PDS_AA_009 &amp; 014</t>
  </si>
  <si>
    <t xml:space="preserve">TC_PDS_PRO_003
TC_PDS_SUB_006
TC_PDS_SUB_008 to 010
</t>
  </si>
  <si>
    <t xml:space="preserve">TC_PDS_PRO_001 to 002
TC_PDS_PRO_003
TC_PDS_PRO_016
TC_PDS_SUB_023 &amp; 024
</t>
  </si>
  <si>
    <t xml:space="preserve">TC_PDS_SUB_023 &amp; 024
</t>
  </si>
  <si>
    <t>PDS receives Dispensing System Completion of EP dispense event - EP Unlocked by PDS
PDS receives Update from holding Prescribing System (still holding original details) - Denied as EP has been dispensed</t>
  </si>
  <si>
    <t xml:space="preserve">TC_PDS_SUB_016
</t>
  </si>
  <si>
    <t xml:space="preserve">DS-13
</t>
  </si>
  <si>
    <t xml:space="preserve">TC_PDS_PRO_006
TC_PDS_SUB_011
</t>
  </si>
  <si>
    <t xml:space="preserve">TC_PDS_SUB_016 to 017
TC_PDS_SUB_018
TC_PDS_SUB_019
TC_PDS_SUB_020
TC_PDS_AUD_002
</t>
  </si>
  <si>
    <t xml:space="preserve">PDS receives new prescription - Disabled for dispense in pharmacy.
</t>
  </si>
  <si>
    <t>DS-344
DS-345
DS-410</t>
  </si>
  <si>
    <t>TS_PDS_AA_017
TC_PDS_AUD_004 &amp;TC_PDS_AUD_006</t>
  </si>
  <si>
    <r>
      <t xml:space="preserve">PRIORITY
</t>
    </r>
    <r>
      <rPr>
        <sz val="8"/>
        <rFont val="Calibri"/>
        <family val="2"/>
        <scheme val="minor"/>
      </rPr>
      <t>(Mandatory, Optional, Recommended, Conditional)</t>
    </r>
  </si>
  <si>
    <t>Test Cases  taken from specified requirements for Conformance Requirements Specification:
Section 3.3. Prescription Delivery Service Systems: 
Sub-Sections:
- Provision
- Submission
- PDS Connections
- Data Integrity
- Privacy
- Security</t>
  </si>
  <si>
    <t>Test Summary Report: 
Full name: Test Summary Report
Objective: This worksheet has 2 parts:
Part 1 - Enter full development details for your organisation and the software being tested.
Part 2 - Select 'Yes' for the appropriate testing for your PDS: 
- Open PDS 
- Direct PDS
All results of the testing will be automatically calculated. 
If the tester selects a TEST RESULT of N/A for one or more mandatory test cases - a warning will be displayed on the TSR page, because the only appropriate results for a mandatory test case are Pass or Fail.</t>
  </si>
  <si>
    <t xml:space="preserve">Conformant PDS operators.
Originating PDS to have Electronic Prescriptions available for exchange to another PDS - An exhaustive combination of prescription details should be available to exchange between systems.
</t>
  </si>
  <si>
    <t xml:space="preserve">Conformant PDS operators.
Originating PDS to have Chart-based Electronic Prescriptions available for exchange to another PDS - An exhaustive combination of prescription details should be available to exchange between systems.
</t>
  </si>
  <si>
    <t xml:space="preserve">Multiple PDS Systems. Receiving PDS not conformant.
</t>
  </si>
  <si>
    <t>TC_PDS_PRO_021</t>
  </si>
  <si>
    <t xml:space="preserve">Chart-based Electronic Prescription </t>
  </si>
  <si>
    <t>TC_PDS_PRO_022</t>
  </si>
  <si>
    <t>TC_PDS_PRO_023</t>
  </si>
  <si>
    <t>TC_PDS_PRO_024</t>
  </si>
  <si>
    <t>TC_PDS_PRO_025</t>
  </si>
  <si>
    <t>TC_PDS_PRO_026</t>
  </si>
  <si>
    <t>TC_PDS_PRO_027</t>
  </si>
  <si>
    <t>TC_PDS_PRO_028</t>
  </si>
  <si>
    <t>TC_PDS_PRO_030</t>
  </si>
  <si>
    <t>TC_PDS_SUB_030</t>
  </si>
  <si>
    <t>TC_PDS_SUB_031</t>
  </si>
  <si>
    <t>TC_PDS_SUB_032</t>
  </si>
  <si>
    <t>TC_PDS_SUB_033</t>
  </si>
  <si>
    <t>TC_PDS_SUB_034</t>
  </si>
  <si>
    <t>TC_PDS_SUB_035</t>
  </si>
  <si>
    <t>TC_PDS_SUB_036</t>
  </si>
  <si>
    <t>TC_PDS_SUB_037</t>
  </si>
  <si>
    <t>TC_PDS_SUB_038</t>
  </si>
  <si>
    <t>TC_PDS_SUB_039</t>
  </si>
  <si>
    <t>TC_PDS_SUB_040</t>
  </si>
  <si>
    <t>TC_PDS_SUB_041</t>
  </si>
  <si>
    <t>TC_PDS_SUB_042</t>
  </si>
  <si>
    <t>PDS Available
Appropriate Chart Identifier(s) exist
Chart-based prescriptions exist</t>
  </si>
  <si>
    <t>TC_PDS_CON_008</t>
  </si>
  <si>
    <t>TC_PDS_CON_009</t>
  </si>
  <si>
    <t>TC_PDS_CON_010</t>
  </si>
  <si>
    <t>TC_PDS_CON_011</t>
  </si>
  <si>
    <t>TC_PDS_CON_012</t>
  </si>
  <si>
    <t>TC_PDS_REG_002</t>
  </si>
  <si>
    <t>TC_PDS_PD_017</t>
  </si>
  <si>
    <t>PDS provides updated chart-based dispense event details to originating PDS</t>
  </si>
  <si>
    <t xml:space="preserve">PDS receives updated chart-based dispense events from PDS </t>
  </si>
  <si>
    <t xml:space="preserve">DS-380 </t>
  </si>
  <si>
    <t xml:space="preserve">Software conformance ID
</t>
  </si>
  <si>
    <t xml:space="preserve">Dispensing System currently has Electronic Prescription for dispense - Locked in PDS
One or more PDS Available.
</t>
  </si>
  <si>
    <t>PDS receives Dispensing System Release of Electronic Prescription as Timed Out and not dispensed</t>
  </si>
  <si>
    <t>PDS receives ASL request to download all prescription information for activated ASL - Electronic Prescription has expired.</t>
  </si>
  <si>
    <t>PDS receives ASL request to download all prescription information for activated ASL - Electronic Prescription has been dispensed.</t>
  </si>
  <si>
    <t>Non-conformant Prescribing System- Attempt to send Electronic Prescription to PDS.</t>
  </si>
  <si>
    <t xml:space="preserve">Non-conformant PDS System - Attempt to send dispense notification or Electronic Prescription to PDS. </t>
  </si>
  <si>
    <t>Trigger Electronic Prescription information or dispense information to be sent to non-conformant Dispensing System.</t>
  </si>
  <si>
    <t>Trigger Electronic Prescription information or dispense information to be sent to non-conformant ASLR.</t>
  </si>
  <si>
    <t>Trigger Electronic Prescription information or dispense information to be sent to non-conformant Mobile Intermediary.</t>
  </si>
  <si>
    <t>PDS receives Prescribing System Electronic Prescription details.</t>
  </si>
  <si>
    <t>PDS receives Dispensing event updates to Electronic Prescription.</t>
  </si>
  <si>
    <t>PDS System sends or receives Electronic Prescription details to another PDS System.</t>
  </si>
  <si>
    <t>PDS System sends Electronic Prescription details to Mobile Intermediary</t>
  </si>
  <si>
    <t>PDS System sends ASL Electronic Prescription details to ASLR via API gateway.</t>
  </si>
  <si>
    <t>PDS System sends and receives Electronic Prescription details to another PDS System.</t>
  </si>
  <si>
    <t xml:space="preserve">PDS receives retrieve request for Electronic Prescription details from Dispensing System. </t>
  </si>
  <si>
    <t xml:space="preserve">PDS receives retrieve request for repeat Electronic Prescription details from Dispensing System. </t>
  </si>
  <si>
    <t>PDS System receives request for Electronic Prescription from ASLR system - technical issues (PDS)</t>
  </si>
  <si>
    <t>PDS System receives request for Electronic Prescription from mobile intermediary - technical issues (PDS)</t>
  </si>
  <si>
    <t>PDS receives valid Electronic Prescription from Prescribing System.</t>
  </si>
  <si>
    <t>PDS receives new Electronic Prescription from Prescription Service.</t>
  </si>
  <si>
    <t>PDS receives request to cancel the Electronic Prescription.</t>
  </si>
  <si>
    <t>PDS receives request to cancel the Electronic Prescription - dispensed but remaining repeats available</t>
  </si>
  <si>
    <t>PDS receives the Prescribing System cancellation of Electronic Prescription - Unlocked</t>
  </si>
  <si>
    <t>PDS receives the Prescribing System cancellation of Electronic Prescription - Repeats</t>
  </si>
  <si>
    <t>PDS receives the Prescribing System cancellation of Electronic Prescription - Dispensed</t>
  </si>
  <si>
    <t>PDS receives the Prescribing System cancellation of Electronic Prescription - Locked</t>
  </si>
  <si>
    <t>PDS receives the Prescribing System cancellation of Electronic Prescription - Disabled</t>
  </si>
  <si>
    <t>PDS receives Electronic Prescription- Marked to be sent direct to dispenser</t>
  </si>
  <si>
    <t>PDS receives Electronic Prescription repeat - Marked to be sent direct to dispenser</t>
  </si>
  <si>
    <t xml:space="preserve">PDS receives Dispensing System dispense record for Electronic Prescription. </t>
  </si>
  <si>
    <t xml:space="preserve">PDS receives Dispensing System dispense update for Electronic Prescription.  </t>
  </si>
  <si>
    <t>PDS receives Dispensing System user annotation against the Electronic Prescription.</t>
  </si>
  <si>
    <t>PDS receives Electronic Prescription's dispense reversal.</t>
  </si>
  <si>
    <t>PDS receives chart-based  Electronic Prescription's dispense reversal.</t>
  </si>
  <si>
    <t>PDS receives request for Electronic Prescription - marked disabled.</t>
  </si>
  <si>
    <t>PDS receives request for Electronic Prescription - Re-enabled.</t>
  </si>
  <si>
    <t>Request Electronic Prescription details from another PDS - Direct PDS.</t>
  </si>
  <si>
    <t>Request an Electronic Prescription between PDS Systems - checking contractual arrangements.</t>
  </si>
  <si>
    <t>Request an Electronic Prescription between PDS Systems.</t>
  </si>
  <si>
    <t xml:space="preserve">Request an Electronic Prescription between PDS Systems. </t>
  </si>
  <si>
    <t>PDS receives request for Electronic Prescription - expired prescription</t>
  </si>
  <si>
    <t>PDS receives request for Electronic Prescription - cancelled prescription</t>
  </si>
  <si>
    <t>PDS receives request for Electronic Prescription - disabled prescription</t>
  </si>
  <si>
    <t>PDS receives request for Electronic Prescription - dispensed prescription</t>
  </si>
  <si>
    <t>Inspect transmitted Electronic Prescription information between PDS Systems and Prescribing System</t>
  </si>
  <si>
    <t>Inspect transmitted Electronic Prescription and other traffic between PDS System and Dispensing</t>
  </si>
  <si>
    <t>Inspect Electronic Prescription and other traffic between PDS Systems</t>
  </si>
  <si>
    <t>Inspect Electronic Prescription and other traffic between PDS System and ASLR</t>
  </si>
  <si>
    <t>Inspect transmitted Electronic Prescription and other traffic between PDS System and Mobile Intermediary</t>
  </si>
  <si>
    <t>PDS receives requests from ASLRs for an Electronic Prescription.</t>
  </si>
  <si>
    <t>PDS receives ASL request to download all prescription information for activated ASL - SoC opted to keep the Electronic Prescription information away from the ASLR.</t>
  </si>
  <si>
    <t>PDS requested for an Electronic Prescription EoP token that marked - send directly to dispenser.</t>
  </si>
  <si>
    <t>Trigger Electronic Prescription information to be sent to non-conformant PDS System (from a holding conformant PDS).</t>
  </si>
  <si>
    <t>Dispensing Systems retrieves Electronic Prescription.
One or more PDS Available.</t>
  </si>
  <si>
    <t>Dispensing Systems calls for Electronic Prescription.
(locked/cancelled/disabled/does not exist) in PDS
One or more PDS Available.</t>
  </si>
  <si>
    <t>Prescribing Systems calls for Electronic Prescription.
(cancelled/disabled/locked/does not exist) in PDS
One or more PDS Available.</t>
  </si>
  <si>
    <t xml:space="preserve">Existing Electronic Prescriptions held in PDS in the following state:
- Cancelled
</t>
  </si>
  <si>
    <t>Existing Electronic Prescriptions held in PDS in the following state:
- Disabled</t>
  </si>
  <si>
    <t xml:space="preserve">Existing Electronic Prescriptions held in PDS in the following state:
- Locked
</t>
  </si>
  <si>
    <t xml:space="preserve">PDS receives retrieve request for Electronic Prescription details from Dispensing System - Includes annotations. </t>
  </si>
  <si>
    <t xml:space="preserve">PDS System receives request for Electronic Prescription from ASLR system - technical issues (PDS)
</t>
  </si>
  <si>
    <t xml:space="preserve">PDS System receives request for Electronic Prescription from mobile intermediary - technical issues (PDS)
</t>
  </si>
  <si>
    <t xml:space="preserve">Conformance ID validated and Electronic Prescription accepted.
</t>
  </si>
  <si>
    <t>Chart-based Electronic Prescription cancellation from Prescribing System.</t>
  </si>
  <si>
    <t>An Electronic Prescription is created in the system.
The Electronic Prescription has been dispensed but remaining repeats available
PDS Available.</t>
  </si>
  <si>
    <t>PDS receives the Electronic Prescription cancellation request from Prescribing System. Successful.</t>
  </si>
  <si>
    <t>The system provides an acknowledgement of receipt of an Electronic Prescription cancellation request and the SUCCESSFUL outcome of that request to the Prescribing System.
Note: Prescribers can cancel an Electronic Prescription at any time prior to it being dispensed. If the Electronic Prescription has already been dispensed, the outcome of that request should be UNSUCCESSFUL.</t>
  </si>
  <si>
    <t>PDS receives the Electronic Prescription cancellation request from Prescribing System. Successful for repeats</t>
  </si>
  <si>
    <t xml:space="preserve">PDS receives the Electronic Prescription cancellation request from Prescribing System. Unsuccessful - Dispensed. </t>
  </si>
  <si>
    <t>PDS receives the Electronic Prescription cancellation request from Prescribing System. Unsuccessful - Disabled</t>
  </si>
  <si>
    <t xml:space="preserve">The system provides an acknowledgement of receipt of an Electronic Prescription cancellation request and the UNSUCCESSFUL outcome of that request to the Prescribing System.
The reason why the cancellation is unsuccessful (the Electronic Prescription is disabled) should be provided to Prescribing System 
Note: The Electronic Prescription record in Prescribing System should also remain unchanged (not cancelled)
</t>
  </si>
  <si>
    <t>Electronic address specified in Electronic Prescription from Prescribing System.</t>
  </si>
  <si>
    <t>PDS receives the Electronic Prescription. Electronic token is not sent to nominated account.</t>
  </si>
  <si>
    <t>PDS receives an Electronic Prescription repeat. Electronic token is not sent to nominated account.</t>
  </si>
  <si>
    <t>Chart-based Electronic Prescription
Dispense event notification to PDS.</t>
  </si>
  <si>
    <t xml:space="preserve">CONDITION: PDS has update facility
PDS receives Dispensing System dispense update for Electronic Prescription.  
Note: Dispenser should be able to add annotation(s) to the dispense record if they choose to. 
</t>
  </si>
  <si>
    <t>Chart-based Electronic Prescription exists.
Dispense Record to PDS.</t>
  </si>
  <si>
    <t xml:space="preserve">PDS receives Dispensing System user annotation against the Electronic Prescription  </t>
  </si>
  <si>
    <t>Chart-based Electronic Prescription details present in the Dispensing System and annotations made.  
One or more PDS Available.</t>
  </si>
  <si>
    <t>Chart-based Electronic Prescription
Dispense annotation to PDS.</t>
  </si>
  <si>
    <t>PDS validates Dispensing System user annotation against the Electronic Prescription.</t>
  </si>
  <si>
    <t>Chart-based Electronic Prescription
Dispense annotation received.</t>
  </si>
  <si>
    <t>An Electronic Prescription is created in the system.
Dispensing System user reverses the dispense process after the dispense notice is posted to the PDS.
One or more PDS Available.</t>
  </si>
  <si>
    <t>Chart-based Electronic Prescription exists.
Dispense reversal (roll-back).</t>
  </si>
  <si>
    <t>Chart-based Electronic Prescription exists.</t>
  </si>
  <si>
    <t xml:space="preserve">Request Electronic Prescription details from another PDS. 
Receive Electronic Prescription details from another PDS.
</t>
  </si>
  <si>
    <t xml:space="preserve">Receive a request to provide Electronic Prescription details from another PDS. 
Provide Electronic Prescription details to another PDS.
</t>
  </si>
  <si>
    <t xml:space="preserve">Provide updated Electronic Prescription dispense event details to original PDS. 
Receive an acknowledgement of the receipt from the original PDS.
</t>
  </si>
  <si>
    <t xml:space="preserve">Updated Electronic Prescription details can be sent to originating Open PDS. 
An acknowledgement of the receipt is received from the original PDS.
The exchanged information is complete and correct. 
</t>
  </si>
  <si>
    <t xml:space="preserve">Receive updated Electronic Prescription dispense event details from another PDS.
Provide an acknowledgement of the receipt to another PDS.
</t>
  </si>
  <si>
    <t xml:space="preserve">Updated Electronic Prescription details can be received from another Open PDS. 
An acknowledgement of the receipt is sent to another PDS.
The exchanged information is complete and correct. 
</t>
  </si>
  <si>
    <t xml:space="preserve">Chart-based Electronic Prescription details can be received from another Open PDS. 
The exchanged information is complete and correct. 
</t>
  </si>
  <si>
    <t xml:space="preserve">Request Electronic Prescription details from another PDS </t>
  </si>
  <si>
    <t xml:space="preserve">Chart-based Electronic Prescription details can be exchanged. 
Note: The direct PDS system may exchange Electronic Prescription details with another direct PDS system or an open PDS system. 
If the direct PDS system exchanges Electronic Prescription details with an open PDS system, it would have to satisfy all of the open model requirements as well. </t>
  </si>
  <si>
    <t xml:space="preserve">Conformant PDS operators.
Chart-based Electronic Prescriptions available for exchange to another conformant PDS.
</t>
  </si>
  <si>
    <t xml:space="preserve">Request an Electronic Prescription between PDS Systems - checking contractual arrangements.
Note: This is a contractual check of conformant PDSs against a list. This is not a test of the software, therefore it is NOT TESTABLE. 
 </t>
  </si>
  <si>
    <t xml:space="preserve">Request an Electronic Prescription between PDS Systems.
Note: This is a requirement on the operator rather than the software and therefore NOT TESTABLE.
 </t>
  </si>
  <si>
    <t>PDS receives request for Electronic Prescription - Electronic Prescription includes full prescribing and dispensing information.</t>
  </si>
  <si>
    <t xml:space="preserve">Inspect transmitted Electronic Prescription and other traffic between PDS System and Dispensing System:
- Request Electronic Prescription Information
- Dispense Event
- Annotations
- Dispense Reversals
- Dispense Cancellations
- Acknowledgements
- Receipts
 </t>
  </si>
  <si>
    <t xml:space="preserve">Inspect Electronic Prescription and other traffic between PDS Systems:
- Request Electronic Prescription Information
- Acknowledgements
- Receipts
 </t>
  </si>
  <si>
    <t>Registered ASLRs.
Chart-based Electronic Prescriptions for transfer exist 
Several active prescriptions across several ASLRs.</t>
  </si>
  <si>
    <t>PDS receives ASL request to download all prescription information for activated ASL - Electronic Prescriptions shared.</t>
  </si>
  <si>
    <t xml:space="preserve">No Electronic Prescription information or tokens shared. Consent from SoC required.
</t>
  </si>
  <si>
    <t>PDS receives ASL request to download all prescription information for activated ASL - SoC opted to keep some of the Electronic Prescriptions away from their ASLR.</t>
  </si>
  <si>
    <t xml:space="preserve">No Electronic Prescription information or tokens shared for the prescriptions that the SoC opted not to have in their ASL. . 
</t>
  </si>
  <si>
    <t>Cancelled Electronic Prescriptions NOT included in sharing of prescription information and tokens.</t>
  </si>
  <si>
    <t>Expired Electronic Prescriptions NOT included in sharing of prescription information and tokens.</t>
  </si>
  <si>
    <t>PDS receives ASL request to download all prescription information for activated ASL -some of the Electronic Prescriptions have been disabled.</t>
  </si>
  <si>
    <t>Disabled Electronic Prescriptions NOT included in sharing of prescription information and tokens.</t>
  </si>
  <si>
    <t>Dispensed Electronic Prescriptions NOT included in sharing of prescription information and tokens.</t>
  </si>
  <si>
    <t>ASL Systems Available.
PDS Available.
New Electronic Prescription - Requirements met except where specified.</t>
  </si>
  <si>
    <t>CONDITION: System has capability to send electronic EoP (token) to the SoC.
PDS requested for an Electronic Prescription EoP token that marked - send directly to dispenser.</t>
  </si>
  <si>
    <t xml:space="preserve">Registered ASL for SoC.
Registered ASLR with Electronic Prescriptions with token to send directly to dispenser.
</t>
  </si>
  <si>
    <t>PDS receives Electronic Prescription from Prescribing System in Open Model</t>
  </si>
  <si>
    <t>PDS receives Electronic Prescription from Prescribing System in Direct model</t>
  </si>
  <si>
    <t>PDS receives Electronic Prescription update from Prescribing System in Open Model</t>
  </si>
  <si>
    <t>PDS receives Electronic Prescription update from Prescribing System  in Direct model</t>
  </si>
  <si>
    <t>PDS receives Electronic Prescription cancellation from Prescribing System in Open Model</t>
  </si>
  <si>
    <t>PDS receives Electronic Prescription cancellation from Prescribing System in Direct Model</t>
  </si>
  <si>
    <t>PDS manages Electronic Prescriptions with ASL</t>
  </si>
  <si>
    <t>PDS provides Electronic Prescription information to Mobile Intermediary</t>
  </si>
  <si>
    <t>PDS provides Electronic Prescription details to Dispensing System and receives dispense event details from Dispensing System - Multiple PDS Systems Full E2E</t>
  </si>
  <si>
    <t>PDS provides Electronic Prescription information to Mobile Intermediary   - Multiple PDS Systems</t>
  </si>
  <si>
    <t>PDS receives Electronic Prescription from Prescribing System in Open Model:
1. Authenticate Prescribing System with PDS.
2. PDS accepts Electronic Prescription from Prescribing System.
3. PDS Acknowledges receipt of Electronic Prescription.
4. PDS audits Electronic Prescription details.
Note: Please use the test data in  "Electronic Prescribing  - Conformance Test Data - Prescriptions".  The system should be able to create prescriptions for various types of medications, repeat, PBS, RPBS and Private prescription etc.</t>
  </si>
  <si>
    <t>PDS receives Electronic Prescription from Prescribing System in Direct Model:
1. Authenticate Prescribing System with PDS.
2. PDS accepts Electronic Prescription from Prescribing System.
3. PDS audits Electronic Prescription details.
Note: Please use the test data in  "Electronic Prescribing  - Conformance Test Data - Prescriptions".  The system should be able to create prescriptions for various types of medications, repeat, PBS, RPBS and Private prescription etc.</t>
  </si>
  <si>
    <t>PDS receives Electronic Prescription update from Prescribing System in Open Model:
1. Authenticate Prescribing System with PDS.
2. PDS accepts Electronic Prescription update from Prescribing System.
3. PDS Acknowledges receipt of Electronic Prescription update.
4. PDS audits Electronic Prescription details.
Note: Please use the test data in  "Electronic Prescribing  - Conformance Test Data - Prescriptions".  The system should be able to create prescriptions for various types of medications, repeat, PBS, RPBS and Private prescription etc.</t>
  </si>
  <si>
    <t>PDS receives Electronic Prescription update from Prescribing System in Direct Model:
1. Authenticate Prescribing System with PDS.
2. PDS accepts Electronic Prescription update from Prescribing System.
3. PDS audits Electronic Prescription details.
Note: Please use the test data in  "Electronic Prescribing  - Conformance Test Data - Prescriptions".  The system should be able to create prescriptions for various types of medications, repeat, PBS, RPBS and Private prescription etc.</t>
  </si>
  <si>
    <t>PDS receives Electronic Prescription cancellation from Prescribing System in Open Model:
1. PDS accepts Electronic Prescription cancellation from Prescribing System.
2. PDS Acknowledges receipt of Electronic Prescription cancellation.
3. PDS audits Electronic Prescription details.
Note: Please use the test data in  "Electronic Prescribing  - Conformance Test Data - Prescriptions".  The system should be able to create prescriptions for various types of medications, repeat, PBS, RPBS and Private prescription etc.</t>
  </si>
  <si>
    <t>1. Prescribing System available.
2. PDS System available.
3. An Electronic Prescription is created in the system.</t>
  </si>
  <si>
    <t>PDS receives Electronic Prescription cancellation from Prescribing System in Direct Model:
1. PDS accepts Electronic Prescription cancellation from Prescribing System.
2. PDS audits Electronic Prescription details.
Note: Please use the test data in  "Electronic Prescribing  - Conformance Test Data - Prescriptions".  The system should be able to create prescriptions for various types of medications, repeat, PBS, RPBS and Private prescription etc.</t>
  </si>
  <si>
    <t>PDS provides Electronic Prescription details to Dispensing System and receives dispense event details from Dispensing System in Open Model
1. Authenticate Dispensing System with PDS.
2. PDS provides Electronic Prescription details to Dispensing System
3. PDS accepts Electronic Prescription dispense from Dispensing System.
4. PDS Acknowledges receipt of dispense and annotations.
5. PDS audits Electronic Prescription dispense details.C73
Note: Please use the test data in  "Electronic Prescribing  - Conformance Test Data - Prescriptions".  The system should be able to create prescriptions for various types of medications, repeat, PBS, RPBS and Private prescription etc.</t>
  </si>
  <si>
    <t xml:space="preserve">PDS provides Electronic Prescription details to Dispensing System
</t>
  </si>
  <si>
    <t xml:space="preserve">PDS provides Electronic Prescription details to Dispensing System and receives dispense event details from Dispensing System in Direct Model
1. Authenticate Dispensing System with PDS.
2. PDS provides Electronic Prescription details to Dispensing System
3. PDS accepts Electronic Prescription dispense from Dispensing System.
4. PDS audits Electronic Prescription dispense details.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</si>
  <si>
    <t>PDS receives dispense reversal from Dispensing System in Open Model
1. PDS accepts Electronic Prescription dispense reversal request from Dispensing System.
2. PDS Acknowledges receipt of dispense reversal and annotations.
3. PDS audits Electronic Prescription dispense details.
Note: Please use the test data in  "Electronic Prescribing  - Conformance Test Data - Prescriptions".  The system should be able to create prescriptions for various types of medications, repeat, PBS, RPBS and Private prescription etc.
Also note that cancelled and expired prescriptions cannot be dispensed and reversed.</t>
  </si>
  <si>
    <t>PDS receives dispense reversal from Dispensing System in Direct Model
1. PDS accepts Electronic Prescription dispense reversal request from Dispensing System.
2. PDS audits Electronic Prescription dispense details.
Note: Please use the test data in  "Electronic Prescribing  - Conformance Test Data - Prescriptions".  The system should be able to create prescriptions for various types of medications, repeat, PBS, RPBS and Private prescription etc.
Also note that cancelled and expired prescriptions cannot be dispensed and reversed.</t>
  </si>
  <si>
    <t xml:space="preserve">PDS manages Electronic Prescriptions with ASL:
1. Created Electronic Prescription - Prescribing System
2. Dispense Electronic Prescription - Dispensing System
3. Not sending information not for the ASLR
Note: Please use the test data in  "Electronic Prescribing  - Conformance Test Data - Prescriptions".  The system should be able to create prescriptions for various types of medications, repeat, PBS, RPBS and Private prescription etc.
</t>
  </si>
  <si>
    <t xml:space="preserve">Exchange Electronic Prescription details </t>
  </si>
  <si>
    <t>Manage ASL Electronic Prescription traffic</t>
  </si>
  <si>
    <t xml:space="preserve">PDS provides Electronic Prescription information to Mobile Intermediary:
1. Provide Electronic Prescription information to Mobile Intermediary
</t>
  </si>
  <si>
    <t xml:space="preserve">PDS provides Electronic Prescription details to Dispensing System and receives dispense event details from Dispensing System  - Multiple PDS Systems Full E2E
1. Authenticate Dispensing System with PDS.
2. Conformant PDS Systems comply with security, registration and contractual requirements, can authenticate and exchange Electronic Prescription details.
3. PDS provides Electronic Prescription details to Dispensing System
4. PDS accepts Electronic Prescription dispense from Dispensing System.
5. PDS Acknowledges receipt of dispense and annotations.
6. PDS audits Electronic Prescription dispense details.
7. Conformant PDS Systems can exchange Electronic Prescription detailed post dispense event(s).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</si>
  <si>
    <t>PDS Connections - Authentication between PDS Systems and exchange of Electronic Prescription details between PDS operators.</t>
  </si>
  <si>
    <t>Exchange Electronic Prescription details between systems. Security, regulatory and contractual compliance, receipt of information acknowledgement and audit.</t>
  </si>
  <si>
    <t>PDS Connections - Exchange of Electronic Prescription details between PDS operators post dispense event.</t>
  </si>
  <si>
    <t xml:space="preserve">Exchange Electronic Prescription details between systems post-dispense event(s). </t>
  </si>
  <si>
    <t>PDS receives dispense reversal from Dispensing System   - Multiple PDS Systems
1. PDS accepts Electronic Prescription dispense from Dispensing System.
2. PDS Acknowledges receipt of dispense reversal
3. PDS audits Electronic Prescription dispense details.
4. Conformant PDS Systems can exchange Electronic Prescriptions.
5. PDS Systems exchanging Electronic Prescription details comply with security, registration and contractual requirements.
Note: Please use the test data in  "Electronic Prescribing  - Conformance Test Data - Prescriptions".  The system should be able to create prescriptions for various types of medications, repeat, PBS, RPBS and Private prescription etc.
Also note that cancelled and expired prescriptions cannot be dispensed and reversed.</t>
  </si>
  <si>
    <t xml:space="preserve">PDS provides Electronic Prescription information to Mobile Intermediary - Multiple PDS Systems
1. Provide Electronic Prescription information to Mobile Intermediary
2. Conformant PDS Systems can exchange Electronic Prescriptions.
3. PDS Systems exchanging Electronic Prescription details comply with security, registration and contractual requirements.
</t>
  </si>
  <si>
    <t>PDS Connections -
Authentication between PDS Systems.
Exchange of Electronic Prescription details between PDS operators.</t>
  </si>
  <si>
    <t xml:space="preserve">Prescriber submits the Electronic Prescription. </t>
  </si>
  <si>
    <t>Add Electronic Prescription to Active Script List</t>
  </si>
  <si>
    <t>Prescriber adds Electronic Prescription to Active Script List</t>
  </si>
  <si>
    <t>Retrieve Electronic Prescription</t>
  </si>
  <si>
    <t>Dispenser actions  Electronic Prescription with Active Script List</t>
  </si>
  <si>
    <t>Authorised User Accepts prescriber's Electronic Prescription</t>
  </si>
  <si>
    <t>Retrieve full Electronic Prescription Information</t>
  </si>
  <si>
    <t>SoC ASL management of ASL and Electronic Prescriptions</t>
  </si>
  <si>
    <t>Prescribing System add an Electronic Prescription with Active Script List</t>
  </si>
  <si>
    <t>Dispensing System dispenses an Electronic Prescription with Active Script List</t>
  </si>
  <si>
    <t>PDS receives retrieve request for Chart-based Electronic Prescription details from Dispensing System</t>
  </si>
  <si>
    <t>PDS receives valid Chart-based Electronic Prescription from Prescribing System.</t>
  </si>
  <si>
    <t>PDS receives request to cancel the Chart-based Electronic Prescription.</t>
  </si>
  <si>
    <t>PDS receives the Prescribing System cancellation of Chart-based Electronic Prescription - Unlocked</t>
  </si>
  <si>
    <t>PDS receives the Prescribing System cancellation of Chart-based Electronic Prescription - Dispensed</t>
  </si>
  <si>
    <t>PDS receives the Prescribing System cancellation of Chart-based Electronic Prescription - Locked</t>
  </si>
  <si>
    <t>PDS receives the Prescribing System cancellation of Chart-based Electronic Prescription - Disabled</t>
  </si>
  <si>
    <t xml:space="preserve">PDS receives Dispensing System dispense update for Chart-based Electronic Prescription.  </t>
  </si>
  <si>
    <t xml:space="preserve">PDS receives Dispensing System dispense record for Chart-based Electronic Prescription. </t>
  </si>
  <si>
    <t xml:space="preserve">PDS receives Dispensing System user annotation against the Chart-based Electronic Prescription  </t>
  </si>
  <si>
    <t>PDS validates Dispensing System user annotation against the Chart-based Electronic Prescription.</t>
  </si>
  <si>
    <t>PDS reverses the Chart-based Electronic Prescription's dispense event and acknowledges the reversal.</t>
  </si>
  <si>
    <t xml:space="preserve">PDS receives Dispensing System Cancellation of a Chart-based Electronic Prescription's Dispense Event </t>
  </si>
  <si>
    <t xml:space="preserve">Request Chart-based Electronic Prescription details from another PDS </t>
  </si>
  <si>
    <t>PDS receives requests from ASLRs for a Chart-based Electronic Prescription.</t>
  </si>
  <si>
    <t>PDS receives new Chart-based Electronic Prescription - All requirements met.</t>
  </si>
  <si>
    <t>Dispensing Systems retrieves Chart-based Electronic Prescription.
One or more PDS Available.</t>
  </si>
  <si>
    <t xml:space="preserve">Existing Chart-based Electronic Prescriptions held in PDS in the following state:
- Cancelled
</t>
  </si>
  <si>
    <t>Existing Chart-based Electronic Prescriptions held in PDS in the following state:
- Disabled</t>
  </si>
  <si>
    <t xml:space="preserve">Existing Chart-based Electronic Prescriptions held in PDS in the following state:
- Locked
</t>
  </si>
  <si>
    <t xml:space="preserve">PDS receives the Chart-based Electronic Prescription cancellation request from Prescribing System. Unsuccessful - Dispensed </t>
  </si>
  <si>
    <t xml:space="preserve">CONDITION: PDS has update facility
PDS receives Dispensing System dispense update for Chart-based Electronic Prescription.  
Note: Dispenser should be able to add annotation(s) to the dispense record if they choose to. 
</t>
  </si>
  <si>
    <t>A Chart-based Electronic Prescription is created in the system.
Dispensing System user reverses the dispense process after the dispense notice is posted to the PDS.
One or more PDS Available.</t>
  </si>
  <si>
    <t xml:space="preserve">Request Chart-based Electronic Prescription details from another PDS. 
Receive Chart-based Electronic Prescription details from another PDS.
</t>
  </si>
  <si>
    <t xml:space="preserve">Requested Chart-based Electronic Prescription details can be sent to another Open PDS. 
The exchanged information is complete and correct. 
</t>
  </si>
  <si>
    <t xml:space="preserve">Receive a request to provide Chart-based Electronic Prescription details from another PDS. 
Provide  Chart-based Electronic Prescription details to another PDS.
</t>
  </si>
  <si>
    <t xml:space="preserve">Provide updated  Chart-based Electronic Prescription dispense event details to original PDS. 
Receive an acknowledgement of the receipt from the original PDS.
</t>
  </si>
  <si>
    <t xml:space="preserve">Updated Chart-based Electronic Prescription details can be sent to originating Open PDS. 
An acknowledgement of the receipt is received from the original PDS.
The exchanged information is complete and correct. 
</t>
  </si>
  <si>
    <t xml:space="preserve">Receive updated  Chart-based Electronic Prescription dispense event details from another PDS.
Provide an acknowledgement of the receipt to another PDS.
</t>
  </si>
  <si>
    <t xml:space="preserve">Updated Chart-based Electronic Prescription details can be received from another Open PDS. 
An acknowledgement of the receipt is sent to another PDS.
The exchanged information is complete and correct. 
</t>
  </si>
  <si>
    <t>PDS receives request for Electronic Prescription from Dispensing System - Locked (being dispensed)</t>
  </si>
  <si>
    <t>PDS receives request for Electronic Prescription from Dispensing System - cancelled</t>
  </si>
  <si>
    <t>PDS receives request for Electronic Prescription from Dispensing System - disabled</t>
  </si>
  <si>
    <t>PDS receives request for Electronic Prescription from Dispensing System - Does not exist (not found)</t>
  </si>
  <si>
    <t>PDS System receives request for Electronic Prescription from Dispensing System - technical issues (PDS)</t>
  </si>
  <si>
    <t>PDS receives request for Electronic Prescription from Dispensing System
When Electronic Prescription is not available - Locked (being dispensed)</t>
  </si>
  <si>
    <t>The PDS provides reason to the Dispensing System when the Electronic Prescription is unavailable - Locked (being dispensed).</t>
  </si>
  <si>
    <t>PDS receives request for Chart-based Electronic Prescription from Dispensing System
When Electronic Prescription is not available - Locked (being dispensed)</t>
  </si>
  <si>
    <t>The PDS provides reason to the Dispensing System when the Chart-based Electronic Prescription is unavailable - Locked (being dispensed).</t>
  </si>
  <si>
    <t>The PDS provides reason to the Dispensing System when the Electronic Prescription is unavailable - Cancelled.</t>
  </si>
  <si>
    <t>The PDS provides reason to the Dispensing System when the Chart-based Electronic Prescription is unavailable - Cancelled.</t>
  </si>
  <si>
    <t>The PDS provides reason to the Dispensing System when the Electronic Prescription is unavailable - Disabled.</t>
  </si>
  <si>
    <t>The PDS provides reason to the Dispensing System when the Chart-based Electronic Prescription is unavailable - Disabled.</t>
  </si>
  <si>
    <t>PDS receives request for Electronic Prescription from Dispensing System
When Electronic Prescription is not available - Does not exist (not found)</t>
  </si>
  <si>
    <t>The PDS provides reason to the Dispensing System when the Electronic Prescription is unavailable - Does not exist - not found.</t>
  </si>
  <si>
    <t xml:space="preserve">PDS System receives request for Electronic Prescription from Dispensing System - technical issues (PDS)
</t>
  </si>
  <si>
    <t>Authorised Prescribing or Dispensing System send prescribing or dispensing record.</t>
  </si>
  <si>
    <t>Prescribing / Dispensing System set-up to interface with PDS
PDS Available</t>
  </si>
  <si>
    <t xml:space="preserve">Authorised Prescribing or Dispensing System send prescribing or dispensing record. The system accepts every data items including its codes if provided.
</t>
  </si>
  <si>
    <t>PDS receives request to update Electronic Prescription from Prescribing System - cancelled</t>
  </si>
  <si>
    <t>PDS receives request to update Chart-based Electronic Prescription from Prescribing System - cancelled</t>
  </si>
  <si>
    <t>PDS receives request to update Electronic Prescription from Prescribing System - disabled</t>
  </si>
  <si>
    <t>PDS receives request to update Chart-based Electronic Prescription from Prescribing System - disabled</t>
  </si>
  <si>
    <t>PDS receives request to update Electronic Prescription from Prescribing System - locked</t>
  </si>
  <si>
    <t>PDS receives request to update Chart-based Electronic Prescription from Prescribing System -locked</t>
  </si>
  <si>
    <t>PDS receives request to cancel Electronic Prescription from Prescribing System - disabled</t>
  </si>
  <si>
    <t>PDS receives request to cancel Electronic Prescription from Prescribing System - locked</t>
  </si>
  <si>
    <t>PDS receives request to cancel Chart-based Electronic Prescription from Prescribing System -locked</t>
  </si>
  <si>
    <t>PDS System receives request to update / cancel Electronic Prescription from Prescribing System - technical issues (PDS)</t>
  </si>
  <si>
    <t>PDS receives request to update Electronic Prescription from Prescribing System:
When Electronic Prescription has been cancelled.</t>
  </si>
  <si>
    <t>The PDS provides reason to the Prescribing System when the Electronic Prescription is unavailable - Cancelled.</t>
  </si>
  <si>
    <t>PDS receives request to update Chart-based Electronic Prescription from Prescribing System:
When Electronic Prescription has been cancelled.</t>
  </si>
  <si>
    <t>The PDS provides reason to the Prescribing System when the Chart-based Electronic Prescription is unavailable - Cancelled.</t>
  </si>
  <si>
    <t>PDS receives request to update Electronic Prescription from Prescribing System:
When Electronic Prescription has been disabled.</t>
  </si>
  <si>
    <t>The PDS provides reason to the Prescribing System when the Electronic Prescription is unavailable - Disabled.</t>
  </si>
  <si>
    <t>PDS receives request to update Chart-based Electronic Prescription from Prescribing System:
When Electronic Prescription has been disabled.</t>
  </si>
  <si>
    <t>The PDS provides reason to the Prescribing System when the Chart-based Electronic Prescription is unavailable - Disabled.</t>
  </si>
  <si>
    <t>PDS receives request to update Electronic Prescription from Prescribing System:
When Electronic Prescription has been locked.</t>
  </si>
  <si>
    <t>The PDS provides reason to the Prescribing System when the Electronic Prescription is unavailable - Locked (being dispensed).</t>
  </si>
  <si>
    <t>PDS receives request to update Chart-based Electronic Prescription from Prescribing System:
When Electronic Prescription has been locked.</t>
  </si>
  <si>
    <t>PDS receives request to cancel Electronic Prescription from Prescribing System:
When Electronic Prescription has been disabled.</t>
  </si>
  <si>
    <t>PDS receives request to cancel Electronic Prescription from Prescribing System:
When Electronic Prescription has been locked.</t>
  </si>
  <si>
    <t>PDS receives request to cancel Chart-based Electronic Prescription from Prescribing System:
When Electronic Prescription has been locked.</t>
  </si>
  <si>
    <t>The PDS provides reason to the Prescribing System when the Chart-based Electronic Prescription is unavailable - Locked (being dispensed).</t>
  </si>
  <si>
    <t xml:space="preserve">PDS System receives request to update / cancel Electronic Prescription from Prescribing System - technical issues (PDS)
</t>
  </si>
  <si>
    <t>Dispensing System retrieves Chart-based Electronic Prescription.
One or more PDS Available.</t>
  </si>
  <si>
    <t>Electronic Prescription is dispensed and annotated but remaining repeats available
Dispensing Systems retrieves Electronic Prescription.
One or more PDS Available.</t>
  </si>
  <si>
    <t xml:space="preserve">Stored prescription details sent to Dispensing System.
Electronic Prescription now LOCKED in the PDS.
</t>
  </si>
  <si>
    <t>PDS receives Chart-based Electronic Prescription request from Dispensing Systems - Electronic Prescription currently Unlocked</t>
  </si>
  <si>
    <t xml:space="preserve">Stored Chart-based Electronic Prescription details sent to Dispensing System.
Electronic Prescription now LOCKED in the PDS.
</t>
  </si>
  <si>
    <t>Electronic Prescription information exist to be updated / cancelled by a Prescribing System.</t>
  </si>
  <si>
    <t>Electronic Prescription information exist to be retrieved by a Dispensing System.</t>
  </si>
  <si>
    <t>Electronic Prescription information exist to be retrieved by an ASLR System.</t>
  </si>
  <si>
    <t>Electronic Prescription information exist to be retrieved by a mobile intermediary.</t>
  </si>
  <si>
    <t>Electronic Prescription created in PDS as specified as presented in the Prescribing System.
The system provides an acknowledgement of receipt of the Electronic Prescription to the Prescribing System.</t>
  </si>
  <si>
    <t>Electronic Prescription from Prescribing System.</t>
  </si>
  <si>
    <t xml:space="preserve">Electronic Prescription created with globally unique DSPID in PDS.
</t>
  </si>
  <si>
    <t xml:space="preserve">Electronic Prescription created with unique DSPID in PDS, in the correct format  and recognisable as a DSPID.
</t>
  </si>
  <si>
    <t>Electronic Prescription cancellation from Prescribing System.</t>
  </si>
  <si>
    <t xml:space="preserve">Electronic Prescription cancellation from Prescribing System.
Existing Electronic Prescriptions held in PDS in the following state:
- Dispensed but remaining repeats available 
</t>
  </si>
  <si>
    <t>An Electronic Prescription is created in the system.
PDS Available.
Electronic Prescription has been dispensed (Completely used up)</t>
  </si>
  <si>
    <t xml:space="preserve">Electronic Prescription cancellation from Prescribing System.
Existing Electronic Prescriptions held in PDS in the following state:
- Dispensed and completely used up
</t>
  </si>
  <si>
    <t>Electronic Prescription cancellation from Prescribing System.
Existing Electronic Prescriptions held in PDS in the following state:
- Disabled</t>
  </si>
  <si>
    <t>Electronic Prescription cancellation from Prescribing System.
Existing Chart-based Electronic Prescriptions held in PDS in the following state:
- Disabled</t>
  </si>
  <si>
    <t>Prescribing and Dispensing System set-up to interface with PDS.
PDS Available.
Electronic Prescription marked to be sent directly to dispenser.</t>
  </si>
  <si>
    <t>Electronic Prescription exists.
Dispense Record to PDS.</t>
  </si>
  <si>
    <t>Electronic Prescription exists.
Dispense reversal (roll-back).</t>
  </si>
  <si>
    <t xml:space="preserve">Electronic Prescription is unchanged. 
Electronic Prescription UNLOCKED in the PDS.
</t>
  </si>
  <si>
    <t>Electronic Prescription exists.</t>
  </si>
  <si>
    <t xml:space="preserve">Chart-based Electronic Prescription is unchanged. 
Electronic Prescription UNLOCKED in the PDS.
</t>
  </si>
  <si>
    <t xml:space="preserve">Electronic Prescription is unchanged. 
Electronic Prescription UNLOCKED in the PDS.
Dispense record is not created 
</t>
  </si>
  <si>
    <t xml:space="preserve">PDS Available
Electronic Prescriptions exist - have been disabled.
</t>
  </si>
  <si>
    <t>Electronic Prescriptions exist - have been disabled.</t>
  </si>
  <si>
    <t xml:space="preserve">PDS Available
Electronic Prescriptions exist - have been re-enabled from other pharmacy use.
</t>
  </si>
  <si>
    <t>Electronic Prescription exists - was disabled but has now been re-enabled.</t>
  </si>
  <si>
    <t xml:space="preserve">Electronic Prescription details can be exchanged. 
Note: The direct PDS system may exchange Electronic Prescription details with another direct PDS system or an open PDS system. 
If the direct PDS system exchanges Electronic Prescription details with an open PDS system, it would have to satisfy all of the open model requirements as well. </t>
  </si>
  <si>
    <t>PDS Available.
Electronic Prescription record is expired.</t>
  </si>
  <si>
    <t>PDS Available.
Electronic Prescription record is cancelled (Prescribing System).</t>
  </si>
  <si>
    <t>PDS Available.
Electronic Prescription record is disabled.</t>
  </si>
  <si>
    <t>PDS Available.
Electronic Prescription record is already dispensed.</t>
  </si>
  <si>
    <t>PDS Available.
Electronic Prescription record.</t>
  </si>
  <si>
    <t xml:space="preserve">Inspect transmitted Electronic Prescription information between PDS Systems and Prescribing System:
- Created Electronic Prescription
- Updated Electronic Prescription
- Cancellations
- Acknowledgements
- Receipts
 </t>
  </si>
  <si>
    <t>Multiple PDS Available.
Dispensing System available.
Prescribing System available.
ASLR System Available. 
Mobile Intermediary Available.
Electronic Prescription information and relevant messages sent from and to Prescribing System to PDS
Electronic Prescription information including dispense records, annotations and relevant messages sent from and to Dispensing System
Electronic Prescription information including dispense records, annotations and relevant messages sent from and to another PDS - Open PDS model only
Electronic Prescription information and relevant messages sent from and to Mobile Intermediary to PDS - Open PDS model only</t>
  </si>
  <si>
    <t>Conformant PDS
Conformant Dispensing System.
Conformant Prescribing System.
Conformant Mobile Intermediary  (if applicable)
Electronic Prescriptions exists.</t>
  </si>
  <si>
    <t xml:space="preserve">ASL Systems Available.
PDS Available.
ASL is being activated - Electronic Prescriptions available to share.
</t>
  </si>
  <si>
    <t xml:space="preserve">As TC_PDS_PD_001 but no SoC consent provided. Electronic Prescriptions NOT to be downloaded.
</t>
  </si>
  <si>
    <t>Registered ASL for SoC.
Electronic Prescriptions exist.
Chart-based Electronic Prescriptions exist.
Requirement conditions for ASLR as specified per test case for prescriptions.</t>
  </si>
  <si>
    <t>Electronic Prescription Locking and Unlocking, Security and data integrity in PDS</t>
  </si>
  <si>
    <t>Electronic Prescription created by Prescribing System.</t>
  </si>
  <si>
    <t>Electronic Prescription updated by Prescribing System.</t>
  </si>
  <si>
    <t>Electronic Prescription cancelled.</t>
  </si>
  <si>
    <t>1. Dispensing System(s) available.
2. PDS System available 
3. Electronic Prescription created in the system.</t>
  </si>
  <si>
    <t>1. Dispensing System available.
2. PDS System available.
3. Electronic Prescription created and dispense record submitted to PDS</t>
  </si>
  <si>
    <t xml:space="preserve">1. PDS System available.
2. Prescribing System available.
3. Dispensing System available.
4. API Gateway available.
5. Electronic Prescription created as required.
</t>
  </si>
  <si>
    <t>1. PDS System available.
2. Mobile Intermediary System available.
3. API Gateway available.
4. Electronic Prescriptions created
5. Dispense records created</t>
  </si>
  <si>
    <t xml:space="preserve">Electronic Prescription Locking and Unlocking, Security and data integrity in PDS
1. PDS manages Electronic Prescriptions locking / unlocking.
2. Electronic Prescription privacy and security managed by PDS Systems
Note: Please use the test data in  "Electronic Prescribing  - Conformance Test Data - Prescriptions".  The system should be able to create prescriptions for various types of medications, repeat, PBS, RPBS and Private prescription etc.
Also note that cancelled, expired and completed (exhausted) prescriptions cannot be dispensed. </t>
  </si>
  <si>
    <t>1. PDS Systems available.
2. Prescribing System available.
3. Dispensing System available.
4. Electronic Prescriptions created.
5. Dispense record being dispensed.</t>
  </si>
  <si>
    <t>1. Dispensing System(s) available.
2. Multiple PDS Systems available
3. Electronic Prescription created as required.</t>
  </si>
  <si>
    <t>1. Dispensing System available.
2. Multiple PDS Systems available
3. Electronic Prescription created and dispense record submitted to PDS</t>
  </si>
  <si>
    <t>1. Multiple PDS Systems available.
2. Mobile Intermediary System available.
3. API Gateway available.
4. Electronic Prescriptions created
5. Dispense records created</t>
  </si>
  <si>
    <t>PDS receives request for Electronic Prescription from Dispensing System
When Electronic Prescription is not available - Cancelled</t>
  </si>
  <si>
    <t>PDS receives request for Chart-based Electronic Prescription from Dispensing System
When Electronic Prescription is not available - Cancelled</t>
  </si>
  <si>
    <t xml:space="preserve">Locked Chart-based Electronic Prescription </t>
  </si>
  <si>
    <t xml:space="preserve">Cancelled Chart-based Electronic Prescription </t>
  </si>
  <si>
    <t>PDS receives request for Electronic Prescription from Dispensing System
When Electronic Prescription is not available - Disabled</t>
  </si>
  <si>
    <t>PDS receives request for Chart-based Electronic Prescription from Dispensing System
When Electronic Prescription is not available - Disabled</t>
  </si>
  <si>
    <t xml:space="preserve">Disabled Chart-based Electronic Prescription </t>
  </si>
  <si>
    <t xml:space="preserve">Stored Chart-based prescription details sent to Dispensing System (from PDS).
Note: Open PDS must be able to support all CIS electronic prescribing conformance requirements in every state. </t>
  </si>
  <si>
    <t>A Chart-based  Electronic Prescription is created in the system.
PDS Available.
Electronic Prescription has been disabled.</t>
  </si>
  <si>
    <t>PDS receives Chart-based  Electronic Prescription's dispense reversal.</t>
  </si>
  <si>
    <t>Chart-based Electronic Prescriptions from Prescribing System.</t>
  </si>
  <si>
    <t>Chart-based Electronic Prescription created in PDS as presented in the Prescribing System.
The system provides an acknowledgement of receipt of the Electronic Prescription to the Prescribing System.</t>
  </si>
  <si>
    <t>TC_PDS_SUB_043</t>
  </si>
  <si>
    <t>TC_PDS_SUB_044</t>
  </si>
  <si>
    <t xml:space="preserve">PDS receives request to cancel the Chart-based Electronic Prescription.
</t>
  </si>
  <si>
    <t>The request for cancellation is received by the PDS System. 
The system accepts and processes the request for cancellation of the Chart-based Electronic Prescription.
Note: To confirm that the cancellation has been made successfully a Dispensing System requests a new dispense of the Electronic Prescription which should now no longer be valid.</t>
  </si>
  <si>
    <t xml:space="preserve">The system provides an acknowledgement of receipt of an Electronic Prescription cancellation request and the SUCCESSFUL outcome of that request to the Prescribing System.
</t>
  </si>
  <si>
    <t>TC_PDS_SUB_045</t>
  </si>
  <si>
    <t>A Chart-based Electronic Prescription is created in the system.
PDS Available.
Electronic Prescription has been dispensed (once off prescription)</t>
  </si>
  <si>
    <t xml:space="preserve">Electronic Prescription cancellation from Prescribing System.
Existing Chart-based Electronic Prescriptions held in PDS in the following state:
- Dispensed (once off prescription)
</t>
  </si>
  <si>
    <t xml:space="preserve">Electronic Prescription cancellation from Prescribing System.
Existing Chart-based Electronic Prescriptions held in PDS in the following state:
- Dispensed (multiple dispenses allowed and completely used up)
</t>
  </si>
  <si>
    <t>A Chart-based Electronic Prescription is created in the system.
PDS Available.
Electronic Prescription has been dispensed  (multiple dispenses allowed and completely used up)</t>
  </si>
  <si>
    <t>TC_PDS_SUB_046</t>
  </si>
  <si>
    <t xml:space="preserve">PDS receives Dispensing System Release of Chart-based Electronic Prescription as Timed Out and not dispensed
</t>
  </si>
  <si>
    <t xml:space="preserve">Chart-based Electronic Prescription is unchanged. 
Electronic Prescription UNLOCKED in the PDS.
Dispense record is not created 
</t>
  </si>
  <si>
    <t xml:space="preserve">Electronic Prescription details can be received from another Open PDS.  
The exchanged information is complete and correct. 
</t>
  </si>
  <si>
    <t xml:space="preserve">Requested Electronic Prescription details can be sent to another Open PDS. 
The exchanged information is complete and correct. 
</t>
  </si>
  <si>
    <t>Originating PDS to have Chart-based Electronic Prescriptions available for exchange to another PDS
Multiple PDS Available.
Note: Although this requirement only ensures that PDSs can exchange details between themselves, a full end to end is required from original Electronic Prescription request through to provision of updated dispense event back to the originating PDS. 
Appropriate Interface testing for Prescribing and Dispensing Systems and API Gateway will need to be repeated where details are exchanged between PDS Systems.
Note: The following scenarios must be tested in conjunction with the test cases for this requirement.
PDS provides Electronic Prescription details to Dispensing System and receives dispense event details from Dispensing System - Multiple PDS Systems
PDS receives dispense reversal from Dispensing System  - Multiple PDS Systems 
PDS receives dispense cancellation from Dispensing System   - Multiple PDS Systems 
PDS provides Electronic Prescription information to Mobile Intermediary   - Multiple PDS Systems 
PDS manages Electronic Prescriptions with ASL</t>
  </si>
  <si>
    <t>Interface testing specific to the Prescription Delivery Service Systems is indicated in green shading</t>
  </si>
  <si>
    <t>Interface testing specific to the other systems is indicated in white shading</t>
  </si>
  <si>
    <t>PDS receives Electronic Prescribing request from Dispensing Systems - Electronic Prescribing currently Unlocked</t>
  </si>
  <si>
    <t>PDS receives chart-based Electronic Prescribing request from Dispensing Systems - Electronic Prescribing currently Unlocked</t>
  </si>
  <si>
    <t>PDS receives request for Chart-based Electronic Prescription from Dispensing System
When Electronic Prescribing is not available - Locked (being dispensed)</t>
  </si>
  <si>
    <t>PDS receives request for Chart-based Electronic Prescription from Dispensing System
When Electronic Prescribing is not available - cancelled</t>
  </si>
  <si>
    <t>PDS receives request for Chart-based Electronic Prescription from Dispensing System
When Electronic Prescribing is not available - disabled</t>
  </si>
  <si>
    <t>PDS receives Dispensing System Release of Electronic Prescribing as Timed Out and not dispensed</t>
  </si>
  <si>
    <t>PDS requests Electronic Prescribing details from the originating PDS (with DSPID).</t>
  </si>
  <si>
    <t xml:space="preserve">PDS sends Electronic Prescribing details to requesting PDS </t>
  </si>
  <si>
    <t>PDS requests chart-based Electronic Prescribing details from the originating PDS (with DSPID).</t>
  </si>
  <si>
    <t xml:space="preserve">PDS sends chart-based Electronic Prescribing details to requesting PDS </t>
  </si>
  <si>
    <t>PDS receives ASL request to download all prescription information for activated ASL - Electronic Prescribing has been cancelled.</t>
  </si>
  <si>
    <t>PDS receives ASL request to download all prescription information for activated ASL - Electronic Prescribing has expired.</t>
  </si>
  <si>
    <t>PDS receives ASL request to download all prescription information for activated ASL - Electronic Prescribing has been disabled.</t>
  </si>
  <si>
    <t>PDS receives ASL request to download all prescription information for activated ASL - Electronic Prescribing has been dispensed.</t>
  </si>
  <si>
    <t>TC_PDS_PRO_031</t>
  </si>
  <si>
    <t>PDS receives request to cancel Chart-based Electronic Prescription  from Prescribing System - disabled</t>
  </si>
  <si>
    <t xml:space="preserve">PDS receives valid Chart-based Electronic Prescription from Prescribing System.
</t>
  </si>
  <si>
    <t xml:space="preserve">Prescribing System set-up to interface with PDS.
PDS Available.
</t>
  </si>
  <si>
    <t>TC_PDS_DTI_007</t>
  </si>
  <si>
    <t>TC_PDS_DTI_008</t>
  </si>
  <si>
    <t>TC_PDS_DTI_009</t>
  </si>
  <si>
    <t>TC_PDS_DTI_010</t>
  </si>
  <si>
    <t>PDS receives request for Chart-based Electronic Prescription - expired prescription</t>
  </si>
  <si>
    <t>PDS Available.
Chart-based Electronic Prescription record is expired.</t>
  </si>
  <si>
    <t>Chart-based Electronic Prescriptions that have been cancelled exist.</t>
  </si>
  <si>
    <t>PDS receives request for Chart-based Electronic Prescription - cancelled prescription</t>
  </si>
  <si>
    <t>PDS Available.
Chart-based Electronic Prescription record is cancelled (Prescribing System).</t>
  </si>
  <si>
    <t>Chart-based Electronic Prescriptions that have been disabled exist.</t>
  </si>
  <si>
    <t>PDS receives request for Chart-based Electronic Prescription - disabled prescription</t>
  </si>
  <si>
    <t>PDS Available.
Chart-based Electronic Prescription record is disabled.</t>
  </si>
  <si>
    <t>Chart-based Electronic Prescriptions that have already been dispensed and completely used up exist.</t>
  </si>
  <si>
    <t>TC_PDS_DTI_012</t>
  </si>
  <si>
    <t>Active Electronic Prescriptions exist.
Full details provided by prescriber.
Full details provided by dispenser.
Withheld information (privacy reasons).</t>
  </si>
  <si>
    <t>Active Chart-based Electronic Prescriptions exist.
Full details provided by prescriber.
Full details provided by dispenser.
Withheld information (privacy reasons).</t>
  </si>
  <si>
    <t>PDS Available.
Chart-based Electronic Prescription record.</t>
  </si>
  <si>
    <t>PDS receives request for Chart-based Electronic Prescription - Electronic Prescription includes full prescribing and dispensing information.</t>
  </si>
  <si>
    <t>PDS receives the Prescribing System cancellation of Chart-based Electronic Prescription - Dispensed - Completely used up</t>
  </si>
  <si>
    <t>PDS receives Dispensing System Release of Chart-based Electronic Prescription as Timed Out and not dispensed</t>
  </si>
  <si>
    <t>TC_PDS_SUB_049</t>
  </si>
  <si>
    <t>Chart-based Electronic Prescriptions exist - have been disabled.</t>
  </si>
  <si>
    <t xml:space="preserve">PDS Available
Chart-based Electronic Prescriptions exist - have been disabled.
</t>
  </si>
  <si>
    <t>TC_PDS_SUB_050</t>
  </si>
  <si>
    <t>Chart-based Electronic Prescription exists - was disabled but has now been re-enabled.</t>
  </si>
  <si>
    <t>PDS receives request for Chart-based Electronic Prescription - Re-enabled.</t>
  </si>
  <si>
    <t>PDS receives request for Chart-based Electronic Prescription - dispensed prescription - completely used up</t>
  </si>
  <si>
    <t>PDS receives request for Electronic Prescription - Electronic Prescribing includes full prescribing and dispensing information</t>
  </si>
  <si>
    <t>PDS validates Dispensing System user annotation against the electronic prescription.</t>
  </si>
  <si>
    <t>Request for Chart-based Electronic Prescriptions received, includes chart identifier - PDS Interoperability</t>
  </si>
  <si>
    <t xml:space="preserve">PDS receives new prescription - SoC has not got an active ASL
</t>
  </si>
  <si>
    <t>PDS receives request for Chart-based Electronic Prescription  - marked disabled</t>
  </si>
  <si>
    <t>PDS receives request to cancel Chart-based electronic prescription from Prescribing System:
When Electronic Prescription has been disabled.</t>
  </si>
  <si>
    <t xml:space="preserve">Electronic Prescription from Prescribing System.
Dispense record from Dispensing System.
Full details of a prescription: 
- All minimal prescription data, including state and territory requirements
- Any codes or coded information
- Additional sundry data
Chart-based electronic prescriptions
</t>
  </si>
  <si>
    <t xml:space="preserve">The request for cancellation is received by the PDS System. 
The system accepts and processes the request for cancellation of the Electronic Prescription.
The outstanding repeats are cancelled.
The dispensed Electronic Prescription cannot be cancelled.
</t>
  </si>
  <si>
    <t>The system provides an acknowledgement of receipt of an Electronic Prescription cancellation request and the SUCCESSFUL outcome of that request to the Prescribing System as follows: 
The outstanding repeats are cancelled. 
The dispensed Electronic Prescription cannot be cancelled.</t>
  </si>
  <si>
    <t>PDS Interoperability Test -
Request for chart prescriptions received, includes chart identifier.</t>
  </si>
  <si>
    <t>PDS receives request for Electronic Prescription  - marked disabled.</t>
  </si>
  <si>
    <t>PDS receives request for Chart-based Electronic Prescription  - marked disabled.</t>
  </si>
  <si>
    <t>PDS receives ASL request to download all prescription information for activated ASL - some of the electronic prescriptions have been cancelled.</t>
  </si>
  <si>
    <t>Conformance Assessment Scheme</t>
  </si>
  <si>
    <t>Electronic Prescribing  - Conformance Test Specification - Prescribing Systems</t>
  </si>
  <si>
    <t>Electronic Prescribing  - Conformance Test Specification - Dispensing Systems</t>
  </si>
  <si>
    <t>Electronic Prescribing  - Conformance Test Specification - Active Script List Registry</t>
  </si>
  <si>
    <t>Electronic Prescribing  - Conformance Test Data - Prescribe and Dispense Personas</t>
  </si>
  <si>
    <t>Electronic Prescribing  - Conformance Test Data - Prescriptions</t>
  </si>
  <si>
    <t>PDS1 Conformance Version</t>
  </si>
  <si>
    <t>PDS2 Conformance Version</t>
  </si>
  <si>
    <t>ASLR Conformance Version</t>
  </si>
  <si>
    <t>Prescribing System  Conformance Version</t>
  </si>
  <si>
    <t>Dispensing System  Conformance Version</t>
  </si>
  <si>
    <t>Mobile Intermediary  Conformance Version</t>
  </si>
  <si>
    <t>Mobile Application  Conformance Version</t>
  </si>
  <si>
    <t xml:space="preserve">PDS receives Electronic Prescription from Prescribing System </t>
  </si>
  <si>
    <t xml:space="preserve">PDS receives Electronic Prescription update from Prescribing System </t>
  </si>
  <si>
    <t xml:space="preserve">PDS receives Electronic Prescription cancellation from Prescribing System </t>
  </si>
  <si>
    <t xml:space="preserve">PDS provides Electronic Prescription details to Dispensing System and receives dispense event details from Dispensing System </t>
  </si>
  <si>
    <t xml:space="preserve">PDS receives dispense reversal from Dispensing System </t>
  </si>
  <si>
    <t>PDS manages Chart-based Electronic Prescriptions with ASL</t>
  </si>
  <si>
    <t>PDS provides Electronic Prescriptions information to Mobile Intermediary</t>
  </si>
  <si>
    <t>PDS provides Chart-based Electronic Prescriptions information to Mobile Intermediary</t>
  </si>
  <si>
    <t>PDS provides Electronic Prescription details to Dispensing System and receives dispense event details from Dispensing System - Multiple PDS Systems Full E2E (interoperability tests)</t>
  </si>
  <si>
    <t>PDS receives dispense reversal from Dispensing System  - Multiple PDS Systems (interoperability tests)</t>
  </si>
  <si>
    <t>Compatible</t>
  </si>
  <si>
    <t>Scenario ID</t>
  </si>
  <si>
    <t>PDS - Compatibility</t>
  </si>
  <si>
    <t>TS_PDSCOMP_001</t>
  </si>
  <si>
    <t>TS_PDSCOMP_002</t>
  </si>
  <si>
    <t>TS_PDSCOMP_003</t>
  </si>
  <si>
    <t>TS_PDSCOMP_004</t>
  </si>
  <si>
    <t>TS_PDSCOMP_005</t>
  </si>
  <si>
    <t>TS_PDSCOMP_006</t>
  </si>
  <si>
    <t>TS_PDSCOMP_008</t>
  </si>
  <si>
    <t>TS_PDSCOMP_009</t>
  </si>
  <si>
    <t>TS_PDSCOMP_010</t>
  </si>
  <si>
    <t>TS_PDSCOMP_011</t>
  </si>
  <si>
    <t>TS_PDSCOMP_012</t>
  </si>
  <si>
    <t>TS_PDSCOMP_013</t>
  </si>
  <si>
    <t>TS_PDSCOMP_014</t>
  </si>
  <si>
    <t xml:space="preserve">PDS receives request for Electronic Prescription. </t>
  </si>
  <si>
    <t>Electronic Prescription finalised by the prescriber as specified in the test data.</t>
  </si>
  <si>
    <t xml:space="preserve">PDS receives request for Electronic Prescription via another PDS </t>
  </si>
  <si>
    <t>Chart-based Electronic Prescription finalised by the prescriber as specified in the test data.</t>
  </si>
  <si>
    <t xml:space="preserve">PDS receives request for Chart-based Electronic Prescription. </t>
  </si>
  <si>
    <t xml:space="preserve">PDS receives request for Chart-based Electronic Prescription via another PDS </t>
  </si>
  <si>
    <t>TC_PDS_DTI_013</t>
  </si>
  <si>
    <t>TC_PDS_DTI_014</t>
  </si>
  <si>
    <t>TC_PDS_DTI_015</t>
  </si>
  <si>
    <t>TC_PDS_DTI_016</t>
  </si>
  <si>
    <t>Electronic Prescription cancellation from Prescribing System.
Existing Electronic Prescriptions held in PDS in the following state:
- not locked (not being dispensed)</t>
  </si>
  <si>
    <t>A Chart-based Electronic Prescription is created in the system.
PDS Available.
Chart-based Electronic Prescription record is not locked (not being dispensed)</t>
  </si>
  <si>
    <t xml:space="preserve">Electronic Prescription cancellation from Prescribing System.
Chart-based Electronic Prescriptions held in PDS in the following state:
- not locked (not being dispensed)
</t>
  </si>
  <si>
    <t xml:space="preserve">The system provides an acknowledgement of receipt of an Electronic Prescription cancellation request and the UNSUCCESSFUL outcome of that request to the Prescribing System.
The reason why the cancellation is unsuccessful should be provided to Prescribing System. 
</t>
  </si>
  <si>
    <t>PDS receives the Electronic Prescription cancellation request from Prescribing System. Unsuccessful - LOCKED  for dispensing.</t>
  </si>
  <si>
    <t xml:space="preserve">The system provides an acknowledgement of receipt of an Electronic Prescription cancellation request and the UNSUCCESSFUL outcome of that request to the Prescribing System.
The reason why the cancellation is unsuccessful should be provided to Prescribing System 
Note: The Electronic Prescription record in Prescribing System should also remain unchanged (not cancelled)
</t>
  </si>
  <si>
    <t>A Chart-based Electronic Prescription is created in the system.
PDS Available.
Electronic Prescription record is LOCKED  for dispensing.</t>
  </si>
  <si>
    <t xml:space="preserve">PDS receives the Chart-based Electronic Prescription cancellation request from Prescribing System. Unsuccessful - LOCKED  for dispensing.. </t>
  </si>
  <si>
    <t>Electronic Prescription cancellation from Prescribing System.
Existing Chart-based Electronic Prescriptions held in PDS in the following state:
- Locked for dispensing</t>
  </si>
  <si>
    <t xml:space="preserve">Electronic Prescription cancellation from Prescribing System.
Existing Electronic Prescriptions held in PDS in the following state:
- Locked for dispensing
</t>
  </si>
  <si>
    <t xml:space="preserve">TC_PDS_SUB_022
TC_PDS_AUD_002
</t>
  </si>
  <si>
    <t>PDS provides Electronic Prescription details to Dispensing System and receives dispense event details from Dispensing System in Open Model</t>
  </si>
  <si>
    <t>PDS provides Electronic Prescription details to Dispensing System and receives dispense event details from Dispensing System in Direct Model</t>
  </si>
  <si>
    <t xml:space="preserve">TC_PDS_REG_001 </t>
  </si>
  <si>
    <t>TC_PDS_PD_001 to 007 
TC_PDS_PD_008 to 012 
TC_PDS_PRO_019</t>
  </si>
  <si>
    <t>TC_PDS_CON_001 to 004
TC_PDS_AUD_004</t>
  </si>
  <si>
    <t>Chart-based Electronic Prescription information and token sent to ASLR.
Cancelled, expired, disabled or reached maximum limit for number of dispenses Electronic Prescriptions are not sent to ASLR.</t>
  </si>
  <si>
    <t xml:space="preserve">Dispensing System scans a Chart-based Electronic Prescription token. </t>
  </si>
  <si>
    <t>Multiple PDSs
Electronic Prescription finalised by the prescriber as specified in the test data.</t>
  </si>
  <si>
    <t>Multiple PDSs
Chart-based Electronic Prescription finalised by the prescriber as specified in the test data.</t>
  </si>
  <si>
    <t>The PDS response includes the appropriate status of the item - Exhausted.</t>
  </si>
  <si>
    <t>PDS Available.
Chart-based Electronic Prescription record is already dispensed and completely used up (maximum number of dispenses reached).</t>
  </si>
  <si>
    <t>2.2.1/2.3</t>
  </si>
  <si>
    <t>TS_PDSCOMP_007</t>
  </si>
  <si>
    <t>TS_PDSCOMP_015</t>
  </si>
  <si>
    <t xml:space="preserve">PDS sends a message to Dispensing System to indicate that the Chart-based Electronic Prescription cannot be retrieved. </t>
  </si>
  <si>
    <t xml:space="preserve">Subset of the Chart-based Electronic Prescription information sent to Mobile Intermediary 
OR 
PDS sends a message to Mobile Intermediary System to indicate that the Chart-based Electronic Prescription cannot be retrieved. </t>
  </si>
  <si>
    <t>Active Ingredient Prescribing test data PRES_PRES_081 to PRES_PRES_103</t>
  </si>
  <si>
    <t>Active Ingredient Prescribing test data PRES_HMC_026 to PRES_HMC_049</t>
  </si>
  <si>
    <r>
      <t xml:space="preserve">Stored prescription details sent to Dispensing System (from PDS).
The original prescription is returned.
</t>
    </r>
    <r>
      <rPr>
        <i/>
        <sz val="11"/>
        <rFont val="Calibri"/>
        <family val="2"/>
        <scheme val="minor"/>
      </rPr>
      <t xml:space="preserve">Note: Open PDS must be able to support all CIS electronic prescribing conformance requirements in every state. </t>
    </r>
  </si>
  <si>
    <t xml:space="preserve">Prescription details - as from the original prescription.
</t>
  </si>
  <si>
    <t>There is an internal system error in the PDS system.
PDS still can return an error message.</t>
  </si>
  <si>
    <t xml:space="preserve">PDS provides Electronic Prescriptions information to Mobile Intermediary   - Multiple PDS Systems </t>
  </si>
  <si>
    <r>
      <t>PDS provides Chart-based Electronic Prescriptions information to Mobile Intermediary   - Multiple PDS Systems</t>
    </r>
    <r>
      <rPr>
        <sz val="11"/>
        <color rgb="FFFF0000"/>
        <rFont val="Calibri"/>
        <family val="2"/>
        <scheme val="minor"/>
      </rPr>
      <t xml:space="preserve"> </t>
    </r>
  </si>
  <si>
    <t xml:space="preserve">The system has in place necessary  controls for managing "OFFICIAL" data with a Protective Marking  of "OFFICIAL: Sensitive". </t>
  </si>
  <si>
    <r>
      <t xml:space="preserve">Systems set-up for authenticated / non-authenticated as specified. Uses PKI certificates obtained from publicly trusted Certificate Authorities (CAs)for authentication.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For negative tests these certificates can be revoked or expired as required.</t>
    </r>
    <r>
      <rPr>
        <sz val="11"/>
        <rFont val="Calibri"/>
        <family val="2"/>
        <scheme val="minor"/>
      </rPr>
      <t xml:space="preserve"> </t>
    </r>
  </si>
  <si>
    <t xml:space="preserve">PDS receives retrieve request for Electronic Prescription repeat from Dispensing System.  </t>
  </si>
  <si>
    <t xml:space="preserve">PDS returns an error message to the requesting system that indicates the presence of the technical issue. </t>
  </si>
  <si>
    <t>SIEM software used for cybersecurity threat auditing provision.</t>
  </si>
  <si>
    <t xml:space="preserve">PDS receives the Chart-based Electronic Prescription cancellation request from Prescribing System. Successful. </t>
  </si>
  <si>
    <t xml:space="preserve">Chart-based Electronic Prescription details present in the Dispensing System, prepared and submitted.  
One or more PDS Available. </t>
  </si>
  <si>
    <t xml:space="preserve">Request for chart prescriptions received, includes chart identifier.    </t>
  </si>
  <si>
    <t>Request received to share personal and sensitive information from system covered by legal regulatory framework.</t>
  </si>
  <si>
    <t>Request received to share personal and sensitive information from system under legal order of direction.</t>
  </si>
  <si>
    <t>Request received to share personal and sensitive information from system given explicit patient consent for read-only access to their personal and health data.</t>
  </si>
  <si>
    <t>Request received to share personal and sensitive information from system with none of the specified conditions.</t>
  </si>
  <si>
    <t>Personal and sensitive information NOT shared.</t>
  </si>
  <si>
    <t>Personal and sensitive information shared.</t>
  </si>
  <si>
    <t xml:space="preserve">Personal and sensitive information is:
- Encrypted when at rest and
- Encrypted when in transit.
</t>
  </si>
  <si>
    <t>START: ASLR Prescribing and Dispensing</t>
  </si>
  <si>
    <t xml:space="preserve">PDS sends Chart-based Electronic Prescription details to appropriate requesting ASL.
</t>
  </si>
  <si>
    <t xml:space="preserve">End to End Interfaces: Prescribing System, Dispensing System, Mobile Application via Intermediary and ASLR - PDS Systems </t>
  </si>
  <si>
    <t>DS-12
DS-9
DS-25
DS-25A
DS-410</t>
  </si>
  <si>
    <t xml:space="preserve">TC_PDS_PRO_016
TC_PDS_SUB_013
TC_PDS_PRI_006
TC_PDS_PRI_007 to 010
TC_PDS_PRI_020
</t>
  </si>
  <si>
    <t>DS-25
DS-23
DS-938</t>
  </si>
  <si>
    <t>TC_PDS_PRI_006
TC_PDS_SEC_001
TC_PDS_SEC_002</t>
  </si>
  <si>
    <t>DS-27
DS-1
DS-2
DS-25
DS-23
DS-938
DS-26
DS-22</t>
  </si>
  <si>
    <t>TC_PDS_CON_003 &amp; 004
TS_PDS_AA_003
TS_PDS_AA_004
TC_PDS_PRI_006
TC_PDS_SEC_001
TC_PDS_SEC_002
TC_PDS_DTI_001
TC_PDS_AUD_003</t>
  </si>
  <si>
    <t>DS-1
DS-2
DS-3
DS-27
DS-26
DS-22</t>
  </si>
  <si>
    <t>TC_PDS_AA_003
TC_PDS_AA_004
TS_PDS_AA_010
TC_PDS_CON_003 to 004
TC_PDS_DTI_001
TC_PDS_AUD_003</t>
  </si>
  <si>
    <t>DS-715
DS-4
DS-4A
DS-5
DS-6
DS-9
DS-9A
DS-25
DS-25A
DS-81
DS-924
DS-925
DS-23
DS-938
DS-22
DS-22A
DS-405</t>
  </si>
  <si>
    <r>
      <t>TC_PDS_SUB_025 
TC_PDS_SUB_001
TC_PDS_SUB_002
TC_PDS_SUB_003
TC_PDS_SUB_004
TC_PDS_SUB_013
TC_PDS_SUB_014, 015</t>
    </r>
    <r>
      <rPr>
        <sz val="11"/>
        <color rgb="FFFF0000"/>
        <rFont val="Calibri"/>
        <family val="2"/>
        <scheme val="minor"/>
      </rPr>
      <t xml:space="preserve"> </t>
    </r>
    <r>
      <rPr>
        <sz val="11"/>
        <rFont val="Calibri"/>
        <family val="2"/>
        <scheme val="minor"/>
      </rPr>
      <t xml:space="preserve">
TC_PDS_PRI_006
TC_PDS_PRI_007 to 010
TC_PDS_PRI_011
TC_PDS_PRI_021
TC_PDS_PRI_022
TC_PDS_SEC_001
TC_PDS_SEC_002
TC_PDS_AUD_001
TC_PDS_AUD_008
TC_PDS_AUD_009</t>
    </r>
  </si>
  <si>
    <t>DS-715
DS-4
DS-4A
DS-5
DS-6A
DS-9A
DS-25
DS-25A
DS-81
DS-23
DS-938
DS-22
DS-22A
DS-405</t>
  </si>
  <si>
    <t>TC_PDS_SUB_025
TC_PDS_SUB_001
TC_PDS_SUB_002
TC_PDS_SUB_003
TC_PDS_SUB_005
TC_PDS_SUB_014 &amp; 015 
TC_PDS_PRI_006
TC_PDS_PRI_007 to 010
TC_PDS_PRI_011
TC_PDS_SEC_001
TC_PDS_SEC_002
TC_PDS_AUD_001
TC_PDS_AUD_008
TC_PDS_AUD_009</t>
  </si>
  <si>
    <t>DS-11B
DS-4
DS-4A
DS-5
DS-9A
DS-595
DS-597
DS-25
DS-25A
DS-81
DS-22</t>
  </si>
  <si>
    <t>TC_PDS_PRO_008 to 011 
TC_PDS_SUB_001
TC_PDS_SUB_002
TC_PDS_SUB_003
TC_PDS_SUB_014, 015 
TC_PDS_DTI_002 to 005
TC_PDS_DTI_006
TC_PDS_PRI_006
TC_PDS_PRI_007 to 010
TC_PDS_PRI_011
TC_PDS_AUD_001</t>
  </si>
  <si>
    <t>DS-11B
DS-4
DS-4A
DS-5
DS-9A
DS-597
DS-25
DS-25A
DS-81
DS-22</t>
  </si>
  <si>
    <r>
      <t>TC_PDS_PRO_008 to 011 
TC_PDS_SUB_001
TC_PDS_SUB_002
TC_PDS_SUB_003
TC_PDS_SUB_014 to 015</t>
    </r>
    <r>
      <rPr>
        <sz val="11"/>
        <color rgb="FFFF0000"/>
        <rFont val="Calibri"/>
        <family val="2"/>
        <scheme val="minor"/>
      </rPr>
      <t xml:space="preserve"> </t>
    </r>
    <r>
      <rPr>
        <sz val="11"/>
        <rFont val="Calibri"/>
        <family val="2"/>
        <scheme val="minor"/>
      </rPr>
      <t xml:space="preserve">
TC_PDS_DTI_006
TC_PDS_PRI_006
TC_PDS_PRI_007 to 010
TC_PDS_PRI_011
TC_PDS_AUD_001</t>
    </r>
  </si>
  <si>
    <t>DS-11B
DS-7
DS-8
DS-595
DS-597
DS-25
DS-25A
DS-81
DS-22</t>
  </si>
  <si>
    <t>TC_PDS_PRO_012 to 015 
TC_PDS_SUB_006 to 007
TC_PDS_SUB_008 to 012
TC_PDS_DTI_002 to 005
TC_PDS_DTI_006
TC_PDS_PRI_006
TC_PDS_PRI_007 to 010
TC_PDS_PRI_011
TC_PDS_AUD_001</t>
  </si>
  <si>
    <t>DS-11B
DS-7
DS-8
DS-597
DS-25
DS-25A
DS-81
DS-22</t>
  </si>
  <si>
    <t>TC_PDS_PRO_012 to 015
TC_PDS_SUB_006 to 007
TC_PDS_SUB_008 to 012
TC_PDS_DTI_006
TC_PDS_PRI_006
TC_PDS_PRI_007 to 010
TC_PDS_PRI_011
TC_PDS_AUD_001</t>
  </si>
  <si>
    <t>DS-10
DS-11
DS-11A
DS-12
DS-595
DS-597
DS-25
DS-25A
DS-81
DS-23
DS-938</t>
  </si>
  <si>
    <r>
      <t>TC_PDS_PRO_001, 002 
TC_PDS_PRO_003</t>
    </r>
    <r>
      <rPr>
        <sz val="11"/>
        <color rgb="FFFF0000"/>
        <rFont val="Calibri"/>
        <family val="2"/>
        <scheme val="minor"/>
      </rPr>
      <t xml:space="preserve"> </t>
    </r>
    <r>
      <rPr>
        <sz val="11"/>
        <rFont val="Calibri"/>
        <family val="2"/>
        <scheme val="minor"/>
      </rPr>
      <t xml:space="preserve">
TC_PDS_PRO_004 to 007 
TC_PDS_PRO_016
TC_PDS_DTI_002 to 005
TC_PDS_DTI_006
TC_PDS_PRI_006
TC_PDS_PRI_007 to 010
TC_PDS_PRI_012
TC_PDS_SEC_001
TC_PDS_SEC_001</t>
    </r>
  </si>
  <si>
    <t>DS-597
DS-25
DS-25A
DS-81
DS-23
DS-938</t>
  </si>
  <si>
    <t>TC_PDS_DTI_006 
TC_PDS_PRI_006
TC_PDS_PRI_007 to 010
TC_PDS_PRI_012
TC_PDS_SEC_001
TC_PDS_SEC_002</t>
  </si>
  <si>
    <t xml:space="preserve">DS-25
DS-25A
DS-81
DS-23
DS-938
DS-22
DS-22A
</t>
  </si>
  <si>
    <t xml:space="preserve">TC_PDS_PRI_006
TC_PDS_PRI_007 to 010
TC_PDS_PRI_012
TC_PDS_SEC_001
TC_PDS_SEC_002
TC_PDS_AUD_002
TC_PDS_AUD_008
</t>
  </si>
  <si>
    <t xml:space="preserve">DS-4A
DS-9A
DS-597
DS-25
DS-25A
DS-81
DS-22
</t>
  </si>
  <si>
    <t xml:space="preserve">TC_PDS_SUB_002
TC_PDS_SUB_014 &amp; 015
TC_PDS_DTI_006 
TC_PDS_PRI_006
TC_PDS_PRI_007 to 010
TC_PDS_PRI_012
TC_PDS_AUD_002
</t>
  </si>
  <si>
    <t xml:space="preserve">DS-81
</t>
  </si>
  <si>
    <t xml:space="preserve">TC_PDS_PRI_014
</t>
  </si>
  <si>
    <t>DS-2
DS-3
DS-22
DS-81
DS-23
DS-938</t>
  </si>
  <si>
    <t>TS_PDS_AA_006
TS_PDS_AA_012 &amp; 017
TC_PDS_AUD_004
TC_PDS_PRI_015
TC_PDS_SEC_001
TC_PDS_SEC_002</t>
  </si>
  <si>
    <r>
      <rPr>
        <sz val="11"/>
        <rFont val="Calibri"/>
        <family val="2"/>
        <scheme val="minor"/>
      </rPr>
      <t xml:space="preserve">DS-50
</t>
    </r>
    <r>
      <rPr>
        <sz val="11"/>
        <color theme="1"/>
        <rFont val="Calibri"/>
        <family val="2"/>
        <scheme val="minor"/>
      </rPr>
      <t>DS-51
DS-13
DS-14
DS-15
DS-16
DS-25
DS-25A
DS-81
DS-23
DS-938
DS-22
DS-22A
DS-405</t>
    </r>
  </si>
  <si>
    <t>TC_PDS_SUB_026 
TC_PDS_SUB_027 
TC_PDS_SUB_016
TC_PDS_SUB_018
TC_PDS_SUB_019
TC_PDS_SUB_020 
TC_PDS_PRI_006
TC_PDS_PRI_007 to 010
TC_PDS_PRI_012
TC_PDS_SEC_001
TC_PDS_SEC_001
TC_PDS_AUD_002
TC_PDS_AUD_008
TC_PDS_AUD_009</t>
  </si>
  <si>
    <t xml:space="preserve">DS-4A
DS-9A
DS-15
DS-17
DS-20
DS-26
DS-595
DS-597
DS-25
DS-25A
DS-81
DS-22
</t>
  </si>
  <si>
    <t xml:space="preserve">TC_PDS_SUB_002
TC_PDS_SUB_014 &amp; 015
TC_PDS_SUB_019 
TC_PDS_SUB_021 
TC_PDS_SUB_022 
TC_PDS_DTI_001
TC_PDS_DTI_003
TC_PDS_DTI_006
TC_PDS_PRI_006
TC_PDS_PRI_007 to 010
TC_PDS_PRI_012
TC_PDS_AUD_002
</t>
  </si>
  <si>
    <t>DS-1
DS-2
DS-3
DS-27
DS-25
DS-81
DS-23
DS-938
DS-26
DS-22</t>
  </si>
  <si>
    <t>TC_PDS_AA_003
TC_PDS_AA_004
TS_PDS_AA_010 &amp; 015
TC_PDS_CON_001 &amp; 002
TC_PDS_PRI_006
TC_PDS_PRI_013
TC_PDS_SEC_001
TC_PDS_SEC_002
TC_PDS_DTI_001
TC_PDS_AUD_003 &amp; 006 to 007</t>
  </si>
  <si>
    <t xml:space="preserve">DS-12
DS-9
DS-25
DS-81
</t>
  </si>
  <si>
    <t xml:space="preserve">TC_PDS_PRO_016
TC_PDS_SUB_013
TC_PDS_PRI_006
TC_PDS_PRI_015
</t>
  </si>
  <si>
    <t xml:space="preserve">Prescription information NOT to send to ASLR </t>
  </si>
  <si>
    <t>DS-345
DS-85
DS-365
DS-380
DS-87</t>
  </si>
  <si>
    <t xml:space="preserve">TC_PDS_PD_013
TC_PDS_PD_014
TC_PDS_PD_015 
TC_PDS_PD_016
TC_PDS_PD_029
</t>
  </si>
  <si>
    <t>PDS System receives requests for Electronic Prescription based on an IHI number.</t>
  </si>
  <si>
    <t>Request to share personal and sensitive information from system with none of the following unless stated.</t>
  </si>
  <si>
    <t xml:space="preserve">All asset information is encrypted correctly as ASD Approved Cryptographic algorithms for encrypting information at rest.
</t>
  </si>
  <si>
    <t>3.0.3</t>
  </si>
  <si>
    <t>Version 3.0.3</t>
  </si>
  <si>
    <t>Document ID: DH-3730:2022</t>
  </si>
  <si>
    <t>- Document ID: DH-3732:2022</t>
  </si>
  <si>
    <t>- Document ID: DH-3731:2022</t>
  </si>
  <si>
    <t>- Document ID: DH-3730:2022</t>
  </si>
  <si>
    <t>- Document ID: DH-3729:2022</t>
  </si>
  <si>
    <t>- Document ID: DH-3728:2022</t>
  </si>
  <si>
    <t>EP - CTS - Prescribing Systems v3.0.3</t>
  </si>
  <si>
    <t>EP - CTS - Dispensing Systems v3.0.3</t>
  </si>
  <si>
    <t>EP - CTS - Prescription Delivery Services v3.0.3</t>
  </si>
  <si>
    <t>EP - CTS - Active Script List Registry v3.0.3</t>
  </si>
  <si>
    <t>EP - CTS - Mobile Channel v3.0.3</t>
  </si>
  <si>
    <t>EP - CTD - Prescriptions v3.0.3</t>
  </si>
  <si>
    <t>Electronic Prescribing - Solution Architecture v3.0</t>
  </si>
  <si>
    <t>- Document ID: DH-3542:2021</t>
  </si>
  <si>
    <t>- Document ID: DH-3734:2022</t>
  </si>
  <si>
    <t xml:space="preserve">PDS receives Electronic Prescription request from Dispensing Systems - Electronic Prescription currently Unlocked </t>
  </si>
  <si>
    <t xml:space="preserve">PDS receives retrieve request for Chart-based Electronic Prescription details from Dispensing System </t>
  </si>
  <si>
    <t>An Electronic Prescription is created in the system.
PDS Available.
Electronic Prescription record is not locked (not being dispensed)</t>
  </si>
  <si>
    <t>An Electronic Prescription is created in the system.
PDS Available.
Electronic Prescription record is LOCKED for dispensing.</t>
  </si>
  <si>
    <r>
      <t xml:space="preserve">All </t>
    </r>
    <r>
      <rPr>
        <u/>
        <sz val="11"/>
        <rFont val="Calibri"/>
        <family val="2"/>
        <scheme val="minor"/>
      </rPr>
      <t xml:space="preserve">active </t>
    </r>
    <r>
      <rPr>
        <sz val="11"/>
        <rFont val="Calibri"/>
        <family val="2"/>
        <scheme val="minor"/>
      </rPr>
      <t>prescriptions made available and sent to the requesting system.</t>
    </r>
  </si>
  <si>
    <r>
      <t xml:space="preserve">Multiple PDS Available
Appropriate Chart Identifier(s) exist
Chart-based prescriptions exist </t>
    </r>
    <r>
      <rPr>
        <u/>
        <sz val="11"/>
        <rFont val="Calibri"/>
        <family val="2"/>
        <scheme val="minor"/>
      </rPr>
      <t>in another PDS</t>
    </r>
  </si>
  <si>
    <r>
      <t xml:space="preserve">All </t>
    </r>
    <r>
      <rPr>
        <u/>
        <sz val="11"/>
        <rFont val="Calibri"/>
        <family val="2"/>
        <scheme val="minor"/>
      </rPr>
      <t>active</t>
    </r>
    <r>
      <rPr>
        <sz val="11"/>
        <rFont val="Calibri"/>
        <family val="2"/>
        <scheme val="minor"/>
      </rPr>
      <t xml:space="preserve"> Chart-based Electronic Prescriptions from another PDS made available and sent to the requesting system.
DSPIDs are correct.
Chart Identifier is correct.
The Electronic Prescription details are correct and complete.</t>
    </r>
  </si>
  <si>
    <t xml:space="preserve">CONDITION: Service is operating as a Commonwealth Government Service
Analyse 'OFFICIAL' data </t>
  </si>
  <si>
    <t xml:space="preserve">Valid Electronic Prescriptions created.
Valid Chart-based Electronic Prescriptions created.
ASLR for activation.
Appropriate ASL, SoC consent, Pharmacy Instruction, prescription status to satisfy the requirements
</t>
  </si>
  <si>
    <t xml:space="preserve">TC_PDS_PD_001 including:
Cancelled Electronic Prescriptions.
Cancelled Chart-based Electronic Prescriptions.
</t>
  </si>
  <si>
    <t xml:space="preserve">TC_PDS_PD_001 including:
Disabled Electronic Prescriptions.
Disabled Chart-based Electronic Prescriptions.
</t>
  </si>
  <si>
    <t xml:space="preserve">TC_PDS_PD_001 including:
Dispensed Electronic Prescriptions.
Dispensed Chart-based Electronic Prescriptions (once off prescription and dispensed)
Dispensed Chart-based Electronic Prescriptions (multiple dispenses allowed and completely used up)
</t>
  </si>
  <si>
    <t>Prescription information and token sent to ASLR.
Cancelled, expired, disabled or dispensed Electronic Prescriptions are not sent to ASLR.</t>
  </si>
  <si>
    <t>END: ASLR Prescribing and Dispensing</t>
  </si>
  <si>
    <t xml:space="preserve">Trigger Electronic Prescription information or dispense information to be sent to non-conformant PDS System. </t>
  </si>
  <si>
    <r>
      <t xml:space="preserve">Systems Set-up for Authentication Testing over public network.
</t>
    </r>
    <r>
      <rPr>
        <i/>
        <sz val="11"/>
        <rFont val="Calibri"/>
        <family val="2"/>
        <scheme val="minor"/>
      </rPr>
      <t>Note: See DS-Authentication and PS-Authentication, Dispense and Prescribe specific authentication tests.</t>
    </r>
  </si>
  <si>
    <r>
      <t xml:space="preserve">Systems set-up for Authentication Testing. 
</t>
    </r>
    <r>
      <rPr>
        <i/>
        <sz val="11"/>
        <rFont val="Calibri"/>
        <family val="2"/>
        <scheme val="minor"/>
      </rPr>
      <t>Note: PDS System manages an updated conformance list to validate against.
Note: See also DS-Authentication and PS-Authentication, Dispense and Prescribe specific authentication tests.</t>
    </r>
  </si>
  <si>
    <r>
      <t xml:space="preserve">Systems set-up for Authentication Testing. 
</t>
    </r>
    <r>
      <rPr>
        <i/>
        <sz val="11"/>
        <rFont val="Calibri"/>
        <family val="2"/>
        <scheme val="minor"/>
      </rPr>
      <t xml:space="preserve">
Note: PDS System manages an updated conformance list to validate against.
</t>
    </r>
    <r>
      <rPr>
        <sz val="11"/>
        <rFont val="Calibri"/>
        <family val="2"/>
        <scheme val="minor"/>
      </rPr>
      <t xml:space="preserve">
</t>
    </r>
    <r>
      <rPr>
        <i/>
        <sz val="11"/>
        <rFont val="Calibri"/>
        <family val="2"/>
        <scheme val="minor"/>
      </rPr>
      <t>Note: See also DS-Authentication and PS-Authentication, Dispense and Prescribe specific authentication tests.</t>
    </r>
    <r>
      <rPr>
        <sz val="11"/>
        <rFont val="Calibri"/>
        <family val="2"/>
        <scheme val="minor"/>
      </rPr>
      <t xml:space="preserve"> </t>
    </r>
  </si>
  <si>
    <r>
      <t>The test cases in the worksheets have been written against the specified requirements in the</t>
    </r>
    <r>
      <rPr>
        <b/>
        <sz val="9"/>
        <rFont val="Calibri"/>
        <family val="2"/>
        <scheme val="minor"/>
      </rPr>
      <t xml:space="preserve"> Electronic Prescribing Conformance Profile </t>
    </r>
    <r>
      <rPr>
        <sz val="9"/>
        <rFont val="Calibri"/>
        <family val="2"/>
        <scheme val="minor"/>
      </rPr>
      <t xml:space="preserve">document. These requirements serve the Prescribing and Dispensing Systems and the interaction with Open PDS.   The tests which have been greyed out are discounted from summaries. Conformance Requirements for PDS to PDS relating to registry, authorisation, security and privacy were part written for inclusion but have test cases written against generic authorisation requirements. Therefore, DS-28 and DS-30 and associated tests are not required and are also greyed out.  
The details of your software development organisation and software under Test are required to be completed in the </t>
    </r>
    <r>
      <rPr>
        <b/>
        <sz val="9"/>
        <rFont val="Calibri"/>
        <family val="2"/>
        <scheme val="minor"/>
      </rPr>
      <t>TSR worksheet</t>
    </r>
    <r>
      <rPr>
        <sz val="9"/>
        <rFont val="Calibri"/>
        <family val="2"/>
        <scheme val="minor"/>
      </rPr>
      <t xml:space="preserve">.
An Electronic Prescribing model (Open Model or Direct Model) is also required to be specified in the </t>
    </r>
    <r>
      <rPr>
        <b/>
        <sz val="9"/>
        <rFont val="Calibri"/>
        <family val="2"/>
        <scheme val="minor"/>
      </rPr>
      <t>TSR worksheet</t>
    </r>
    <r>
      <rPr>
        <sz val="9"/>
        <rFont val="Calibri"/>
        <family val="2"/>
        <scheme val="minor"/>
      </rPr>
      <t>. If your software runs in both Direct and Open Model, one Conformance Test Specification workbook would be for Open Model, a second Conformance Test Specification workbook would be for Direct Model. Each model would need to be tested separately against the conformance requirements applicable to the specified model.
Open PDS systems are required to support all electronic prescribing conformance requirements for Prescribing, Dispensing, Active Script List Registry and Mobile Systems including the States and Territories specific requirements in every state.</t>
    </r>
    <r>
      <rPr>
        <b/>
        <sz val="9"/>
        <color rgb="FF7030A0"/>
        <rFont val="Calibri"/>
        <family val="2"/>
        <scheme val="minor"/>
      </rPr>
      <t xml:space="preserve">  </t>
    </r>
    <r>
      <rPr>
        <sz val="9"/>
        <rFont val="Calibri"/>
        <family val="2"/>
        <scheme val="minor"/>
      </rPr>
      <t xml:space="preserve">
Test cases in this workbook apply to the Prescription Delivery Service Systems and have been split across three worksheets, </t>
    </r>
    <r>
      <rPr>
        <b/>
        <sz val="9"/>
        <rFont val="Calibri"/>
        <family val="2"/>
        <scheme val="minor"/>
      </rPr>
      <t>PDS - Auth &amp; Audit, PDS - Main and PDS - ASLR</t>
    </r>
    <r>
      <rPr>
        <sz val="9"/>
        <rFont val="Calibri"/>
        <family val="2"/>
        <scheme val="minor"/>
      </rPr>
      <t xml:space="preserve">. These contain requirements and tests for the processing of PDS events with Prescribing and Dispensing Systems from electronic prescription creation, through presentation of the electronic prescription and dispense. PDS - ASLR contains tests for the assisted registration, functionality and maintenance of an SoC's Active Script List.
The </t>
    </r>
    <r>
      <rPr>
        <b/>
        <sz val="9"/>
        <rFont val="Calibri"/>
        <family val="2"/>
        <scheme val="minor"/>
      </rPr>
      <t xml:space="preserve">PDS - Scenarios and PDS - Compatibility </t>
    </r>
    <r>
      <rPr>
        <sz val="9"/>
        <rFont val="Calibri"/>
        <family val="2"/>
        <scheme val="minor"/>
      </rPr>
      <t xml:space="preserve">worksheet provides suggested sets of tests which should be run together. These scenarios are likely PDS events and cover all test cases for PDS interfacing processing.  The </t>
    </r>
    <r>
      <rPr>
        <b/>
        <sz val="9"/>
        <rFont val="Calibri"/>
        <family val="2"/>
        <scheme val="minor"/>
      </rPr>
      <t>PDS - E2E Interfaces</t>
    </r>
    <r>
      <rPr>
        <sz val="9"/>
        <rFont val="Calibri"/>
        <family val="2"/>
        <scheme val="minor"/>
      </rPr>
      <t xml:space="preserve"> worksheet indicates the interface relationship between PDS, Prescribing, Dispensing, ASLR and Mobile Systems. Interface testing specific to the Prescription Delivery Service Systems is indicated in green shading. 
The Test Summary Report worksheet - </t>
    </r>
    <r>
      <rPr>
        <b/>
        <sz val="9"/>
        <rFont val="Calibri"/>
        <family val="2"/>
        <scheme val="minor"/>
      </rPr>
      <t>TSR</t>
    </r>
    <r>
      <rPr>
        <sz val="9"/>
        <rFont val="Calibri"/>
        <family val="2"/>
        <scheme val="minor"/>
      </rPr>
      <t xml:space="preserve">,  is provided as a summary of testing as it is completed, additionally  a one-page Traceability matrix provides additional information and guidance.
Specific </t>
    </r>
    <r>
      <rPr>
        <b/>
        <sz val="9"/>
        <rFont val="Calibri"/>
        <family val="2"/>
        <scheme val="minor"/>
      </rPr>
      <t>Conformance Test Data (CTD)</t>
    </r>
    <r>
      <rPr>
        <sz val="9"/>
        <rFont val="Calibri"/>
        <family val="2"/>
        <scheme val="minor"/>
      </rPr>
      <t xml:space="preserve"> has been provided for use alongside the test cases, see full details in the References worksheet in this document: </t>
    </r>
    <r>
      <rPr>
        <b/>
        <sz val="9"/>
        <color rgb="FF7030A0"/>
        <rFont val="Calibri"/>
        <family val="2"/>
        <scheme val="minor"/>
      </rPr>
      <t xml:space="preserve">
</t>
    </r>
    <r>
      <rPr>
        <sz val="9"/>
        <rFont val="Calibri"/>
        <family val="2"/>
        <scheme val="minor"/>
      </rPr>
      <t xml:space="preserve">- A comprehensive list of pharmaceutical test data  for use is detailed in the </t>
    </r>
    <r>
      <rPr>
        <b/>
        <sz val="9"/>
        <rFont val="Calibri"/>
        <family val="2"/>
        <scheme val="minor"/>
      </rPr>
      <t>Prescriptions</t>
    </r>
    <r>
      <rPr>
        <sz val="9"/>
        <rFont val="Calibri"/>
        <family val="2"/>
        <scheme val="minor"/>
      </rPr>
      <t xml:space="preserve"> workbook. The prescription test data covers a wide range of drug selections and combinations and includes conditions for prescriptions, repeats, PBS and RPBS Med specific and Private Med specific. The combinations of items for Dispensing System are also detailed in that workbook. This test data can also be used to test along with ePrescribing Systems and PDS Systems for E2E electronic prescription testing. 
- Patient / SOC details for testing use are detailed in the</t>
    </r>
    <r>
      <rPr>
        <b/>
        <sz val="9"/>
        <rFont val="Calibri"/>
        <family val="2"/>
        <scheme val="minor"/>
      </rPr>
      <t xml:space="preserve"> Subjects of Care</t>
    </r>
    <r>
      <rPr>
        <sz val="9"/>
        <rFont val="Calibri"/>
        <family val="2"/>
        <scheme val="minor"/>
      </rPr>
      <t xml:space="preserve"> workbook. These provide a full subject range of various sex, age and address location detail and include IHI, Medicare and other specific details for testing.
- </t>
    </r>
    <r>
      <rPr>
        <b/>
        <sz val="9"/>
        <rFont val="Calibri"/>
        <family val="2"/>
        <scheme val="minor"/>
      </rPr>
      <t>Prescribe and Dispense Personas</t>
    </r>
    <r>
      <rPr>
        <sz val="9"/>
        <rFont val="Calibri"/>
        <family val="2"/>
        <scheme val="minor"/>
      </rPr>
      <t xml:space="preserve"> workbook details medical practitioners that may be a part of the prescribing system lifecycle.</t>
    </r>
  </si>
  <si>
    <t>Test Cases  taken from specified requirements for Conformance Requirements Specification:
Section 3.3. Prescription Delivery Service Systems: 
Sub-Sections:
- ASLR Integration
- ASLR Prescribing and Dispensing</t>
  </si>
  <si>
    <t>START:  ASLR Integration</t>
  </si>
  <si>
    <t>END:  ASLR Integration</t>
  </si>
  <si>
    <t>Software developer organisation (Product Owner)</t>
  </si>
  <si>
    <t xml:space="preserve">Electronic Prescription transactions exist.
Chart-based Electronic Prescription transactions exist.
</t>
  </si>
  <si>
    <t>Activity for Audit - Including Rejected Requests.</t>
  </si>
  <si>
    <t xml:space="preserve">The request for cancellation is received by the PDS System. 
The system accepts and processes the request for cancellation of the Electronic Prescription.
Note: To confirm that the cancellation has been made successfully a Dispensing System requests a new dispense of the Electronic Prescription which should now no longer be valid. </t>
  </si>
  <si>
    <t xml:space="preserve">Conformant PDS Systems.
Electronic Prescriptions available for retrieval in PDS.
</t>
  </si>
  <si>
    <t xml:space="preserve">Registered ASL for SoC.
Electronic Prescriptions exist - Disabled 
Chart-based Electronic Prescriptions exist - Disabled </t>
  </si>
  <si>
    <t>An Electronic Prescription is created in the system.
PDS Available.
Original prescriptions and/or some repeats have already been dispensed, but remaining repeats are available and have not yet been dispensed.</t>
  </si>
  <si>
    <t xml:space="preserve">Dispense notification received by PDS. 
PDS System accepts the dispense notification against the Electronic Prescription.
The Electronic Prescription record is not locked and is valid for dispense if there is any remaining repeat(s).
Note: The Electronic Prescription cannot be cancelled or updated by Prescriber as it has already been dispensed (completely used up). If Prescriber attempts to cancel or update the Electronic Prescription an appropriate message should be sent to the Prescriber.
</t>
  </si>
  <si>
    <t xml:space="preserve">Dispense notification received by PDS. 
PDS System accepts the dispense notification against the Chart-based Electronic Prescription.
The Chart-based Electronic Prescription record is not locked and is valid for dispense if further dispense is allowed
</t>
  </si>
  <si>
    <t>The system accepts and processes the
notification of dispense reversal.
The Electronic Prescription record is not locked and is valid for dispense.
Dispense record is not created in PDS.</t>
  </si>
  <si>
    <t>The system accepts and processes the
notification of dispense reversal.
The Chart-based Electronic Prescription record is not locked and is valid for dispense.
Dispense record is not created in PDS.</t>
  </si>
  <si>
    <t>PDS Available
Chart-based Electronic Prescription has been re-enabled.</t>
  </si>
  <si>
    <t>Originating PDS to have Electronic Prescriptions available for exchange to another PDS
Multiple PDS Available.
Note: Although this requirement only ensures that PDSs can exchange details between themselves, a full end to end is required from original Electronic Prescription request through to provision of updated dispense event back to the originating PDS. 
Appropriate Interface testing for Prescribing and Dispensing Systems and API Gateway will need to be repeated where details are exchanged between PDS Systems.
Note: The following scenarios must be tested in conjunction with the test cases for this requirement.
PDS provides Electronic Prescription details to Dispensing System and receives dispense event details from Dispensing System - Multiple PDS Systems
PDS receives dispense reversal from Dispensing System  - Multiple PDS Systems 
PDS receives dispense cancellation from Dispensing System   - Multiple PDS Systems 
PDS provides Electronic Prescription information to Mobile Intermediary   - Multiple PDS Systems 
PDS provides Electronic Prescriptions to ASLR.</t>
  </si>
  <si>
    <t xml:space="preserve">Electronic Prescriptions that have expired exist
</t>
  </si>
  <si>
    <t>Expired Chart-based Electronic Prescription - the med chart expires before the script item's expiry date
Expired Chart-based Electronic Prescription - the script item expires before the med chart's expiry date
Expired Chart-based Electronic Prescription - the script item expiry date set by the prescriber, not by default expiry date </t>
  </si>
  <si>
    <t xml:space="preserve">TC_PDS_PD_001 including:
Expired Electronic Prescriptions
Expired Chart-based Electronic Prescriptions:
- Expired Chart-based Electronic Prescription - the med chart expires before the script item's expiry date
- Expired Chart-based Electronic Prescription - the script item expires before the med chart's expiry date
- Expired Chart-based Electronic Prescription - the script item expiry date set by the prescriber, not by default expiry date  </t>
  </si>
  <si>
    <t>PDS - SCENARIOS</t>
  </si>
  <si>
    <t>PDS - E2E INTERFACES</t>
  </si>
  <si>
    <t>PDS - COMPATIBILITY</t>
  </si>
  <si>
    <t>3.0.1</t>
  </si>
  <si>
    <t xml:space="preserve">This worksheet provides sets of compatibility tests which are recommended to be run together to ensure that the PDS system is properly working across systems in different versions.
These scenarios are likely PDS events and cover all tests for PDS interfacing processing. 
</t>
  </si>
  <si>
    <t xml:space="preserve">Personal and sensitive information is:
- Encrypted when at rest and
- Encrypted when in transit.
</t>
  </si>
  <si>
    <t xml:space="preserve">Personal and sensitive information is:
- Encrypted when at rest and
- Encrypted when in transit.
</t>
  </si>
  <si>
    <t xml:space="preserve">Personal and sensitive information is:
- Encrypted when at rest and
- Encrypted when in transit.
</t>
  </si>
  <si>
    <t xml:space="preserve">All asset information is encrypted correctly as ASD Approved Cryptographic algorithms for encrypting information for transit.
</t>
  </si>
  <si>
    <t>- Document ID: DH-3736:2022</t>
  </si>
  <si>
    <t>PDS receives ASL request to download all prescription information for activated ASL - No consent for pre-population from SoC.
Note: The SoC may want to activate their ASL but does not want to include existing scripts in the ASL. (The SoC wants to start with an empty ASL.)</t>
  </si>
  <si>
    <t>All SoC's Electronic Prescription information and tokens shared with the ASLR.</t>
  </si>
  <si>
    <t xml:space="preserve">The PDS response includes all prescribing and dispense details.
A response to the request should include all EP data elements (as from original text).
</t>
  </si>
  <si>
    <t xml:space="preserve">The PDS response includes all prescribing and dispense details.
A response to the request should include all EP data elements (as from original text).
</t>
  </si>
  <si>
    <r>
      <t xml:space="preserve">Dispense Record annotation details sent to PDS.
PDS System accepts the dispense annotations.
</t>
    </r>
    <r>
      <rPr>
        <i/>
        <sz val="11"/>
        <rFont val="Calibri"/>
        <family val="2"/>
        <scheme val="minor"/>
      </rPr>
      <t>Note: The conformance profile does not dictate if annotation needs to be a dedicated annotation message for electronic prescriptions.</t>
    </r>
  </si>
  <si>
    <r>
      <t xml:space="preserve">Dispense Record annotation details sent to PDS.
PDS System accepts the dispense annotations.
</t>
    </r>
    <r>
      <rPr>
        <i/>
        <sz val="11"/>
        <rFont val="Calibri"/>
        <family val="2"/>
        <scheme val="minor"/>
      </rPr>
      <t>Note: The conformance profile does not dictate if annotation needs to be a dedicated annotation message for chart based electronic prescriptions.</t>
    </r>
  </si>
  <si>
    <r>
      <t xml:space="preserve">Inspect transmitted Electronic Prescription and other traffic between PDS System and ASLR.
</t>
    </r>
    <r>
      <rPr>
        <i/>
        <sz val="11"/>
        <rFont val="Calibri"/>
        <family val="2"/>
        <scheme val="minor"/>
      </rPr>
      <t>Note: For Open PDS model only</t>
    </r>
  </si>
  <si>
    <r>
      <t xml:space="preserve">Inspect transmitted Electronic Prescription and other traffic between PDS System and Mobile Intermediary.
</t>
    </r>
    <r>
      <rPr>
        <i/>
        <sz val="11"/>
        <rFont val="Calibri"/>
        <family val="2"/>
        <scheme val="minor"/>
      </rPr>
      <t>Note: For Open PDS model only</t>
    </r>
  </si>
  <si>
    <t>When a Dispensing System retrieves an Electronic Prescription, the system SHALL lock that Electronic Prescription while the transaction is in progress to prevent multiple concurrent transactions.</t>
  </si>
  <si>
    <t>When a Prescribing System attempts to amend or cancel an Electronic Prescription that is cancelled, disabled, locked or does not exist, the system SHALL clearly indicate the cause of the failure to the CIS.</t>
  </si>
  <si>
    <t xml:space="preserve">The system SHALL provide an acknowledgement of a Dispense Record to the Dispensing System.
</t>
  </si>
  <si>
    <t xml:space="preserve">The system SHALL accept an annotation made by a dispenser against an Electronic Prescription during a dispense event.
</t>
  </si>
  <si>
    <t xml:space="preserve">The system SHALL provide an acknowledgement of receipt of an annotation to the Dispensing System.
</t>
  </si>
  <si>
    <t>The system SHALL provide the ability to retrieve all active prescriptions when a chart identifier is provided.</t>
  </si>
  <si>
    <r>
      <t>The System SHALL</t>
    </r>
    <r>
      <rPr>
        <b/>
        <sz val="11"/>
        <rFont val="Calibri"/>
        <family val="2"/>
        <scheme val="minor"/>
      </rPr>
      <t xml:space="preserve"> </t>
    </r>
    <r>
      <rPr>
        <sz val="11"/>
        <rFont val="Calibri"/>
        <family val="2"/>
        <scheme val="minor"/>
      </rPr>
      <t xml:space="preserve">prevent a token for a disabled prescription from being sent directly to the Subject of Care / Carer and the Subject of Care's Active Script List.
</t>
    </r>
    <r>
      <rPr>
        <i/>
        <sz val="11"/>
        <rFont val="Calibri"/>
        <family val="2"/>
        <scheme val="minor"/>
      </rPr>
      <t>Note: "Disabled" means the prescription is not accessible by another pharmacy.</t>
    </r>
  </si>
  <si>
    <t>The system SHALL ensure a re-enabled prescription token can be sent directly to the Subject of Care/Carer and is added to the Subject of Care’s Active Script List (if applicable).</t>
  </si>
  <si>
    <t>The system SHALL facilitate the exchange of Electronic Prescriptions between other conformant PDS operators.</t>
  </si>
  <si>
    <t>The system MAY facilitate the exchange
of Electronic Prescriptions between other
conformant PDS operators.</t>
  </si>
  <si>
    <t>When encrypting information at rest the system SHALL utilise cryptography that consists of an algorithm that is approved by the ASD for encrypting information at rest.</t>
  </si>
  <si>
    <r>
      <t xml:space="preserve">When encrypting information for transport the system </t>
    </r>
    <r>
      <rPr>
        <sz val="11"/>
        <rFont val="Calibri"/>
        <family val="2"/>
      </rPr>
      <t>SHALL utilise cryptography that consists of an algorithm that is approved by the ASD for encrypting information for transit.</t>
    </r>
  </si>
  <si>
    <t xml:space="preserve">If the service operates as a Commonwealth Government Service, the system SHALL put in place necessary controls for managing "OFFICIAL" data with a Protective Marking  of "OFFICIAL: Sensitive". </t>
  </si>
  <si>
    <r>
      <t xml:space="preserve">The system SHALL validate digital certificates.
</t>
    </r>
    <r>
      <rPr>
        <i/>
        <sz val="11"/>
        <rFont val="Calibri"/>
        <family val="2"/>
        <scheme val="minor"/>
      </rPr>
      <t>Note: See Appendix B in the Conformance Profile for further implementation guidance.</t>
    </r>
  </si>
  <si>
    <t>The system SHALL ensure a disabled prescription is not visible in the patients Active Script List.</t>
  </si>
  <si>
    <r>
      <t>The system SHALL</t>
    </r>
    <r>
      <rPr>
        <b/>
        <sz val="11"/>
        <rFont val="Calibri"/>
        <family val="2"/>
        <scheme val="minor"/>
      </rPr>
      <t xml:space="preserve"> </t>
    </r>
    <r>
      <rPr>
        <sz val="11"/>
        <rFont val="Calibri"/>
        <family val="2"/>
        <scheme val="minor"/>
      </rPr>
      <t xml:space="preserve">NOT generate a token for a paper prescription.
</t>
    </r>
    <r>
      <rPr>
        <i/>
        <sz val="11"/>
        <rFont val="Calibri"/>
        <family val="2"/>
        <scheme val="minor"/>
      </rPr>
      <t xml:space="preserve">
Note: the prescription information can be displayed in the ASL without the token. However, there must not be a dispense without the paper prescription.</t>
    </r>
  </si>
  <si>
    <t>Copyright © 2023 Australian Digital Health Agency</t>
  </si>
  <si>
    <t>Branch Manager – Clinical and Digital Health Standards Governance, Digital Strategy Division</t>
  </si>
  <si>
    <t>Electronic Prescribing  – Conformance Profile v3.0.1</t>
  </si>
  <si>
    <t>Please enter a text string of no more than 36 printable characters containing a text string representing the Product Name, a single character delimiter (‘|’) and an alpha-numeric string representing the Software Product Version.</t>
  </si>
  <si>
    <t xml:space="preserve">Please specify "Open Model" or "Direct Model" </t>
  </si>
  <si>
    <r>
      <t xml:space="preserve">The system SHALL verify the authenticity of the requestor for all connection requests over public networks using Public Key Infrastructure (PKI) and PKI certificates SHALL be obtained from publicly trusted Certificate Authorities (CAs).
</t>
    </r>
    <r>
      <rPr>
        <i/>
        <sz val="11"/>
        <color theme="1"/>
        <rFont val="Calibri"/>
        <family val="2"/>
        <scheme val="minor"/>
      </rPr>
      <t>Note: The system will not accept connections from unknown participants.</t>
    </r>
  </si>
  <si>
    <r>
      <t xml:space="preserve">The system SHALL NOT provide electronic prescription information or dispense information to a non-conforming system.
</t>
    </r>
    <r>
      <rPr>
        <i/>
        <sz val="11"/>
        <color theme="1"/>
        <rFont val="Calibri"/>
        <family val="2"/>
        <scheme val="minor"/>
      </rPr>
      <t xml:space="preserve">Note: every communication received by the system must contain a conformance ID and the system must verify that conformance ID is active. This may be done by comparing the conformance ID against an internal white list of active conformance ID's.
</t>
    </r>
  </si>
  <si>
    <t>Active Chart-based Electronic Prescription
Expired Chart-based Electronic Prescription - the med chart expires before the script item's expiry date
Expired Chart-based Electronic Prescription - the script item expires before the med chart's expiry date
Expired Chart-based Electronic Prescription - the script item expiry date set by the prescriber, not by default expiry date 
Cancelled Chart-based Electronic Prescription  and
Disabled Chart-based Electronic Prescription with a Chart Identifiers exist.</t>
  </si>
  <si>
    <t>Active Chart-based Electronic Prescription 
Expired Chart-based Electronic Prescription - the med chart expires before the script item's expiry date
Expired Chart-based Electronic Prescription - the script item expires before the med chart's expiry date
Expired Chart-based Electronic Prescription - the script item expiry date set by the prescriber, not by default expiry date 
Cancelled Chart-based Electronic Prescription  and
Disabled Chart-based Electronic Prescription with a Chart Identifiers exist in another PDS</t>
  </si>
  <si>
    <t>The system SHALL NOT share personal and sensitive information with other internal or external systems unless:
•	Those recipient systems are covered by legal regulatory frameworks (e.g. EP, MHR, RTPM) and/or 
•	Under a legal order/direction and/or 
•	There is explicit patient consent for read-only access to their personal and health data for healthcare reasons.</t>
  </si>
  <si>
    <t xml:space="preserve">Personal and sensitive information SHALL be:
a)	Encrypted when at rest and
b)	Encrypted when in transit 
EXCEPT when a conformant dispensing or consumer facing system requires this to be decrypted or when it needs to be decrypted to meet legal obligations. 
</t>
  </si>
  <si>
    <t>The system SHALL NOT accept electronic prescriptions or dispense notifications from non-conforming systems.</t>
  </si>
  <si>
    <t>Audit record created and includes:
1. Date and Time (and time zone) 
2. Transaction type 
3. Transaction status (for example, "Accepted", "Rejected") 
4. Reason for rejection (if rejected) 
5. Identifier of submitting system/requesting system 
6. The Globally Unique Prescription Identifier 
7. The Delivery Service Prescription Identifier (DSPID) 
8. Date and time receipt acknowledged(time and time zone)
9. All information fields contained in the message meta data.
Note: The system must be able to support originalRepositorySoftUniqueID and Globally Unique Prescription Identifier which are up to 36 characters in length (alpha-numeric).</t>
  </si>
  <si>
    <t xml:space="preserve">The system SHALL record each transaction in an audit log. The details of the record SHALL include:
•	Date and Time (and time zone) of creation 
•	Transaction type 
•	Transaction status (for example, "Accepted", "Rejected") 
•	Reason for rejection (if rejected) 
•	Identifier of submitting/requesting system 
•	The Globally Unique Prescription Identifier 
•	The Delivery Service Prescription Identifier (DSPID) 
•	Date and time of acknowledged (time and time zone) if applicable 
•	All information fields contained in the message meta data.
Note: Security Information and Event Management (SIEM) should be used to identify attempts at unauthorised access. This should raise an incident for investigation when a threshold number of attempts is identified.
Note: some direct PDS may not have an acknowledgement. This will determined by the architecture and technical solution.
</t>
  </si>
  <si>
    <r>
      <t xml:space="preserve">The system SHALL, on request, generate a file or files that contain the information captured in the audit logs in human readable format.
</t>
    </r>
    <r>
      <rPr>
        <i/>
        <sz val="1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</si>
  <si>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t>The system SHALL retain, for auditing purposes, all electronic requests for information, including requests that were rejected.
Audit logs SHALL include at least:
•	the date and time of each request for information 
• the DSPID submitted (if available)
• the conformance ID(s) submitted (if available).</t>
  </si>
  <si>
    <t xml:space="preserve">Check audit Logs </t>
  </si>
  <si>
    <t xml:space="preserve">When a Dispensing System retrieves an Electronic Prescription, the system SHALL be able to compile and provide all the relevant information including:
• Original Electronic Prescription 
• Most recent dispense record  
• All annotations. 
</t>
  </si>
  <si>
    <r>
      <t xml:space="preserve">When a Dispensing System attempts to retrieve an Electronic Prescription that is not available (locked/cancelled/disabled/does not exist), the system SHALL withhold that prescription from the Dispensing System and clearly indicate the cause of the failure to the CIS.
</t>
    </r>
    <r>
      <rPr>
        <i/>
        <sz val="11"/>
        <rFont val="Calibri"/>
        <family val="2"/>
        <scheme val="minor"/>
      </rPr>
      <t>Note: the system that disabled the prescription is permitted to retrieve and view that prescription for auditing, investigation, review and for re-instating if appropriate.</t>
    </r>
  </si>
  <si>
    <r>
      <t xml:space="preserve">When a technical error prevents the provision of prescription information then the system SHALL return an error message to the requesting system that indicates the presence of a technical issue.
</t>
    </r>
    <r>
      <rPr>
        <i/>
        <sz val="11"/>
        <rFont val="Calibri"/>
        <family val="2"/>
        <scheme val="minor"/>
      </rPr>
      <t>Note: a technical failure is not to be confused with the absence of data or the rejection of a request. Systems need to be unambiguously clear when information cannot be discovered due to technical faults so tokens are not misconstrued as ‘not active’ and incorrectly removed from the local system.</t>
    </r>
    <r>
      <rPr>
        <sz val="11"/>
        <rFont val="Calibri"/>
        <family val="2"/>
        <scheme val="minor"/>
      </rPr>
      <t xml:space="preserve"> </t>
    </r>
  </si>
  <si>
    <t xml:space="preserve">The system SHALL accept electronic prescriptions from Prescribing Systems that provide a valid conformance id from an organisation with which they have a contractual agreement.
</t>
  </si>
  <si>
    <r>
      <t xml:space="preserve">Authorised Prescribing System sends prescription to PDS which includes valid Conformance ID.
</t>
    </r>
    <r>
      <rPr>
        <i/>
        <sz val="11"/>
        <rFont val="Calibri"/>
        <family val="2"/>
        <scheme val="minor"/>
      </rPr>
      <t>Note: authorised Prescribing System is the system which PDS has a contractual agreement with. PDS should maintain a register for Authorised Prescribing Systems.</t>
    </r>
    <r>
      <rPr>
        <sz val="11"/>
        <rFont val="Calibri"/>
        <family val="2"/>
        <scheme val="minor"/>
      </rPr>
      <t xml:space="preserve">
</t>
    </r>
  </si>
  <si>
    <r>
      <t xml:space="preserve">The system SHALL accept and support every data item specified in this profile including codes for data items if the Prescribing/Dispensing Systems provide those codes.
</t>
    </r>
    <r>
      <rPr>
        <i/>
        <sz val="11"/>
        <rFont val="Calibri"/>
        <family val="2"/>
        <scheme val="minor"/>
      </rPr>
      <t xml:space="preserve">Note: PRES-18, PRES-20, DISP-19 and other requirements specify data items those systems are expected to support. It is important that the PDS’s receiving those prescription/dispense records also support those data items.
Note: text values for Medicine identifier, medicine form and medicine route might also have codes provided by the originating system. The PDS’s receiving those codes are expected to capture and retain those codes.
</t>
    </r>
  </si>
  <si>
    <t xml:space="preserve">The system SHALL provide an acknowledgement of receipt of an electronic prescription to the Prescribing System.
</t>
  </si>
  <si>
    <t>The system SHALL define and use a Delivery Service prescription identifier (DSPID) format that will result in globally unique and distinguishable delivery service prescription identifiers.</t>
  </si>
  <si>
    <t>The system SHALL define and use a DSPID format that will result in organisationally unique and distinguishable prescription identifiers</t>
  </si>
  <si>
    <t xml:space="preserve">The system SHALL accept and process a request for cancellation of an electronic prescription.
</t>
  </si>
  <si>
    <r>
      <t xml:space="preserve">The system MAY support the delivery of the electronic Token to a nominated electronic address in accordance with DS-9A.
</t>
    </r>
    <r>
      <rPr>
        <i/>
        <sz val="11"/>
        <rFont val="Calibri"/>
        <family val="2"/>
        <scheme val="minor"/>
      </rPr>
      <t xml:space="preserve">Note: an electronic token may be sent or re-sent to a nominated electronic address should there be a need to do so. The system is not expected to re-send an electronic token that originated from a different system. </t>
    </r>
    <r>
      <rPr>
        <sz val="11"/>
        <rFont val="Calibri"/>
        <family val="2"/>
        <scheme val="minor"/>
      </rPr>
      <t xml:space="preserve">
</t>
    </r>
  </si>
  <si>
    <r>
      <t>The system</t>
    </r>
    <r>
      <rPr>
        <b/>
        <sz val="11"/>
        <rFont val="Calibri"/>
        <family val="2"/>
        <scheme val="minor"/>
      </rPr>
      <t xml:space="preserve"> </t>
    </r>
    <r>
      <rPr>
        <sz val="11"/>
        <rFont val="Calibri"/>
        <family val="2"/>
        <scheme val="minor"/>
      </rPr>
      <t>SHALL</t>
    </r>
    <r>
      <rPr>
        <b/>
        <sz val="11"/>
        <rFont val="Calibri"/>
        <family val="2"/>
        <scheme val="minor"/>
      </rPr>
      <t xml:space="preserve"> </t>
    </r>
    <r>
      <rPr>
        <sz val="11"/>
        <rFont val="Calibri"/>
        <family val="2"/>
        <scheme val="minor"/>
      </rPr>
      <t xml:space="preserve">NOT send an electronic token to a nominated address (i.e. the patient/carer) for prescriptions or repeat authorities where that prescription or repeat authorisation will be sent directly to a dispenser.
</t>
    </r>
    <r>
      <rPr>
        <i/>
        <sz val="11"/>
        <rFont val="Calibri"/>
        <family val="2"/>
        <scheme val="minor"/>
      </rPr>
      <t>Note: tokens to be controlled by healthcare providers for legal reasons (e.g. dosing points) must not be provided to the subject of care/carers – including the ASL if one is active</t>
    </r>
  </si>
  <si>
    <t>The system SHALL accept a notification of dispense against an Electronic Prescription.</t>
  </si>
  <si>
    <r>
      <t xml:space="preserve">The system SHALL accept and process a notification of dispense reversal.
</t>
    </r>
    <r>
      <rPr>
        <i/>
        <sz val="11"/>
        <rFont val="Calibri"/>
        <family val="2"/>
        <scheme val="minor"/>
      </rPr>
      <t>Note: there may be instances where a dispenser is required to reverse a dispense prior to supply to a SoC (for example, the pharmacy is out of stock). In this instance, following the submission of the dispense reversal, the Electronic Prescription record should be returned to an unlocked state. The outcome is that the prescription is valid for dispense.
Related requirement: DISP-25.</t>
    </r>
  </si>
  <si>
    <r>
      <t xml:space="preserve">The system SHALL provide an acknowledgement of receipt of a dispense reversal to the Dispensing System.
</t>
    </r>
    <r>
      <rPr>
        <i/>
        <sz val="11"/>
        <rFont val="Calibri"/>
        <family val="2"/>
        <scheme val="minor"/>
      </rPr>
      <t>Note: the system will reverse the dispense event and return the Electronic Prescription to its previous state.
Related requirement: DISP-28.</t>
    </r>
  </si>
  <si>
    <t>PDS System acknowledges receipt of reversed record to Dispensing System.
Electronic Prescription returns to its previous state (i.e. Not dispensed).</t>
  </si>
  <si>
    <t>PDS System acknowledges receipt of reversed record to Dispensing System.
Chart-based Electronic Prescription returns to its previous state prior to current dispense.</t>
  </si>
  <si>
    <t>Electronic Prescription exists</t>
  </si>
  <si>
    <t xml:space="preserve">Chart-based Electronic Prescription exists </t>
  </si>
  <si>
    <r>
      <t xml:space="preserve">The system SHALL unlock an electronic prescription when the Dispensing System releases it (unchanged).
</t>
    </r>
    <r>
      <rPr>
        <i/>
        <sz val="11"/>
        <rFont val="Calibri"/>
        <family val="2"/>
        <scheme val="minor"/>
      </rPr>
      <t xml:space="preserve">Note: where an Electronic Prescription is released by the Dispensing System without a dispense record (i.e. not dispensed), the prescription shall be unlocked. That prescription shall be unchanged from that which was originally drawn down by the dispenser.
</t>
    </r>
  </si>
  <si>
    <r>
      <t xml:space="preserve">The PDS Operator SHALL have contractual arrangements in place that facilitate the exchange of Electronic Prescriptions and
dispense information with all other conformant PDS operators.
</t>
    </r>
    <r>
      <rPr>
        <i/>
        <sz val="11"/>
        <rFont val="Calibri"/>
        <family val="2"/>
        <scheme val="minor"/>
      </rPr>
      <t>Note: this may be achieved through a federated model (i.e. through an intermediary PDS). The intention is that any prescription must be able to be downloaded by any Dispensing System regardless of the
PDS directly subscribed to. The list of all conformant PDSs will be maintained by the Agency.</t>
    </r>
  </si>
  <si>
    <t xml:space="preserve">Where the system receives an electronic prescription from another PDS the system SHALL warrant that the privacy controls of
the originating PDS are maintained during the delivery process to the requesting Dispensing System.
</t>
  </si>
  <si>
    <r>
      <t xml:space="preserve">The system and the PDS Operator SHALL NOT change or manipulate the semantic content of any prescription.
</t>
    </r>
    <r>
      <rPr>
        <i/>
        <sz val="11"/>
        <rFont val="Calibri"/>
        <family val="2"/>
        <scheme val="minor"/>
      </rPr>
      <t>Note: the format of the message may be changed as the content passes between PDSs.</t>
    </r>
  </si>
  <si>
    <r>
      <t xml:space="preserve">In response to a request for information for an item that has expired, been cancelled, been disabled or dispensed, the system SHALL provide at least the following information:
•	The status of the item (i.e. expired, cancelled, disabled, dispensed)
</t>
    </r>
    <r>
      <rPr>
        <i/>
        <sz val="11"/>
        <rFont val="Calibri"/>
        <family val="2"/>
        <scheme val="minor"/>
      </rPr>
      <t>Note: providing this information to the requester enables rich information to be provided to the SoC. See MA-595.</t>
    </r>
    <r>
      <rPr>
        <sz val="11"/>
        <rFont val="Calibri"/>
        <family val="2"/>
        <scheme val="minor"/>
      </rPr>
      <t xml:space="preserve">
</t>
    </r>
  </si>
  <si>
    <r>
      <t xml:space="preserve">In response to a request for information for a prescription that is active, the system SHALL provide all the information the prescribers and dispensers have provided on that prescription (if requested).
</t>
    </r>
    <r>
      <rPr>
        <i/>
        <sz val="11"/>
        <rFont val="Calibri"/>
        <family val="2"/>
        <scheme val="minor"/>
      </rPr>
      <t xml:space="preserve">
Note: other requirements in this conformance profile that conflict with this requirement, take precedence. Eg The need to withhold some information for privacy reasons.</t>
    </r>
    <r>
      <rPr>
        <sz val="11"/>
        <rFont val="Calibri"/>
        <family val="2"/>
        <scheme val="minor"/>
      </rPr>
      <t xml:space="preserve">
</t>
    </r>
  </si>
  <si>
    <t xml:space="preserve">Dispensing System retrieves Electronic Prescription.
One or more PDS Available.   </t>
  </si>
  <si>
    <t xml:space="preserve">An Electronic Prescription is created in the system.
PDS Available. </t>
  </si>
  <si>
    <t xml:space="preserve">A Chart-based Electronic Prescription is created in the system.
PDS Available. </t>
  </si>
  <si>
    <t xml:space="preserve">Audit capability and checking available. 
Interfacing Prescription and Dispensing environments available for testing. </t>
  </si>
  <si>
    <t xml:space="preserve">PDS receives ASL request to download all prescription information for activated ASL - Electronic Prescriptions shared.  </t>
  </si>
  <si>
    <t xml:space="preserve">PDS receives requests from ASLRs for a Chart-based Electronic Prescription. </t>
  </si>
  <si>
    <t xml:space="preserve">ASL Systems Available.
PDS Available.
</t>
  </si>
  <si>
    <r>
      <t>The system SHALL</t>
    </r>
    <r>
      <rPr>
        <b/>
        <sz val="11"/>
        <rFont val="Calibri"/>
        <family val="2"/>
        <scheme val="minor"/>
      </rPr>
      <t xml:space="preserve"> </t>
    </r>
    <r>
      <rPr>
        <sz val="11"/>
        <rFont val="Calibri"/>
        <family val="2"/>
        <scheme val="minor"/>
      </rPr>
      <t xml:space="preserve">NOT aggregate and make available prescription information based on an IHI number.
</t>
    </r>
    <r>
      <rPr>
        <i/>
        <sz val="11"/>
        <rFont val="Calibri"/>
        <family val="2"/>
        <scheme val="minor"/>
      </rPr>
      <t>Note: an IHI number shall be included in the electronic prescription provided by the prescriber.</t>
    </r>
  </si>
  <si>
    <r>
      <t xml:space="preserve">The system SHALL provide an acknowledgement of receipt of an electronic prescription cancellation request and the outcome  of an Electronic Prescription cancellation request to the Prescribing System.
</t>
    </r>
    <r>
      <rPr>
        <i/>
        <sz val="11"/>
        <rFont val="Calibri"/>
        <family val="2"/>
        <scheme val="minor"/>
      </rPr>
      <t>Note: if the cancellation request fails, the outcome must include the cause of the failure e.g. already dispensed, locked, disabled. (refer to DS-11B)</t>
    </r>
    <r>
      <rPr>
        <sz val="11"/>
        <rFont val="Calibri"/>
        <family val="2"/>
        <scheme val="minor"/>
      </rPr>
      <t xml:space="preserve">
</t>
    </r>
  </si>
  <si>
    <t xml:space="preserve">The PDS response includes all appropriate prescribing and dispense details.
</t>
  </si>
  <si>
    <r>
      <t>The system</t>
    </r>
    <r>
      <rPr>
        <b/>
        <sz val="11"/>
        <rFont val="Calibri"/>
        <family val="2"/>
        <scheme val="minor"/>
      </rPr>
      <t xml:space="preserve"> </t>
    </r>
    <r>
      <rPr>
        <sz val="11"/>
        <rFont val="Calibri"/>
        <family val="2"/>
        <scheme val="minor"/>
      </rPr>
      <t>SHALL</t>
    </r>
    <r>
      <rPr>
        <b/>
        <sz val="11"/>
        <rFont val="Calibri"/>
        <family val="2"/>
        <scheme val="minor"/>
      </rPr>
      <t xml:space="preserve"> </t>
    </r>
    <r>
      <rPr>
        <sz val="11"/>
        <rFont val="Calibri"/>
        <family val="2"/>
        <scheme val="minor"/>
      </rPr>
      <t>NOT</t>
    </r>
    <r>
      <rPr>
        <b/>
        <sz val="11"/>
        <rFont val="Calibri"/>
        <family val="2"/>
        <scheme val="minor"/>
      </rPr>
      <t xml:space="preserve"> </t>
    </r>
    <r>
      <rPr>
        <sz val="11"/>
        <rFont val="Calibri"/>
        <family val="2"/>
        <scheme val="minor"/>
      </rPr>
      <t xml:space="preserve">expose the unencrypted payload to the operator or user of the PDS system when in normal operations.
</t>
    </r>
    <r>
      <rPr>
        <i/>
        <sz val="11"/>
        <rFont val="Calibri"/>
        <family val="2"/>
        <scheme val="minor"/>
      </rPr>
      <t xml:space="preserve">
Note: under normal circumstances, the system will prohibit access to the unencrypted payload to staff or technicians via a user interface, remote connection, data export or via any other means. The technical inability to access unencrypted data protects patient privacy.
The system may need to expose unencrypted payloads internally for maintenance, fault finding, authorised investigations or by legal order.
</t>
    </r>
  </si>
  <si>
    <r>
      <t>The system SHALL</t>
    </r>
    <r>
      <rPr>
        <b/>
        <sz val="11"/>
        <rFont val="Calibri"/>
        <family val="2"/>
        <scheme val="minor"/>
      </rPr>
      <t xml:space="preserve"> </t>
    </r>
    <r>
      <rPr>
        <sz val="11"/>
        <rFont val="Calibri"/>
        <family val="2"/>
        <scheme val="minor"/>
      </rPr>
      <t xml:space="preserve">facilitate the exchange of prescription information between the PDS and all conformant ASLRs. 
</t>
    </r>
    <r>
      <rPr>
        <i/>
        <sz val="11"/>
        <rFont val="Calibri"/>
        <family val="2"/>
        <scheme val="minor"/>
      </rPr>
      <t xml:space="preserve">
Note: the ASLR will act like a broker for the CIS and present ASL activity and scripts to the CIS through a single point. The ASLR will search for other ASLRs as required.</t>
    </r>
    <r>
      <rPr>
        <sz val="11"/>
        <rFont val="Calibri"/>
        <family val="2"/>
        <scheme val="minor"/>
      </rPr>
      <t xml:space="preserve">
 </t>
    </r>
  </si>
  <si>
    <t xml:space="preserve">When activating an ASL, the PDS SHALL share with the ASLR prescription information (and tokens) for all known prescriptions for that SoC if: 
•	The SoC consents to the pre-population of their ASL 
•	The SoC, at the time of prescription creation, did not exercise their choice to keep the prescription information away from the ASLR (even if the ASL was not active at the time) 
•	The prescription is active (i.e. not cancelled, not expired, not disabled or not dispensed).
</t>
  </si>
  <si>
    <r>
      <t xml:space="preserve">On receipt of a new Electronic Prescription (i.e. not during an assisted ASL registration event), the system SHALL send the prescription information and the token (if applicable) to the ASLR only when: 
• The prescription is active (i.e. not cancelled, not expired, not disabled or not dispensed) 
• It is known the SoC has an active ASL.
</t>
    </r>
    <r>
      <rPr>
        <i/>
        <sz val="11"/>
        <rFont val="Calibri"/>
        <family val="2"/>
        <scheme val="minor"/>
      </rPr>
      <t>Note: prescription information can be shared with the ASLR if the patient consents, that is, the ASL is active, and exception conditions are absent.</t>
    </r>
    <r>
      <rPr>
        <sz val="11"/>
        <rFont val="Calibri"/>
        <family val="2"/>
        <scheme val="minor"/>
      </rPr>
      <t xml:space="preserve">
</t>
    </r>
  </si>
  <si>
    <r>
      <t>If the system has the capability to send an electronic EoP (token) to the subject of care, then the system SHALL</t>
    </r>
    <r>
      <rPr>
        <b/>
        <sz val="11"/>
        <rFont val="Calibri"/>
        <family val="2"/>
        <scheme val="minor"/>
      </rPr>
      <t xml:space="preserve"> </t>
    </r>
    <r>
      <rPr>
        <sz val="11"/>
        <rFont val="Calibri"/>
        <family val="2"/>
        <scheme val="minor"/>
      </rPr>
      <t xml:space="preserve">NOT send an electronic EoP (token) to the SoC if the token will be sent directly to a dispenser.
</t>
    </r>
    <r>
      <rPr>
        <i/>
        <sz val="11"/>
        <rFont val="Calibri"/>
        <family val="2"/>
        <scheme val="minor"/>
      </rPr>
      <t xml:space="preserve">
Note: some CIS's delegate the sending of the communication to the PDS.</t>
    </r>
  </si>
  <si>
    <t>- Document ID: DH-3658:2022</t>
  </si>
  <si>
    <t>Electronic Prescribing - Test Data - Subject of Care, HPI-I and HPI-O v3.0</t>
  </si>
  <si>
    <t>Electronic Prescribing  - Conformance Test Data - Subject of Care, HPI-I and HPI-O</t>
  </si>
  <si>
    <t>Electronic Prescribing  - Conformance Test Specification - Mobile Channel</t>
  </si>
  <si>
    <t>Personal and sensitive information shared.
Note: Personal information is information about an individual. Sensitive information is personal information that has a higher level of privacy protection than other personal information.
See https://www.oaic.gov.au/privacy/guidance-and-advice/what-is-personal-information</t>
  </si>
  <si>
    <t xml:space="preserve">Request received to share personal and sensitive information from system covered by legal regulatory framework.  </t>
  </si>
  <si>
    <t xml:space="preserve">Multiple electronic prescriptions in the PDS for a single SoC(IHI) 
One or more PDS Available. </t>
  </si>
  <si>
    <t xml:space="preserve">Check if if the system can return multiple eScripts via IHI search criteria.(Search to the PDS using IHI).
</t>
  </si>
  <si>
    <t>System cannot return multiple eScripts via IHI search.</t>
  </si>
  <si>
    <t>Prescribing System set-up to interface with PDS.
Dispensing System set-up to interface with PDS.
PDS Available.</t>
  </si>
  <si>
    <t>The system supports the delivery of the electronic Token to an electronic address nominated by the prescriber/dispenser via the prescribing/dispensing system.</t>
  </si>
  <si>
    <t xml:space="preserve">The electronic Token sent to an electronic address nominated by the prescriber/dispenser via the prescribing/dispensing system.
Note: See also conformance requirements relating to electronic Tokens for Prescribing and Dispensing Systems. </t>
  </si>
  <si>
    <t xml:space="preserve">PDS(s) Available.
Various types of Electronic Prescriptions created by Prescribing Systems
</t>
  </si>
  <si>
    <t xml:space="preserve">Dispensing System or Mobile Intermediary requests Electronic Prescriptions.
 </t>
  </si>
  <si>
    <t xml:space="preserve">Electronic Prescriptions supplied to Dispensing System or Mobile Intermediary without any changes. 
Note: For example, electronic prescriptions created from the test cases for PRES-24 should be supplied to Dispensing System and Mobile Intermediary without any changes. </t>
  </si>
  <si>
    <t>Request received to share personal and sensitive information from system with none of the specified conditions.
Note: If this is not testable, please provide your comment and supporting information.</t>
  </si>
  <si>
    <t>TC_PDS_SEC_003</t>
  </si>
  <si>
    <t>TC_PDS_SEC_004</t>
  </si>
  <si>
    <t>Use the certificate that has been revoked and is on Certificate Revocation List (CRL).</t>
  </si>
  <si>
    <t xml:space="preserve">Attempt to connect.
Note: Certificate validation should be done by:
•	ensuring the certificate has not been revoked. This may be done by using a Certificate Revocation List (CRL), Online Certificate Status Protocol (OCSP) or other method </t>
  </si>
  <si>
    <t xml:space="preserve">Connection is denied and appropriate error code returned.
</t>
  </si>
  <si>
    <t>Use the certificate that is not valid and has expired.</t>
  </si>
  <si>
    <t xml:space="preserve">Attempt to connect.
</t>
  </si>
  <si>
    <t>Use the certificate that is not from a publicly trusted Certificate Authority.</t>
  </si>
  <si>
    <t xml:space="preserve">Use the certificate that has been revoked and is on Certificate Revocation List (CRL).
</t>
  </si>
  <si>
    <t xml:space="preserve">Use the certificate that is not valid and has expired.
</t>
  </si>
  <si>
    <t xml:space="preserve">Use the certificate that is not from a publicly trusted Certificate Authority.
</t>
  </si>
  <si>
    <t>Approved for external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</si>
</sst>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0"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i/>
      <sz val="11"/>
      <color theme="1"/>
      <name val="Calibri"/>
      <family val="2"/>
      <scheme val="minor"/>
    </font>
    <font>
      <b/>
      <sz val="11"/>
      <name val="Calibri"/>
      <family val="2"/>
      <scheme val="minor"/>
    </font>
    <font>
      <sz val="11"/>
      <name val="Calibri"/>
      <family val="2"/>
    </font>
    <font>
      <sz val="11"/>
      <name val="Calibri"/>
      <family val="2"/>
      <scheme val="minor"/>
    </font>
    <font>
      <b/>
      <sz val="11"/>
      <name val="Wingdings 2"/>
      <family val="1"/>
      <charset val="2"/>
    </font>
    <font>
      <b/>
      <sz val="12"/>
      <color theme="1"/>
      <name val="Calibri"/>
      <family val="2"/>
      <scheme val="minor"/>
    </font>
    <font>
      <u/>
      <sz val="11"/>
      <color theme="10"/>
      <name val="Calibri"/>
      <family val="2"/>
      <scheme val="minor"/>
    </font>
    <font>
      <b/>
      <sz val="11"/>
      <color rgb="FF00B050"/>
      <name val="Calibri"/>
      <family val="2"/>
      <scheme val="minor"/>
    </font>
    <font>
      <b/>
      <sz val="11"/>
      <color rgb="FFFF0000"/>
      <name val="Calibri"/>
      <family val="2"/>
      <scheme val="minor"/>
    </font>
    <font>
      <sz val="10"/>
      <color rgb="FFFFFFFF"/>
      <name val="Calibri"/>
      <family val="2"/>
    </font>
    <font>
      <sz val="10"/>
      <color theme="1"/>
      <name val="Calibri"/>
      <family val="2"/>
      <scheme val="minor"/>
    </font>
    <font>
      <b/>
      <sz val="11"/>
      <color rgb="FF00B050"/>
      <name val="Calibri"/>
      <family val="2"/>
    </font>
    <font>
      <u/>
      <sz val="11"/>
      <color theme="1"/>
      <name val="Calibri"/>
      <family val="2"/>
      <scheme val="minor"/>
    </font>
    <font>
      <i/>
      <sz val="11"/>
      <name val="Calibri"/>
      <family val="2"/>
      <scheme val="minor"/>
    </font>
    <font>
      <b/>
      <sz val="14"/>
      <color theme="1"/>
      <name val="Calibri"/>
      <family val="2"/>
      <scheme val="minor"/>
    </font>
    <font>
      <b/>
      <sz val="10"/>
      <name val="Verdana"/>
      <family val="2"/>
    </font>
    <font>
      <sz val="10"/>
      <name val="Verdana"/>
      <family val="2"/>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color theme="1"/>
      <name val="Calibri"/>
      <family val="2"/>
      <scheme val="minor"/>
    </font>
    <font>
      <sz val="9"/>
      <name val="Calibri"/>
      <family val="2"/>
      <scheme val="minor"/>
    </font>
    <font>
      <b/>
      <i/>
      <sz val="8"/>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14"/>
      <color theme="1"/>
      <name val="Arial"/>
      <family val="2"/>
    </font>
    <font>
      <sz val="11"/>
      <color theme="1"/>
      <name val="Arial"/>
      <family val="2"/>
    </font>
    <font>
      <sz val="9"/>
      <color rgb="FF00B050"/>
      <name val="Calibri"/>
      <family val="2"/>
      <scheme val="minor"/>
    </font>
    <font>
      <sz val="9"/>
      <color rgb="FFFF0000"/>
      <name val="Calibri"/>
      <family val="2"/>
      <scheme val="minor"/>
    </font>
    <font>
      <b/>
      <sz val="10"/>
      <name val="Wingdings 2"/>
      <family val="1"/>
      <charset val="2"/>
    </font>
    <font>
      <sz val="10"/>
      <name val="Wingdings 2"/>
      <family val="1"/>
      <charset val="2"/>
    </font>
    <font>
      <sz val="11"/>
      <name val="Wingdings 2"/>
      <family val="1"/>
      <charset val="2"/>
    </font>
    <font>
      <sz val="11"/>
      <color theme="0"/>
      <name val="Calibri"/>
      <family val="2"/>
      <scheme val="minor"/>
    </font>
    <font>
      <b/>
      <i/>
      <sz val="10"/>
      <color rgb="FF00B050"/>
      <name val="Calibri"/>
      <family val="2"/>
      <scheme val="minor"/>
    </font>
    <font>
      <i/>
      <sz val="10"/>
      <name val="Calibri"/>
      <family val="2"/>
      <scheme val="minor"/>
    </font>
    <font>
      <b/>
      <i/>
      <sz val="10"/>
      <color theme="1"/>
      <name val="Calibri"/>
      <family val="2"/>
      <scheme val="minor"/>
    </font>
    <font>
      <sz val="12"/>
      <color theme="0"/>
      <name val="Calibri"/>
      <family val="2"/>
      <scheme val="minor"/>
    </font>
    <font>
      <b/>
      <sz val="12"/>
      <color theme="0"/>
      <name val="Calibri"/>
      <family val="2"/>
      <scheme val="minor"/>
    </font>
    <font>
      <b/>
      <sz val="9"/>
      <name val="Verdana"/>
      <family val="2"/>
    </font>
    <font>
      <strike/>
      <sz val="11"/>
      <color rgb="FFFF0000"/>
      <name val="Calibri"/>
      <family val="2"/>
      <scheme val="minor"/>
    </font>
    <font>
      <b/>
      <sz val="9"/>
      <color rgb="FF7030A0"/>
      <name val="Calibri"/>
      <family val="2"/>
      <scheme val="minor"/>
    </font>
    <font>
      <u/>
      <sz val="11"/>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1"/>
        <bgColor rgb="FF000000"/>
      </patternFill>
    </fill>
    <fill>
      <patternFill patternType="solid">
        <fgColor theme="5" tint="0.79998168889431442"/>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s>
  <cellStyleXfs count="6">
    <xf numFmtId="0" fontId="0" fillId="0" borderId="0"/>
    <xf numFmtId="0" fontId="4" fillId="0" borderId="0" applyNumberFormat="0" applyFill="0" applyBorder="0" applyAlignment="0" applyProtection="0"/>
    <xf numFmtId="0" fontId="2" fillId="0" borderId="0"/>
    <xf numFmtId="0" fontId="17" fillId="0" borderId="0"/>
    <xf numFmtId="0" fontId="24" fillId="0" borderId="0" applyNumberFormat="0" applyFill="0" applyBorder="0" applyAlignment="0" applyProtection="0"/>
    <xf numFmtId="0" fontId="2" fillId="0" borderId="0"/>
  </cellStyleXfs>
  <cellXfs count="557">
    <xf numFmtId="0" fontId="0" fillId="0" borderId="0" xfId="0"/>
    <xf numFmtId="0" fontId="7" fillId="4" borderId="0" xfId="0" applyFont="1" applyFill="1" applyAlignment="1">
      <alignment vertical="top"/>
    </xf>
    <xf numFmtId="0" fontId="8" fillId="0" borderId="0" xfId="0" applyFont="1" applyFill="1" applyBorder="1" applyAlignment="1">
      <alignment horizontal="right" vertical="top"/>
    </xf>
    <xf numFmtId="0" fontId="7" fillId="0" borderId="0" xfId="0" applyFont="1" applyFill="1" applyBorder="1" applyAlignment="1">
      <alignment horizontal="left" vertical="top"/>
    </xf>
    <xf numFmtId="0" fontId="7" fillId="0" borderId="0" xfId="0" applyFont="1" applyFill="1" applyAlignment="1">
      <alignment horizontal="center" vertical="top"/>
    </xf>
    <xf numFmtId="0" fontId="9" fillId="0" borderId="0" xfId="0" applyFont="1" applyFill="1" applyAlignment="1">
      <alignment vertical="top"/>
    </xf>
    <xf numFmtId="0" fontId="0" fillId="2" borderId="2" xfId="0" applyFill="1" applyBorder="1" applyAlignment="1">
      <alignment vertical="top"/>
    </xf>
    <xf numFmtId="0" fontId="7" fillId="2" borderId="3" xfId="0" applyFont="1" applyFill="1" applyBorder="1" applyAlignment="1">
      <alignment vertical="top" wrapText="1"/>
    </xf>
    <xf numFmtId="0" fontId="7" fillId="2" borderId="4" xfId="0" applyFont="1" applyFill="1" applyBorder="1" applyAlignment="1">
      <alignment vertical="top"/>
    </xf>
    <xf numFmtId="0" fontId="8" fillId="2" borderId="3" xfId="0" applyFont="1" applyFill="1" applyBorder="1" applyAlignment="1">
      <alignment horizontal="right" vertical="top"/>
    </xf>
    <xf numFmtId="0" fontId="7" fillId="2" borderId="3" xfId="0" applyFont="1" applyFill="1" applyBorder="1" applyAlignment="1">
      <alignment horizontal="left" vertical="top"/>
    </xf>
    <xf numFmtId="0" fontId="12" fillId="5" borderId="7" xfId="0" applyFont="1" applyFill="1" applyBorder="1" applyAlignment="1">
      <alignment horizontal="center" vertical="top" textRotation="180"/>
    </xf>
    <xf numFmtId="0" fontId="10" fillId="6" borderId="3" xfId="0" applyFont="1" applyFill="1" applyBorder="1" applyAlignment="1">
      <alignment horizontal="left" vertical="top"/>
    </xf>
    <xf numFmtId="0" fontId="9" fillId="0" borderId="0" xfId="0" applyFont="1" applyFill="1" applyAlignment="1">
      <alignment vertical="top" wrapText="1"/>
    </xf>
    <xf numFmtId="0" fontId="3" fillId="0" borderId="0" xfId="0" applyFont="1" applyAlignment="1">
      <alignment horizontal="center" vertical="top" wrapText="1"/>
    </xf>
    <xf numFmtId="0" fontId="9" fillId="0" borderId="0" xfId="0" applyFont="1" applyFill="1" applyAlignment="1">
      <alignment horizontal="center" vertical="top"/>
    </xf>
    <xf numFmtId="0" fontId="0" fillId="4" borderId="0" xfId="0" applyFill="1"/>
    <xf numFmtId="0" fontId="0" fillId="0" borderId="2" xfId="0" applyBorder="1" applyAlignment="1">
      <alignment vertical="center"/>
    </xf>
    <xf numFmtId="0" fontId="5" fillId="9" borderId="3" xfId="0" applyFont="1" applyFill="1" applyBorder="1" applyAlignment="1">
      <alignment horizontal="center" vertical="center" wrapText="1"/>
    </xf>
    <xf numFmtId="0" fontId="5" fillId="10" borderId="3" xfId="0" applyFont="1" applyFill="1" applyBorder="1" applyAlignment="1">
      <alignment vertical="center" wrapText="1"/>
    </xf>
    <xf numFmtId="0" fontId="5" fillId="10" borderId="3" xfId="0" applyFont="1" applyFill="1" applyBorder="1" applyAlignment="1">
      <alignment horizontal="center" vertical="top" wrapText="1"/>
    </xf>
    <xf numFmtId="0" fontId="5" fillId="10" borderId="3" xfId="2" applyFont="1" applyFill="1" applyBorder="1" applyAlignment="1">
      <alignment horizontal="center" vertical="center" wrapText="1"/>
    </xf>
    <xf numFmtId="0" fontId="5" fillId="10" borderId="3" xfId="0" applyFont="1" applyFill="1" applyBorder="1" applyAlignment="1">
      <alignment horizontal="center" vertical="center" wrapText="1"/>
    </xf>
    <xf numFmtId="0" fontId="0" fillId="0" borderId="0" xfId="0" applyBorder="1" applyAlignment="1"/>
    <xf numFmtId="0" fontId="6" fillId="0" borderId="3" xfId="0" applyFont="1" applyFill="1" applyBorder="1" applyAlignment="1">
      <alignment vertical="center" wrapText="1"/>
    </xf>
    <xf numFmtId="0" fontId="0" fillId="0" borderId="3" xfId="0" applyBorder="1" applyAlignment="1"/>
    <xf numFmtId="0" fontId="5" fillId="10" borderId="3" xfId="0" applyFont="1" applyFill="1" applyBorder="1" applyAlignment="1">
      <alignment horizontal="left" vertical="center" wrapText="1"/>
    </xf>
    <xf numFmtId="0" fontId="9" fillId="0" borderId="0" xfId="0" applyFont="1" applyFill="1" applyAlignment="1">
      <alignment vertical="top"/>
    </xf>
    <xf numFmtId="0" fontId="13" fillId="6" borderId="2" xfId="0" applyFont="1" applyFill="1" applyBorder="1" applyAlignment="1">
      <alignment vertical="top"/>
    </xf>
    <xf numFmtId="0" fontId="10" fillId="6" borderId="3" xfId="0" applyFont="1" applyFill="1" applyBorder="1" applyAlignment="1">
      <alignment vertical="top" wrapText="1"/>
    </xf>
    <xf numFmtId="0" fontId="10" fillId="6" borderId="3" xfId="0" applyFont="1" applyFill="1" applyBorder="1" applyAlignment="1">
      <alignment vertical="top"/>
    </xf>
    <xf numFmtId="0" fontId="10" fillId="6" borderId="3" xfId="0" applyFont="1" applyFill="1" applyBorder="1" applyAlignment="1">
      <alignment horizontal="center" vertical="top"/>
    </xf>
    <xf numFmtId="0" fontId="0" fillId="0" borderId="0" xfId="0"/>
    <xf numFmtId="0" fontId="0" fillId="4" borderId="0" xfId="0" applyFont="1" applyFill="1"/>
    <xf numFmtId="0" fontId="21" fillId="0" borderId="3" xfId="0" applyFont="1" applyFill="1" applyBorder="1" applyAlignment="1">
      <alignment vertical="top" wrapText="1"/>
    </xf>
    <xf numFmtId="0" fontId="21" fillId="0" borderId="3" xfId="0" applyFont="1" applyFill="1" applyBorder="1" applyAlignment="1">
      <alignment horizontal="center" vertical="top" wrapText="1"/>
    </xf>
    <xf numFmtId="0" fontId="20" fillId="7" borderId="3" xfId="0" applyNumberFormat="1" applyFont="1" applyFill="1" applyBorder="1" applyAlignment="1">
      <alignment horizontal="center" vertical="top" wrapText="1"/>
    </xf>
    <xf numFmtId="0" fontId="21" fillId="0" borderId="7" xfId="0" applyFont="1" applyFill="1" applyBorder="1" applyAlignment="1">
      <alignment vertical="top" wrapText="1"/>
    </xf>
    <xf numFmtId="0" fontId="0" fillId="0" borderId="3" xfId="0" applyBorder="1"/>
    <xf numFmtId="0" fontId="0" fillId="0" borderId="3" xfId="0" applyBorder="1" applyAlignment="1">
      <alignment wrapText="1"/>
    </xf>
    <xf numFmtId="0" fontId="1" fillId="11" borderId="3" xfId="0" applyFont="1" applyFill="1" applyBorder="1"/>
    <xf numFmtId="0" fontId="1" fillId="13" borderId="3" xfId="0" applyFont="1" applyFill="1" applyBorder="1"/>
    <xf numFmtId="0" fontId="21" fillId="0" borderId="3" xfId="0" applyFont="1" applyBorder="1" applyAlignment="1">
      <alignment horizontal="left" vertical="top" wrapText="1"/>
    </xf>
    <xf numFmtId="0" fontId="24" fillId="4" borderId="0" xfId="4" applyFill="1"/>
    <xf numFmtId="0" fontId="14" fillId="4" borderId="0" xfId="3" applyFont="1" applyFill="1"/>
    <xf numFmtId="0" fontId="19" fillId="0" borderId="3" xfId="0" applyFont="1" applyFill="1" applyBorder="1" applyAlignment="1">
      <alignment horizontal="left" vertical="top" wrapText="1"/>
    </xf>
    <xf numFmtId="0" fontId="20" fillId="0" borderId="3" xfId="1" applyFont="1" applyFill="1" applyBorder="1" applyAlignment="1">
      <alignment horizontal="left" vertical="top" wrapText="1"/>
    </xf>
    <xf numFmtId="0" fontId="27" fillId="6" borderId="2" xfId="0" applyFont="1" applyFill="1" applyBorder="1" applyAlignment="1">
      <alignment vertical="top"/>
    </xf>
    <xf numFmtId="0" fontId="28" fillId="4" borderId="0" xfId="0" applyFont="1" applyFill="1"/>
    <xf numFmtId="0" fontId="28" fillId="4" borderId="0" xfId="0" applyFont="1" applyFill="1" applyAlignment="1">
      <alignment horizontal="right" vertical="top" wrapText="1"/>
    </xf>
    <xf numFmtId="0" fontId="28" fillId="4" borderId="0" xfId="0" applyFont="1" applyFill="1" applyAlignment="1">
      <alignment vertical="top" wrapText="1"/>
    </xf>
    <xf numFmtId="0" fontId="28" fillId="4" borderId="0" xfId="0" applyFont="1" applyFill="1" applyAlignment="1">
      <alignment horizontal="center" vertical="top" wrapText="1"/>
    </xf>
    <xf numFmtId="0" fontId="28" fillId="4" borderId="0" xfId="0" applyFont="1" applyFill="1" applyAlignment="1">
      <alignment vertical="top"/>
    </xf>
    <xf numFmtId="0" fontId="1" fillId="15" borderId="3" xfId="0" applyFont="1" applyFill="1" applyBorder="1" applyAlignment="1">
      <alignment horizontal="right" vertical="center" wrapText="1"/>
    </xf>
    <xf numFmtId="0" fontId="28" fillId="0" borderId="0" xfId="0" applyFont="1"/>
    <xf numFmtId="0" fontId="1" fillId="15" borderId="3" xfId="0" applyFont="1" applyFill="1" applyBorder="1" applyAlignment="1">
      <alignment horizontal="right" vertical="top" wrapText="1"/>
    </xf>
    <xf numFmtId="0" fontId="1" fillId="15" borderId="3" xfId="0" applyFont="1" applyFill="1" applyBorder="1" applyAlignment="1">
      <alignment horizontal="right" vertical="top"/>
    </xf>
    <xf numFmtId="0" fontId="19" fillId="17" borderId="3" xfId="0" applyFont="1" applyFill="1" applyBorder="1" applyAlignment="1">
      <alignment horizontal="center" vertical="top" textRotation="45"/>
    </xf>
    <xf numFmtId="0" fontId="21" fillId="4" borderId="3" xfId="0" applyFont="1" applyFill="1" applyBorder="1" applyAlignment="1">
      <alignment horizontal="center" vertical="top" wrapText="1"/>
    </xf>
    <xf numFmtId="0" fontId="28" fillId="0" borderId="0" xfId="0" applyFont="1" applyAlignment="1">
      <alignment vertical="top"/>
    </xf>
    <xf numFmtId="0" fontId="28" fillId="4" borderId="0" xfId="0" applyFont="1" applyFill="1" applyAlignment="1">
      <alignment vertical="center"/>
    </xf>
    <xf numFmtId="0" fontId="1" fillId="15" borderId="10" xfId="0" applyFont="1" applyFill="1" applyBorder="1" applyAlignment="1">
      <alignment horizontal="right" vertical="center" wrapText="1"/>
    </xf>
    <xf numFmtId="10" fontId="28" fillId="17" borderId="3" xfId="0" applyNumberFormat="1" applyFont="1" applyFill="1" applyBorder="1" applyAlignment="1">
      <alignment horizontal="center" vertical="center" wrapText="1"/>
    </xf>
    <xf numFmtId="0" fontId="28" fillId="0" borderId="0" xfId="0" applyFont="1" applyAlignment="1">
      <alignment vertical="center"/>
    </xf>
    <xf numFmtId="0" fontId="26" fillId="0" borderId="3" xfId="0" applyFont="1" applyBorder="1" applyAlignment="1">
      <alignment horizontal="center" vertical="top" wrapText="1"/>
    </xf>
    <xf numFmtId="0" fontId="25" fillId="0" borderId="3" xfId="0" applyFont="1" applyBorder="1" applyAlignment="1">
      <alignment horizontal="center" vertical="top" wrapText="1"/>
    </xf>
    <xf numFmtId="0" fontId="19" fillId="0" borderId="3" xfId="0" applyFont="1" applyBorder="1" applyAlignment="1">
      <alignment horizontal="center" vertical="top" wrapText="1"/>
    </xf>
    <xf numFmtId="10" fontId="21" fillId="2" borderId="3" xfId="0" applyNumberFormat="1" applyFont="1" applyFill="1" applyBorder="1" applyAlignment="1">
      <alignment horizontal="center" vertical="center"/>
    </xf>
    <xf numFmtId="0" fontId="1" fillId="12" borderId="3" xfId="0" applyFont="1" applyFill="1" applyBorder="1" applyAlignment="1">
      <alignment horizontal="right" vertical="center" wrapText="1"/>
    </xf>
    <xf numFmtId="164" fontId="1" fillId="12" borderId="3" xfId="0" applyNumberFormat="1" applyFont="1" applyFill="1" applyBorder="1" applyAlignment="1">
      <alignment horizontal="right" vertical="center" wrapText="1"/>
    </xf>
    <xf numFmtId="0" fontId="28" fillId="0" borderId="0" xfId="0" applyFont="1" applyAlignment="1">
      <alignment vertical="top" wrapText="1"/>
    </xf>
    <xf numFmtId="0" fontId="28" fillId="0" borderId="0" xfId="0" applyFont="1" applyAlignment="1">
      <alignment horizontal="center" vertical="top" wrapText="1"/>
    </xf>
    <xf numFmtId="0" fontId="28" fillId="0" borderId="0" xfId="0" applyFont="1" applyAlignment="1">
      <alignment horizontal="right" vertical="top" wrapText="1"/>
    </xf>
    <xf numFmtId="0" fontId="6" fillId="18" borderId="3" xfId="2" applyFont="1" applyFill="1" applyBorder="1" applyAlignment="1">
      <alignment horizontal="center" vertical="top" wrapText="1"/>
    </xf>
    <xf numFmtId="0" fontId="6" fillId="15" borderId="3" xfId="2" applyFont="1" applyFill="1" applyBorder="1" applyAlignment="1">
      <alignment horizontal="center" vertical="top" wrapText="1"/>
    </xf>
    <xf numFmtId="0" fontId="0" fillId="0" borderId="3" xfId="0" applyFill="1" applyBorder="1"/>
    <xf numFmtId="0" fontId="5" fillId="0" borderId="3" xfId="0" applyFont="1" applyBorder="1" applyAlignment="1">
      <alignment vertical="top" wrapText="1"/>
    </xf>
    <xf numFmtId="0" fontId="13" fillId="4" borderId="0" xfId="0" applyFont="1" applyFill="1" applyBorder="1" applyAlignment="1">
      <alignment vertical="top"/>
    </xf>
    <xf numFmtId="0" fontId="10" fillId="4" borderId="0" xfId="0" applyFont="1" applyFill="1" applyBorder="1" applyAlignment="1">
      <alignment vertical="top"/>
    </xf>
    <xf numFmtId="0" fontId="13" fillId="6" borderId="3" xfId="0" applyFont="1" applyFill="1" applyBorder="1" applyAlignment="1">
      <alignment vertical="top"/>
    </xf>
    <xf numFmtId="0" fontId="10" fillId="2" borderId="3" xfId="0" applyFont="1" applyFill="1" applyBorder="1" applyAlignment="1">
      <alignment horizontal="center" vertical="top"/>
    </xf>
    <xf numFmtId="0" fontId="10" fillId="4" borderId="0" xfId="0" applyFont="1" applyFill="1" applyBorder="1" applyAlignment="1">
      <alignment vertical="top" wrapText="1"/>
    </xf>
    <xf numFmtId="0" fontId="10" fillId="4" borderId="11" xfId="0" applyFont="1" applyFill="1" applyBorder="1" applyAlignment="1">
      <alignment vertical="top"/>
    </xf>
    <xf numFmtId="0" fontId="10" fillId="4" borderId="11" xfId="0" applyFont="1" applyFill="1" applyBorder="1" applyAlignment="1">
      <alignment horizontal="center" vertical="top"/>
    </xf>
    <xf numFmtId="0" fontId="10" fillId="4" borderId="13" xfId="0" applyFont="1" applyFill="1" applyBorder="1" applyAlignment="1">
      <alignment horizontal="left" vertical="top"/>
    </xf>
    <xf numFmtId="0" fontId="2" fillId="4" borderId="0" xfId="5" applyFill="1" applyBorder="1"/>
    <xf numFmtId="0" fontId="17" fillId="4" borderId="0" xfId="3" applyFill="1" applyAlignment="1">
      <alignment vertical="center"/>
    </xf>
    <xf numFmtId="0" fontId="17" fillId="4" borderId="0" xfId="3" applyFill="1"/>
    <xf numFmtId="0" fontId="17" fillId="4" borderId="0" xfId="3" applyFont="1" applyFill="1"/>
    <xf numFmtId="0" fontId="43" fillId="4" borderId="0" xfId="0" applyFont="1" applyFill="1" applyAlignment="1">
      <alignment horizontal="center"/>
    </xf>
    <xf numFmtId="0" fontId="44" fillId="4" borderId="0" xfId="3" applyFont="1" applyFill="1" applyBorder="1" applyAlignment="1">
      <alignment horizontal="left" vertical="top"/>
    </xf>
    <xf numFmtId="0" fontId="8" fillId="4" borderId="0" xfId="0" applyFont="1" applyFill="1"/>
    <xf numFmtId="0" fontId="1" fillId="4" borderId="0" xfId="0" applyFont="1" applyFill="1" applyAlignment="1">
      <alignment horizontal="center" vertical="top"/>
    </xf>
    <xf numFmtId="0" fontId="1" fillId="4" borderId="0" xfId="0" applyFont="1" applyFill="1"/>
    <xf numFmtId="0" fontId="43" fillId="4" borderId="0" xfId="0" applyFont="1" applyFill="1" applyAlignment="1">
      <alignment vertical="top"/>
    </xf>
    <xf numFmtId="0" fontId="24" fillId="4" borderId="0" xfId="4" applyFill="1" applyAlignment="1">
      <alignment horizontal="left" vertical="center"/>
    </xf>
    <xf numFmtId="0" fontId="1" fillId="4" borderId="0" xfId="0" applyFont="1" applyFill="1" applyAlignment="1">
      <alignment horizontal="center"/>
    </xf>
    <xf numFmtId="0" fontId="19" fillId="4" borderId="0" xfId="3" applyFont="1" applyFill="1" applyAlignment="1">
      <alignment horizontal="left" vertical="top" wrapText="1"/>
    </xf>
    <xf numFmtId="0" fontId="46" fillId="4" borderId="0" xfId="3" applyFont="1" applyFill="1"/>
    <xf numFmtId="0" fontId="47" fillId="4" borderId="0" xfId="0" applyFont="1" applyFill="1" applyAlignment="1"/>
    <xf numFmtId="0" fontId="46" fillId="4" borderId="0" xfId="3" applyFont="1" applyFill="1" applyBorder="1" applyAlignment="1">
      <alignment vertical="top" wrapText="1"/>
    </xf>
    <xf numFmtId="0" fontId="48" fillId="4" borderId="0" xfId="4" applyFont="1" applyFill="1"/>
    <xf numFmtId="0" fontId="19" fillId="4" borderId="0" xfId="3" applyFont="1" applyFill="1" applyAlignment="1">
      <alignment vertical="top"/>
    </xf>
    <xf numFmtId="0" fontId="46" fillId="4" borderId="0" xfId="3" applyFont="1" applyFill="1" applyAlignment="1">
      <alignment vertical="top" wrapText="1"/>
    </xf>
    <xf numFmtId="0" fontId="49" fillId="19" borderId="7" xfId="0" applyFont="1" applyFill="1" applyBorder="1" applyAlignment="1" applyProtection="1">
      <alignment horizontal="center" vertical="center" wrapText="1"/>
    </xf>
    <xf numFmtId="0" fontId="50" fillId="6" borderId="7" xfId="0" applyFont="1" applyFill="1" applyBorder="1" applyAlignment="1">
      <alignment horizontal="left" vertical="top" wrapText="1"/>
    </xf>
    <xf numFmtId="0" fontId="46" fillId="0" borderId="3" xfId="3" applyFont="1" applyFill="1" applyBorder="1" applyAlignment="1">
      <alignment horizontal="left" vertical="top" wrapText="1"/>
    </xf>
    <xf numFmtId="0" fontId="46" fillId="4" borderId="3" xfId="3" applyFont="1" applyFill="1" applyBorder="1" applyAlignment="1">
      <alignment horizontal="left" vertical="top" wrapText="1"/>
    </xf>
    <xf numFmtId="0" fontId="52" fillId="4" borderId="0" xfId="3" applyFont="1" applyFill="1"/>
    <xf numFmtId="0" fontId="46" fillId="0" borderId="3" xfId="3" applyFont="1" applyBorder="1" applyAlignment="1">
      <alignment horizontal="left" vertical="top" wrapText="1"/>
    </xf>
    <xf numFmtId="0" fontId="49" fillId="19" borderId="7" xfId="0" applyFont="1" applyFill="1" applyBorder="1" applyAlignment="1" applyProtection="1">
      <alignment horizontal="left" vertical="center" wrapText="1"/>
    </xf>
    <xf numFmtId="0" fontId="19" fillId="3" borderId="3" xfId="0" applyFont="1" applyFill="1" applyBorder="1" applyAlignment="1">
      <alignment horizontal="left" vertical="top" wrapText="1"/>
    </xf>
    <xf numFmtId="0" fontId="20" fillId="3" borderId="3" xfId="1" applyFont="1" applyFill="1" applyBorder="1" applyAlignment="1">
      <alignment horizontal="left" vertical="top" wrapText="1"/>
    </xf>
    <xf numFmtId="0" fontId="21" fillId="3" borderId="3" xfId="0" applyFont="1" applyFill="1" applyBorder="1" applyAlignment="1">
      <alignment vertical="top" wrapText="1"/>
    </xf>
    <xf numFmtId="0" fontId="21" fillId="3" borderId="7" xfId="0" applyFont="1" applyFill="1" applyBorder="1" applyAlignment="1">
      <alignment vertical="top" wrapText="1"/>
    </xf>
    <xf numFmtId="0" fontId="21" fillId="3" borderId="3" xfId="0" applyFont="1" applyFill="1" applyBorder="1" applyAlignment="1">
      <alignment horizontal="left" vertical="top" wrapText="1"/>
    </xf>
    <xf numFmtId="0" fontId="20" fillId="3" borderId="3" xfId="0" applyNumberFormat="1" applyFont="1" applyFill="1" applyBorder="1" applyAlignment="1">
      <alignment horizontal="center" vertical="top" wrapText="1"/>
    </xf>
    <xf numFmtId="0" fontId="21" fillId="3" borderId="7" xfId="0" applyFont="1" applyFill="1" applyBorder="1" applyAlignment="1">
      <alignment horizontal="left" vertical="top" wrapText="1"/>
    </xf>
    <xf numFmtId="0" fontId="5" fillId="16" borderId="3" xfId="0" applyFont="1" applyFill="1" applyBorder="1" applyAlignment="1">
      <alignment horizontal="center" vertical="center" wrapText="1"/>
    </xf>
    <xf numFmtId="0" fontId="50" fillId="6" borderId="3" xfId="0" applyFont="1" applyFill="1" applyBorder="1" applyAlignment="1">
      <alignment vertical="top"/>
    </xf>
    <xf numFmtId="0" fontId="7" fillId="21" borderId="3" xfId="0" applyFont="1" applyFill="1" applyBorder="1" applyAlignment="1">
      <alignment horizontal="center" vertical="top" wrapText="1"/>
    </xf>
    <xf numFmtId="0" fontId="7" fillId="6" borderId="3" xfId="0" applyFont="1" applyFill="1" applyBorder="1" applyAlignment="1">
      <alignment horizontal="center" vertical="top" wrapText="1"/>
    </xf>
    <xf numFmtId="0" fontId="54" fillId="0" borderId="0" xfId="0" applyFont="1"/>
    <xf numFmtId="0" fontId="40" fillId="0" borderId="0" xfId="0" applyFont="1"/>
    <xf numFmtId="0" fontId="46" fillId="4" borderId="0" xfId="0" applyFont="1" applyFill="1" applyAlignment="1">
      <alignment vertical="top" wrapText="1"/>
    </xf>
    <xf numFmtId="0" fontId="46" fillId="4" borderId="0" xfId="0" applyFont="1" applyFill="1" applyAlignment="1">
      <alignment vertical="top"/>
    </xf>
    <xf numFmtId="0" fontId="35"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7" fillId="4" borderId="0" xfId="3" applyFill="1" applyBorder="1" applyAlignment="1">
      <alignment horizontal="left"/>
    </xf>
    <xf numFmtId="0" fontId="33" fillId="4" borderId="0" xfId="3" applyFont="1" applyFill="1" applyBorder="1" applyAlignment="1">
      <alignment horizontal="left"/>
    </xf>
    <xf numFmtId="0" fontId="36" fillId="4" borderId="0" xfId="3" applyFont="1" applyFill="1" applyBorder="1" applyAlignment="1">
      <alignment horizontal="left"/>
    </xf>
    <xf numFmtId="0" fontId="33" fillId="4" borderId="0" xfId="3" applyFont="1" applyFill="1"/>
    <xf numFmtId="0" fontId="34" fillId="4" borderId="0" xfId="3" applyFont="1" applyFill="1"/>
    <xf numFmtId="0" fontId="0" fillId="0" borderId="0" xfId="0" applyAlignment="1">
      <alignment vertical="top" wrapText="1"/>
    </xf>
    <xf numFmtId="0" fontId="0" fillId="4" borderId="0" xfId="0" applyFill="1" applyAlignment="1">
      <alignment horizontal="center"/>
    </xf>
    <xf numFmtId="0" fontId="0" fillId="4" borderId="0" xfId="0" applyFill="1" applyAlignment="1">
      <alignment vertical="top" wrapText="1"/>
    </xf>
    <xf numFmtId="0" fontId="51" fillId="15" borderId="3" xfId="3" applyFont="1" applyFill="1" applyBorder="1" applyAlignment="1">
      <alignment horizontal="right" vertical="top" wrapText="1"/>
    </xf>
    <xf numFmtId="0" fontId="45" fillId="15" borderId="3" xfId="0" applyFont="1" applyFill="1" applyBorder="1"/>
    <xf numFmtId="0" fontId="6" fillId="10" borderId="3" xfId="2" applyFont="1" applyFill="1" applyBorder="1" applyAlignment="1">
      <alignment horizontal="center" vertical="top" wrapText="1"/>
    </xf>
    <xf numFmtId="0" fontId="21" fillId="0" borderId="3" xfId="0" applyFont="1" applyFill="1" applyBorder="1" applyAlignment="1">
      <alignment horizontal="left" vertical="top" wrapText="1"/>
    </xf>
    <xf numFmtId="0" fontId="21" fillId="8" borderId="3" xfId="0" applyFont="1" applyFill="1" applyBorder="1" applyAlignment="1">
      <alignment vertical="top" wrapText="1"/>
    </xf>
    <xf numFmtId="0" fontId="3" fillId="4" borderId="0" xfId="0" applyFont="1" applyFill="1" applyAlignment="1">
      <alignment horizontal="center" vertical="top" wrapText="1"/>
    </xf>
    <xf numFmtId="0" fontId="9" fillId="4" borderId="0" xfId="0" applyFont="1" applyFill="1" applyAlignment="1">
      <alignment vertical="top"/>
    </xf>
    <xf numFmtId="0" fontId="9" fillId="4" borderId="0" xfId="0" applyFont="1" applyFill="1" applyAlignment="1">
      <alignment vertical="top" wrapText="1"/>
    </xf>
    <xf numFmtId="0" fontId="5" fillId="4" borderId="0" xfId="0" applyFont="1" applyFill="1" applyBorder="1" applyAlignment="1">
      <alignment horizontal="right" vertical="top" wrapText="1"/>
    </xf>
    <xf numFmtId="0" fontId="9" fillId="4" borderId="0" xfId="0" applyFont="1" applyFill="1" applyAlignment="1">
      <alignment horizontal="center" vertical="top"/>
    </xf>
    <xf numFmtId="0" fontId="5" fillId="4" borderId="12" xfId="0" applyFont="1" applyFill="1" applyBorder="1" applyAlignment="1">
      <alignment horizontal="right" vertical="top" wrapText="1"/>
    </xf>
    <xf numFmtId="0" fontId="10" fillId="4" borderId="12" xfId="0" applyFont="1" applyFill="1" applyBorder="1" applyAlignment="1">
      <alignment horizontal="right" vertical="top"/>
    </xf>
    <xf numFmtId="0" fontId="54" fillId="4" borderId="0" xfId="0" applyFont="1" applyFill="1"/>
    <xf numFmtId="0" fontId="53" fillId="4" borderId="0" xfId="0" applyFont="1" applyFill="1"/>
    <xf numFmtId="0" fontId="40" fillId="4" borderId="0" xfId="0" applyFont="1" applyFill="1"/>
    <xf numFmtId="0" fontId="40" fillId="4" borderId="0" xfId="5" applyFont="1" applyFill="1"/>
    <xf numFmtId="0" fontId="5" fillId="10" borderId="3" xfId="2" applyFont="1" applyFill="1" applyBorder="1" applyAlignment="1">
      <alignment horizontal="left" vertical="center" wrapText="1"/>
    </xf>
    <xf numFmtId="0" fontId="0" fillId="8" borderId="3" xfId="0" applyFill="1" applyBorder="1" applyAlignment="1">
      <alignment vertical="top" wrapText="1"/>
    </xf>
    <xf numFmtId="0" fontId="0" fillId="0" borderId="3" xfId="0" applyBorder="1" applyAlignment="1">
      <alignment vertical="top" wrapText="1"/>
    </xf>
    <xf numFmtId="0" fontId="21" fillId="0" borderId="3" xfId="0" applyFont="1" applyBorder="1" applyAlignment="1">
      <alignment horizontal="center" vertical="center"/>
    </xf>
    <xf numFmtId="0" fontId="21" fillId="0" borderId="3" xfId="0" applyFont="1" applyBorder="1" applyAlignment="1">
      <alignment vertical="top" wrapText="1"/>
    </xf>
    <xf numFmtId="0" fontId="20" fillId="0" borderId="3" xfId="2" applyFont="1" applyBorder="1" applyAlignment="1">
      <alignment vertical="top" wrapText="1"/>
    </xf>
    <xf numFmtId="0" fontId="20" fillId="0" borderId="3" xfId="2" applyFont="1" applyBorder="1" applyAlignment="1">
      <alignment horizontal="left" vertical="top" wrapText="1"/>
    </xf>
    <xf numFmtId="0" fontId="1" fillId="15" borderId="8" xfId="0" applyFont="1" applyFill="1" applyBorder="1" applyAlignment="1">
      <alignment horizontal="right" vertical="top" wrapText="1"/>
    </xf>
    <xf numFmtId="0" fontId="28" fillId="4" borderId="0" xfId="0" applyFont="1" applyFill="1" applyAlignment="1">
      <alignment horizontal="left" vertical="top" wrapText="1"/>
    </xf>
    <xf numFmtId="0" fontId="23" fillId="10" borderId="3" xfId="0" applyFont="1" applyFill="1" applyBorder="1" applyAlignment="1">
      <alignment horizontal="left" vertical="top" wrapText="1"/>
    </xf>
    <xf numFmtId="0" fontId="0" fillId="15" borderId="3" xfId="0"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1" fillId="10" borderId="3" xfId="0" applyFont="1" applyFill="1" applyBorder="1" applyAlignment="1">
      <alignment horizontal="right" vertical="center" wrapText="1"/>
    </xf>
    <xf numFmtId="0" fontId="0" fillId="4" borderId="0" xfId="0" applyFill="1" applyAlignment="1">
      <alignment vertical="top"/>
    </xf>
    <xf numFmtId="0" fontId="1" fillId="12" borderId="3" xfId="0" applyFont="1" applyFill="1" applyBorder="1" applyAlignment="1">
      <alignment horizontal="left" vertical="center" wrapText="1"/>
    </xf>
    <xf numFmtId="0" fontId="1" fillId="12" borderId="3" xfId="0" applyFont="1" applyFill="1" applyBorder="1" applyAlignment="1">
      <alignment vertical="center" wrapText="1"/>
    </xf>
    <xf numFmtId="0" fontId="1" fillId="12" borderId="3" xfId="0" applyFont="1" applyFill="1" applyBorder="1" applyAlignment="1">
      <alignment horizontal="center" vertical="center" wrapText="1"/>
    </xf>
    <xf numFmtId="0" fontId="0" fillId="8" borderId="3" xfId="0" applyFill="1" applyBorder="1" applyAlignment="1">
      <alignment horizontal="left" vertical="top" wrapText="1"/>
    </xf>
    <xf numFmtId="0" fontId="21" fillId="0" borderId="3" xfId="0" applyFont="1" applyBorder="1" applyAlignment="1">
      <alignment horizontal="center" vertical="top" wrapText="1"/>
    </xf>
    <xf numFmtId="0" fontId="20" fillId="17" borderId="3" xfId="0" applyFont="1" applyFill="1" applyBorder="1" applyAlignment="1">
      <alignment horizontal="center" vertical="top" wrapText="1"/>
    </xf>
    <xf numFmtId="10" fontId="0" fillId="12" borderId="3" xfId="0" applyNumberFormat="1" applyFill="1" applyBorder="1" applyAlignment="1">
      <alignment horizontal="center" vertical="center" wrapText="1"/>
    </xf>
    <xf numFmtId="0" fontId="0" fillId="4" borderId="11" xfId="0" applyFill="1" applyBorder="1" applyAlignment="1">
      <alignment vertical="center" wrapText="1"/>
    </xf>
    <xf numFmtId="0" fontId="0" fillId="4" borderId="11" xfId="0" applyFill="1" applyBorder="1" applyAlignment="1">
      <alignment horizontal="left" vertical="center" wrapText="1"/>
    </xf>
    <xf numFmtId="0" fontId="0" fillId="4" borderId="11" xfId="0" applyFill="1" applyBorder="1" applyAlignment="1">
      <alignment horizontal="center" vertical="center" wrapText="1"/>
    </xf>
    <xf numFmtId="0" fontId="1" fillId="4" borderId="0" xfId="0" applyFont="1" applyFill="1" applyAlignment="1">
      <alignment horizontal="right" vertical="center" wrapText="1"/>
    </xf>
    <xf numFmtId="10" fontId="0" fillId="4" borderId="0" xfId="0" applyNumberFormat="1" applyFill="1" applyAlignment="1">
      <alignment horizontal="center" vertical="center" wrapText="1"/>
    </xf>
    <xf numFmtId="0" fontId="0" fillId="4" borderId="0" xfId="0" applyFill="1" applyAlignment="1">
      <alignment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10" fontId="28" fillId="0" borderId="0" xfId="0" applyNumberFormat="1" applyFont="1" applyAlignment="1">
      <alignment horizontal="center" vertical="center" wrapText="1"/>
    </xf>
    <xf numFmtId="0" fontId="0" fillId="4" borderId="3" xfId="0" applyFill="1" applyBorder="1" applyAlignment="1">
      <alignment vertical="top" wrapText="1"/>
    </xf>
    <xf numFmtId="0" fontId="0" fillId="0" borderId="0" xfId="0" applyAlignment="1">
      <alignment vertical="center" wrapText="1"/>
    </xf>
    <xf numFmtId="0" fontId="0" fillId="3" borderId="0" xfId="0" applyFill="1" applyAlignment="1">
      <alignment vertical="top"/>
    </xf>
    <xf numFmtId="0" fontId="19" fillId="3" borderId="3" xfId="0" applyFont="1" applyFill="1" applyBorder="1" applyAlignment="1">
      <alignment horizontal="center" vertical="top" textRotation="45"/>
    </xf>
    <xf numFmtId="0" fontId="0" fillId="4" borderId="0" xfId="0" applyFill="1" applyAlignment="1">
      <alignment horizontal="left"/>
    </xf>
    <xf numFmtId="0" fontId="0" fillId="4" borderId="0" xfId="0" applyFill="1" applyAlignment="1">
      <alignment horizontal="right" vertical="top" wrapText="1"/>
    </xf>
    <xf numFmtId="0" fontId="0" fillId="4" borderId="0" xfId="0" applyFill="1" applyAlignment="1">
      <alignment horizontal="lef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4" borderId="0" xfId="0" applyFill="1" applyAlignment="1">
      <alignment horizontal="left" vertical="top" wrapText="1" indent="1"/>
    </xf>
    <xf numFmtId="10" fontId="0" fillId="10" borderId="3" xfId="0" applyNumberFormat="1" applyFill="1" applyBorder="1" applyAlignment="1">
      <alignment horizontal="right" vertical="center" wrapText="1"/>
    </xf>
    <xf numFmtId="10" fontId="0" fillId="12" borderId="3" xfId="0" applyNumberFormat="1" applyFill="1" applyBorder="1" applyAlignment="1">
      <alignment vertical="top" wrapText="1"/>
    </xf>
    <xf numFmtId="10" fontId="0" fillId="4" borderId="0" xfId="0" applyNumberFormat="1" applyFill="1" applyAlignment="1">
      <alignment horizontal="left" vertical="top" wrapText="1" indent="1"/>
    </xf>
    <xf numFmtId="0" fontId="0" fillId="4" borderId="0" xfId="0" applyFill="1" applyAlignment="1">
      <alignment horizontal="center" vertical="top" wrapText="1"/>
    </xf>
    <xf numFmtId="0" fontId="19" fillId="12" borderId="3" xfId="0" applyFont="1" applyFill="1" applyBorder="1" applyAlignment="1">
      <alignment horizontal="right" vertical="center"/>
    </xf>
    <xf numFmtId="0" fontId="0" fillId="0" borderId="3" xfId="0" applyBorder="1" applyAlignment="1">
      <alignment vertical="center" wrapText="1"/>
    </xf>
    <xf numFmtId="0" fontId="0" fillId="4" borderId="0" xfId="0" applyFill="1" applyAlignment="1">
      <alignment horizontal="left" vertical="center" wrapText="1" indent="1"/>
    </xf>
    <xf numFmtId="0" fontId="1" fillId="0" borderId="3" xfId="0" applyFont="1" applyBorder="1" applyAlignment="1">
      <alignment vertical="center" wrapText="1"/>
    </xf>
    <xf numFmtId="0" fontId="28" fillId="4" borderId="0" xfId="0" applyFont="1" applyFill="1" applyAlignment="1">
      <alignment horizontal="left"/>
    </xf>
    <xf numFmtId="0" fontId="0" fillId="0" borderId="0" xfId="0" applyAlignment="1">
      <alignment horizontal="center" vertical="top" wrapText="1"/>
    </xf>
    <xf numFmtId="0" fontId="0" fillId="0" borderId="0" xfId="0" applyAlignment="1">
      <alignment vertical="top"/>
    </xf>
    <xf numFmtId="0" fontId="28" fillId="0" borderId="0" xfId="0" applyFont="1" applyAlignment="1">
      <alignment horizontal="left" vertical="top" wrapText="1"/>
    </xf>
    <xf numFmtId="0" fontId="60" fillId="4" borderId="0" xfId="0" applyFont="1" applyFill="1"/>
    <xf numFmtId="0" fontId="44" fillId="4" borderId="0" xfId="3" applyFont="1" applyFill="1" applyAlignment="1">
      <alignment horizontal="left" vertical="top"/>
    </xf>
    <xf numFmtId="0" fontId="0" fillId="24" borderId="0" xfId="0" applyFill="1"/>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1" fillId="4" borderId="3" xfId="0" applyFont="1" applyFill="1" applyBorder="1" applyAlignment="1">
      <alignment vertical="top" wrapText="1"/>
    </xf>
    <xf numFmtId="0" fontId="62" fillId="4" borderId="3" xfId="0" applyFont="1" applyFill="1" applyBorder="1" applyAlignment="1">
      <alignment vertical="top" wrapText="1"/>
    </xf>
    <xf numFmtId="0" fontId="5" fillId="4" borderId="0" xfId="0" applyFont="1" applyFill="1" applyAlignment="1">
      <alignment horizontal="right" vertical="center"/>
    </xf>
    <xf numFmtId="0" fontId="8" fillId="8" borderId="3" xfId="0" applyFont="1" applyFill="1" applyBorder="1" applyAlignment="1">
      <alignment horizontal="center" vertical="center" wrapText="1"/>
    </xf>
    <xf numFmtId="0" fontId="8" fillId="8" borderId="3" xfId="0" applyFont="1" applyFill="1" applyBorder="1" applyAlignment="1">
      <alignment horizontal="left" vertical="center" wrapText="1"/>
    </xf>
    <xf numFmtId="0" fontId="0" fillId="24" borderId="0" xfId="0" applyFill="1" applyAlignment="1">
      <alignment horizontal="right" vertical="center"/>
    </xf>
    <xf numFmtId="0" fontId="0" fillId="24" borderId="0" xfId="0" applyFill="1" applyAlignment="1">
      <alignment horizontal="right"/>
    </xf>
    <xf numFmtId="164" fontId="8" fillId="4"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1" fontId="8" fillId="4" borderId="3" xfId="0" applyNumberFormat="1" applyFont="1" applyFill="1" applyBorder="1" applyAlignment="1">
      <alignment horizontal="center" vertical="center" wrapText="1"/>
    </xf>
    <xf numFmtId="0" fontId="3" fillId="4" borderId="0" xfId="0" applyFont="1" applyFill="1"/>
    <xf numFmtId="0" fontId="20" fillId="3" borderId="7" xfId="1" applyFont="1" applyFill="1" applyBorder="1" applyAlignment="1">
      <alignment horizontal="left" vertical="top" wrapText="1"/>
    </xf>
    <xf numFmtId="0" fontId="21" fillId="0" borderId="0" xfId="0" applyFont="1" applyAlignment="1">
      <alignment vertical="top" wrapText="1"/>
    </xf>
    <xf numFmtId="0" fontId="10" fillId="6" borderId="2" xfId="0" applyFont="1" applyFill="1" applyBorder="1" applyAlignment="1">
      <alignment vertical="top"/>
    </xf>
    <xf numFmtId="0" fontId="36" fillId="4" borderId="0" xfId="3" applyFont="1" applyFill="1"/>
    <xf numFmtId="165" fontId="21" fillId="4" borderId="0" xfId="3" applyNumberFormat="1" applyFont="1" applyFill="1" applyAlignment="1">
      <alignment horizontal="left" vertical="top" wrapText="1"/>
    </xf>
    <xf numFmtId="0" fontId="36" fillId="4" borderId="0" xfId="3" applyFont="1" applyFill="1" applyAlignment="1">
      <alignment horizontal="left"/>
    </xf>
    <xf numFmtId="0" fontId="21"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0" fillId="4" borderId="0" xfId="0" applyFill="1" applyBorder="1" applyAlignment="1"/>
    <xf numFmtId="0" fontId="20" fillId="0" borderId="3" xfId="1" applyFont="1" applyFill="1" applyBorder="1" applyAlignment="1">
      <alignment vertical="top" wrapText="1"/>
    </xf>
    <xf numFmtId="0" fontId="21" fillId="8" borderId="3" xfId="0" applyFont="1" applyFill="1" applyBorder="1" applyAlignment="1">
      <alignment horizontal="left" vertical="top" wrapText="1"/>
    </xf>
    <xf numFmtId="0" fontId="5" fillId="12" borderId="3" xfId="0" applyFont="1" applyFill="1" applyBorder="1" applyAlignment="1">
      <alignment horizontal="center" vertical="center"/>
    </xf>
    <xf numFmtId="0" fontId="5" fillId="12" borderId="3" xfId="0" applyFont="1" applyFill="1" applyBorder="1" applyAlignment="1">
      <alignment horizontal="center"/>
    </xf>
    <xf numFmtId="0" fontId="0" fillId="12" borderId="3" xfId="0" applyFill="1" applyBorder="1" applyAlignment="1">
      <alignment horizontal="right" vertical="top" wrapText="1"/>
    </xf>
    <xf numFmtId="0" fontId="0" fillId="4" borderId="10" xfId="0" applyFill="1" applyBorder="1" applyAlignment="1">
      <alignment vertical="top"/>
    </xf>
    <xf numFmtId="0" fontId="0" fillId="4" borderId="11" xfId="0" applyFill="1" applyBorder="1" applyAlignment="1">
      <alignment vertical="top"/>
    </xf>
    <xf numFmtId="0" fontId="1" fillId="4" borderId="11" xfId="0" applyFont="1" applyFill="1" applyBorder="1" applyAlignment="1">
      <alignment vertical="top" wrapText="1"/>
    </xf>
    <xf numFmtId="0" fontId="1" fillId="4" borderId="0" xfId="0" applyFont="1" applyFill="1" applyBorder="1" applyAlignment="1">
      <alignment vertical="top" wrapText="1"/>
    </xf>
    <xf numFmtId="0" fontId="0" fillId="4" borderId="0" xfId="0" applyFill="1" applyBorder="1" applyAlignment="1">
      <alignment vertical="top" wrapText="1"/>
    </xf>
    <xf numFmtId="0" fontId="19" fillId="4" borderId="0" xfId="0" applyFont="1" applyFill="1" applyBorder="1" applyAlignment="1">
      <alignment horizontal="right" vertical="center" wrapText="1" indent="1"/>
    </xf>
    <xf numFmtId="0" fontId="6" fillId="4" borderId="0" xfId="0" applyFont="1" applyFill="1" applyBorder="1" applyAlignment="1">
      <alignment horizontal="right" vertical="center" indent="1"/>
    </xf>
    <xf numFmtId="0" fontId="1" fillId="4" borderId="0" xfId="0" applyFont="1" applyFill="1" applyBorder="1" applyAlignment="1">
      <alignment horizontal="left" vertical="top" wrapText="1"/>
    </xf>
    <xf numFmtId="0" fontId="0" fillId="8" borderId="3" xfId="0" applyFill="1" applyBorder="1" applyAlignment="1">
      <alignment horizontal="right" vertical="top" wrapText="1"/>
    </xf>
    <xf numFmtId="10" fontId="0" fillId="8" borderId="3" xfId="0" applyNumberFormat="1" applyFill="1" applyBorder="1" applyAlignment="1">
      <alignment horizontal="right" vertical="center" wrapText="1"/>
    </xf>
    <xf numFmtId="0" fontId="9" fillId="3" borderId="3" xfId="0" applyFont="1" applyFill="1" applyBorder="1" applyAlignment="1">
      <alignment horizontal="center" vertical="top"/>
    </xf>
    <xf numFmtId="0" fontId="9" fillId="27" borderId="3" xfId="0" applyFont="1" applyFill="1" applyBorder="1" applyAlignment="1">
      <alignment horizontal="center" vertical="top"/>
    </xf>
    <xf numFmtId="0" fontId="9" fillId="3" borderId="3" xfId="0" applyFont="1" applyFill="1" applyBorder="1" applyAlignment="1">
      <alignment vertical="top"/>
    </xf>
    <xf numFmtId="0" fontId="10" fillId="4" borderId="0" xfId="0" applyFont="1" applyFill="1" applyBorder="1" applyAlignment="1">
      <alignment horizontal="right" vertical="top"/>
    </xf>
    <xf numFmtId="0" fontId="10" fillId="4" borderId="13" xfId="0" applyFont="1" applyFill="1" applyBorder="1" applyAlignment="1">
      <alignment horizontal="center" vertical="top"/>
    </xf>
    <xf numFmtId="0" fontId="8" fillId="12" borderId="3" xfId="0" applyFont="1" applyFill="1" applyBorder="1" applyAlignment="1">
      <alignment horizontal="center" vertical="center" wrapText="1"/>
    </xf>
    <xf numFmtId="0" fontId="8" fillId="12" borderId="3" xfId="0" applyFont="1" applyFill="1" applyBorder="1" applyAlignment="1">
      <alignment horizontal="left" vertical="center" wrapText="1"/>
    </xf>
    <xf numFmtId="0" fontId="10" fillId="4" borderId="0" xfId="0" applyFont="1" applyFill="1" applyBorder="1" applyAlignment="1">
      <alignment horizontal="center" vertical="top"/>
    </xf>
    <xf numFmtId="0" fontId="9" fillId="4" borderId="11" xfId="0" applyFont="1" applyFill="1" applyBorder="1" applyAlignment="1">
      <alignment vertical="top"/>
    </xf>
    <xf numFmtId="0" fontId="21" fillId="0" borderId="3" xfId="0" applyFont="1" applyFill="1" applyBorder="1" applyAlignment="1">
      <alignment horizontal="center" vertical="top"/>
    </xf>
    <xf numFmtId="0" fontId="21" fillId="4" borderId="3" xfId="0" applyFont="1" applyFill="1" applyBorder="1" applyAlignment="1">
      <alignment horizontal="center" vertical="top"/>
    </xf>
    <xf numFmtId="164" fontId="21" fillId="2" borderId="3" xfId="0" applyNumberFormat="1" applyFont="1" applyFill="1" applyBorder="1" applyAlignment="1">
      <alignment horizontal="center" vertical="top"/>
    </xf>
    <xf numFmtId="0" fontId="21" fillId="0" borderId="0" xfId="0" applyFont="1" applyFill="1" applyBorder="1" applyAlignment="1">
      <alignment horizontal="center" vertical="top"/>
    </xf>
    <xf numFmtId="0" fontId="21" fillId="4" borderId="0" xfId="0" applyFont="1" applyFill="1" applyBorder="1" applyAlignment="1">
      <alignment horizontal="center" vertical="top"/>
    </xf>
    <xf numFmtId="0" fontId="28" fillId="8" borderId="3" xfId="0" applyFont="1" applyFill="1" applyBorder="1"/>
    <xf numFmtId="0" fontId="28" fillId="12" borderId="3" xfId="0" applyFont="1" applyFill="1" applyBorder="1"/>
    <xf numFmtId="10" fontId="0" fillId="8" borderId="3" xfId="0" applyNumberFormat="1" applyFill="1" applyBorder="1" applyAlignment="1">
      <alignment vertical="top" wrapText="1"/>
    </xf>
    <xf numFmtId="0" fontId="0" fillId="4" borderId="5" xfId="0" applyFill="1" applyBorder="1" applyAlignment="1">
      <alignment vertical="center" wrapText="1"/>
    </xf>
    <xf numFmtId="0" fontId="33" fillId="4" borderId="0" xfId="3" applyFont="1" applyFill="1" applyAlignment="1">
      <alignment horizontal="left" vertical="top" wrapText="1"/>
    </xf>
    <xf numFmtId="0" fontId="33" fillId="4" borderId="0" xfId="3" applyFont="1" applyFill="1" applyAlignment="1">
      <alignment vertical="top" wrapText="1"/>
    </xf>
    <xf numFmtId="0" fontId="34" fillId="4" borderId="0" xfId="3" applyFont="1" applyFill="1" applyAlignment="1">
      <alignment horizontal="left" vertical="top"/>
    </xf>
    <xf numFmtId="0" fontId="37" fillId="4" borderId="0" xfId="3" applyFont="1" applyFill="1" applyAlignment="1">
      <alignment horizontal="left" vertical="top"/>
    </xf>
    <xf numFmtId="0" fontId="37" fillId="4" borderId="0" xfId="3" applyFont="1" applyFill="1" applyAlignment="1">
      <alignment horizontal="left"/>
    </xf>
    <xf numFmtId="0" fontId="34" fillId="4" borderId="0" xfId="3" applyFont="1" applyFill="1" applyAlignment="1">
      <alignment horizontal="left"/>
    </xf>
    <xf numFmtId="0" fontId="38" fillId="4" borderId="0" xfId="3" applyFont="1" applyFill="1" applyAlignment="1">
      <alignment horizontal="left" vertical="center"/>
    </xf>
    <xf numFmtId="0" fontId="37" fillId="4" borderId="0" xfId="3" applyFont="1" applyFill="1" applyAlignment="1">
      <alignment horizontal="center"/>
    </xf>
    <xf numFmtId="0" fontId="39" fillId="4" borderId="0" xfId="3" applyFont="1" applyFill="1" applyAlignment="1">
      <alignment vertical="top"/>
    </xf>
    <xf numFmtId="0" fontId="34" fillId="4" borderId="0" xfId="3" applyFont="1" applyFill="1" applyAlignment="1">
      <alignment horizontal="center" vertical="center" wrapText="1"/>
    </xf>
    <xf numFmtId="0" fontId="40" fillId="4" borderId="0" xfId="5" applyFont="1" applyFill="1" applyAlignment="1">
      <alignment vertical="center"/>
    </xf>
    <xf numFmtId="0" fontId="0" fillId="4" borderId="0" xfId="0" applyFill="1"/>
    <xf numFmtId="0" fontId="6" fillId="0" borderId="3" xfId="0" applyFont="1" applyBorder="1" applyAlignment="1">
      <alignment vertical="center" wrapText="1"/>
    </xf>
    <xf numFmtId="0" fontId="7" fillId="0" borderId="0" xfId="0" applyFont="1" applyAlignment="1">
      <alignment horizontal="left" vertical="top"/>
    </xf>
    <xf numFmtId="0" fontId="7" fillId="0" borderId="0" xfId="0" applyFont="1" applyAlignment="1">
      <alignment horizontal="center" vertical="top"/>
    </xf>
    <xf numFmtId="0" fontId="9" fillId="0" borderId="0" xfId="0" applyFont="1" applyAlignment="1">
      <alignment vertical="top"/>
    </xf>
    <xf numFmtId="0" fontId="19" fillId="0" borderId="3" xfId="0" applyFont="1" applyBorder="1" applyAlignment="1">
      <alignment horizontal="left" vertical="top" wrapText="1"/>
    </xf>
    <xf numFmtId="0" fontId="9" fillId="0" borderId="0" xfId="0" applyFont="1" applyAlignment="1">
      <alignment horizontal="center" vertical="top"/>
    </xf>
    <xf numFmtId="0" fontId="9" fillId="0" borderId="0" xfId="0" applyFont="1" applyAlignment="1">
      <alignment vertical="top" wrapText="1"/>
    </xf>
    <xf numFmtId="0" fontId="5" fillId="4" borderId="3" xfId="0" applyFont="1" applyFill="1" applyBorder="1" applyAlignment="1">
      <alignment vertical="top" wrapText="1"/>
    </xf>
    <xf numFmtId="0" fontId="15" fillId="4" borderId="3" xfId="0" applyFont="1" applyFill="1" applyBorder="1" applyAlignment="1">
      <alignment vertical="top" wrapText="1"/>
    </xf>
    <xf numFmtId="0" fontId="10" fillId="0" borderId="3" xfId="0" applyFont="1" applyFill="1" applyBorder="1" applyAlignment="1">
      <alignment vertical="top"/>
    </xf>
    <xf numFmtId="0" fontId="20" fillId="0" borderId="3" xfId="0" applyFont="1" applyFill="1" applyBorder="1" applyAlignment="1">
      <alignment vertical="top"/>
    </xf>
    <xf numFmtId="0" fontId="21" fillId="0" borderId="3" xfId="0" applyFont="1" applyFill="1" applyBorder="1" applyAlignment="1">
      <alignment horizontal="left" vertical="top" wrapText="1"/>
    </xf>
    <xf numFmtId="0" fontId="19" fillId="4" borderId="0" xfId="0" applyFont="1" applyFill="1" applyBorder="1" applyAlignment="1">
      <alignment horizontal="center" vertical="top" textRotation="45"/>
    </xf>
    <xf numFmtId="0" fontId="20" fillId="4" borderId="0" xfId="0" applyFont="1" applyFill="1" applyBorder="1" applyAlignment="1">
      <alignment horizontal="center" vertical="top" wrapText="1"/>
    </xf>
    <xf numFmtId="0" fontId="59" fillId="0" borderId="3" xfId="1" applyFont="1" applyFill="1" applyBorder="1" applyAlignment="1">
      <alignment horizontal="center" vertical="center"/>
    </xf>
    <xf numFmtId="0" fontId="21" fillId="0" borderId="3" xfId="0" applyFont="1" applyFill="1" applyBorder="1" applyAlignment="1">
      <alignment horizontal="left" vertical="top" wrapText="1"/>
    </xf>
    <xf numFmtId="0" fontId="0" fillId="4" borderId="0" xfId="0" applyFill="1"/>
    <xf numFmtId="0" fontId="1" fillId="28" borderId="3" xfId="0" applyFont="1" applyFill="1" applyBorder="1" applyAlignment="1">
      <alignment horizontal="center"/>
    </xf>
    <xf numFmtId="0" fontId="31" fillId="26" borderId="3" xfId="0" applyFont="1" applyFill="1" applyBorder="1" applyAlignment="1">
      <alignment vertical="center" wrapText="1"/>
    </xf>
    <xf numFmtId="0" fontId="0" fillId="4" borderId="0" xfId="0" applyFill="1" applyAlignment="1">
      <alignment horizontal="right"/>
    </xf>
    <xf numFmtId="0" fontId="21" fillId="0" borderId="3" xfId="0" applyFont="1" applyFill="1" applyBorder="1" applyAlignment="1">
      <alignment horizontal="left" vertical="top" wrapText="1"/>
    </xf>
    <xf numFmtId="0" fontId="15" fillId="0" borderId="3" xfId="0" applyFont="1" applyBorder="1" applyAlignment="1">
      <alignment vertical="top" wrapText="1"/>
    </xf>
    <xf numFmtId="0" fontId="16" fillId="0" borderId="3" xfId="0" applyFont="1" applyBorder="1" applyAlignment="1">
      <alignment vertical="top" wrapText="1"/>
    </xf>
    <xf numFmtId="0" fontId="21" fillId="4" borderId="3" xfId="0" applyFont="1" applyFill="1" applyBorder="1" applyAlignment="1">
      <alignment horizontal="left" vertical="top" wrapText="1"/>
    </xf>
    <xf numFmtId="0" fontId="7" fillId="29" borderId="3" xfId="0" applyFont="1" applyFill="1" applyBorder="1" applyAlignment="1">
      <alignment horizontal="center" vertical="top" wrapText="1"/>
    </xf>
    <xf numFmtId="0" fontId="22" fillId="0" borderId="3" xfId="1" applyFont="1" applyFill="1" applyBorder="1" applyAlignment="1">
      <alignment horizontal="center" vertical="center"/>
    </xf>
    <xf numFmtId="0" fontId="0" fillId="4" borderId="0" xfId="0" applyFill="1"/>
    <xf numFmtId="0" fontId="20" fillId="3" borderId="3" xfId="2" applyFont="1" applyFill="1" applyBorder="1" applyAlignment="1">
      <alignment horizontal="center" vertical="center" wrapText="1"/>
    </xf>
    <xf numFmtId="0" fontId="58" fillId="3" borderId="3" xfId="0" applyFont="1" applyFill="1" applyBorder="1" applyAlignment="1">
      <alignment horizontal="center" vertical="center" wrapText="1"/>
    </xf>
    <xf numFmtId="0" fontId="20" fillId="0" borderId="3" xfId="2" applyFont="1" applyFill="1" applyBorder="1" applyAlignment="1">
      <alignment horizontal="center" vertical="center" wrapText="1"/>
    </xf>
    <xf numFmtId="0" fontId="58" fillId="0" borderId="3" xfId="0" applyFont="1" applyFill="1" applyBorder="1" applyAlignment="1">
      <alignment horizontal="center" vertical="center" wrapText="1"/>
    </xf>
    <xf numFmtId="0" fontId="14" fillId="0" borderId="3" xfId="0" quotePrefix="1" applyFont="1" applyFill="1" applyBorder="1" applyAlignment="1">
      <alignment horizontal="center" vertical="center" wrapText="1"/>
    </xf>
    <xf numFmtId="0" fontId="57" fillId="0" borderId="3" xfId="0" applyFont="1" applyFill="1" applyBorder="1" applyAlignment="1">
      <alignment horizontal="center" vertical="center" wrapText="1"/>
    </xf>
    <xf numFmtId="0" fontId="21" fillId="0" borderId="3" xfId="0" applyFont="1" applyFill="1" applyBorder="1" applyAlignment="1">
      <alignment horizontal="center" vertical="center"/>
    </xf>
    <xf numFmtId="0" fontId="34" fillId="0" borderId="0" xfId="3" applyFont="1" applyFill="1" applyAlignment="1">
      <alignment horizontal="left" vertical="top"/>
    </xf>
    <xf numFmtId="0" fontId="6" fillId="18" borderId="3" xfId="2" applyFont="1" applyFill="1" applyBorder="1" applyAlignment="1">
      <alignment horizontal="center" vertical="top" wrapText="1"/>
    </xf>
    <xf numFmtId="166" fontId="34" fillId="4" borderId="0" xfId="3" applyNumberFormat="1" applyFont="1" applyFill="1" applyAlignment="1">
      <alignment horizontal="left" vertical="top" wrapText="1"/>
    </xf>
    <xf numFmtId="0" fontId="21" fillId="0" borderId="3" xfId="0" applyFont="1" applyFill="1" applyBorder="1" applyAlignment="1">
      <alignment horizontal="left" vertical="top" wrapText="1"/>
    </xf>
    <xf numFmtId="0" fontId="3" fillId="10" borderId="3" xfId="0" applyFont="1" applyFill="1" applyBorder="1"/>
    <xf numFmtId="0" fontId="20" fillId="0" borderId="3" xfId="1" applyFont="1" applyFill="1" applyBorder="1" applyAlignment="1">
      <alignment horizontal="left" vertical="top" wrapText="1"/>
    </xf>
    <xf numFmtId="0" fontId="6" fillId="0" borderId="3" xfId="2" applyFont="1" applyFill="1" applyBorder="1" applyAlignment="1">
      <alignment horizontal="center" vertical="top" wrapText="1"/>
    </xf>
    <xf numFmtId="0" fontId="1" fillId="0" borderId="3" xfId="0" applyFont="1" applyBorder="1" applyAlignment="1"/>
    <xf numFmtId="0" fontId="10" fillId="4" borderId="0" xfId="0" applyFont="1" applyFill="1" applyAlignment="1">
      <alignment vertical="top"/>
    </xf>
    <xf numFmtId="0" fontId="10" fillId="2" borderId="4" xfId="0" applyFont="1" applyFill="1" applyBorder="1" applyAlignment="1">
      <alignment vertical="top"/>
    </xf>
    <xf numFmtId="0" fontId="6" fillId="3" borderId="3" xfId="2" applyFont="1" applyFill="1" applyBorder="1" applyAlignment="1">
      <alignment horizontal="center" vertical="top" wrapText="1"/>
    </xf>
    <xf numFmtId="0" fontId="66" fillId="4" borderId="0" xfId="0" applyFont="1" applyFill="1" applyAlignment="1">
      <alignment vertical="top"/>
    </xf>
    <xf numFmtId="0" fontId="66" fillId="0" borderId="0" xfId="0" applyFont="1" applyFill="1" applyAlignment="1">
      <alignment vertical="top"/>
    </xf>
    <xf numFmtId="0" fontId="3" fillId="0" borderId="3" xfId="0" applyFont="1" applyBorder="1"/>
    <xf numFmtId="0" fontId="21" fillId="15" borderId="3" xfId="0" applyFont="1" applyFill="1" applyBorder="1" applyAlignment="1">
      <alignment horizontal="left" vertical="top" wrapText="1"/>
    </xf>
    <xf numFmtId="0" fontId="43" fillId="18" borderId="3" xfId="0" applyFont="1" applyFill="1" applyBorder="1" applyAlignment="1">
      <alignment vertical="top" wrapText="1"/>
    </xf>
    <xf numFmtId="0" fontId="5" fillId="18" borderId="3" xfId="0" applyFont="1" applyFill="1" applyBorder="1" applyAlignment="1">
      <alignment horizontal="center" vertical="center" wrapText="1"/>
    </xf>
    <xf numFmtId="0" fontId="5" fillId="18" borderId="3" xfId="0" applyFont="1" applyFill="1" applyBorder="1" applyAlignment="1">
      <alignment horizontal="left" vertical="center" wrapText="1"/>
    </xf>
    <xf numFmtId="0" fontId="19" fillId="0" borderId="1" xfId="0" applyFont="1" applyFill="1" applyBorder="1" applyAlignment="1">
      <alignment horizontal="left" vertical="top" wrapText="1"/>
    </xf>
    <xf numFmtId="0" fontId="6" fillId="18" borderId="5" xfId="2" applyFont="1" applyFill="1" applyBorder="1" applyAlignment="1">
      <alignment horizontal="center" vertical="top" wrapText="1"/>
    </xf>
    <xf numFmtId="0" fontId="10" fillId="6" borderId="6" xfId="0" applyFont="1" applyFill="1" applyBorder="1" applyAlignment="1">
      <alignment vertical="top"/>
    </xf>
    <xf numFmtId="0" fontId="10" fillId="6" borderId="9" xfId="0" applyFont="1" applyFill="1" applyBorder="1" applyAlignment="1">
      <alignment vertical="top" wrapText="1"/>
    </xf>
    <xf numFmtId="0" fontId="5" fillId="12" borderId="1" xfId="0" applyFont="1" applyFill="1" applyBorder="1" applyAlignment="1">
      <alignment horizontal="left" vertical="center"/>
    </xf>
    <xf numFmtId="0" fontId="21" fillId="0" borderId="0" xfId="0" applyFont="1"/>
    <xf numFmtId="0" fontId="21" fillId="4" borderId="0" xfId="0" applyFont="1" applyFill="1"/>
    <xf numFmtId="0" fontId="10" fillId="4" borderId="3" xfId="0" applyFont="1" applyFill="1" applyBorder="1" applyAlignment="1">
      <alignment horizontal="center" vertical="top"/>
    </xf>
    <xf numFmtId="0" fontId="20" fillId="0" borderId="3" xfId="2" applyFont="1" applyBorder="1" applyAlignment="1">
      <alignment horizontal="center" vertical="center" wrapText="1"/>
    </xf>
    <xf numFmtId="0" fontId="21" fillId="0" borderId="3" xfId="0" quotePrefix="1" applyFont="1" applyBorder="1" applyAlignment="1">
      <alignment horizontal="center" vertical="center" wrapText="1"/>
    </xf>
    <xf numFmtId="0" fontId="57" fillId="0" borderId="3" xfId="0" applyFont="1" applyBorder="1" applyAlignment="1">
      <alignment horizontal="center" vertical="center" wrapText="1"/>
    </xf>
    <xf numFmtId="0" fontId="58" fillId="0" borderId="3" xfId="0" applyFont="1" applyBorder="1" applyAlignment="1">
      <alignment horizontal="center" vertical="center" wrapText="1"/>
    </xf>
    <xf numFmtId="0" fontId="21" fillId="0" borderId="3" xfId="0" quotePrefix="1" applyFont="1" applyFill="1" applyBorder="1" applyAlignment="1">
      <alignment horizontal="center" vertical="center" wrapText="1"/>
    </xf>
    <xf numFmtId="0" fontId="22" fillId="0" borderId="3" xfId="1" applyFont="1" applyFill="1" applyBorder="1" applyAlignment="1">
      <alignment vertical="center"/>
    </xf>
    <xf numFmtId="0" fontId="21" fillId="3" borderId="3" xfId="0" quotePrefix="1" applyFont="1" applyFill="1" applyBorder="1" applyAlignment="1">
      <alignment horizontal="center" vertical="center" wrapText="1"/>
    </xf>
    <xf numFmtId="0" fontId="22" fillId="3" borderId="3" xfId="1" applyFont="1" applyFill="1" applyBorder="1" applyAlignment="1">
      <alignment horizontal="center" vertical="center"/>
    </xf>
    <xf numFmtId="0" fontId="14" fillId="0" borderId="3" xfId="0" applyFont="1" applyFill="1" applyBorder="1" applyAlignment="1">
      <alignment horizontal="center" vertical="center" wrapText="1"/>
    </xf>
    <xf numFmtId="0" fontId="59" fillId="3" borderId="3" xfId="1" applyFont="1" applyFill="1" applyBorder="1" applyAlignment="1">
      <alignment horizontal="center" vertical="center"/>
    </xf>
    <xf numFmtId="0" fontId="67" fillId="15" borderId="3" xfId="0" applyFont="1" applyFill="1" applyBorder="1" applyAlignment="1">
      <alignment horizontal="left" vertical="top" wrapText="1"/>
    </xf>
    <xf numFmtId="0" fontId="34" fillId="0" borderId="0" xfId="0" applyFont="1" applyFill="1" applyAlignment="1">
      <alignment horizontal="left"/>
    </xf>
    <xf numFmtId="0" fontId="21" fillId="0" borderId="3" xfId="0" applyFont="1" applyBorder="1"/>
    <xf numFmtId="0" fontId="21" fillId="0" borderId="3" xfId="0" applyFont="1" applyBorder="1" applyAlignment="1">
      <alignment wrapText="1"/>
    </xf>
    <xf numFmtId="0" fontId="21" fillId="10" borderId="3" xfId="0" applyFont="1" applyFill="1" applyBorder="1"/>
    <xf numFmtId="0" fontId="21" fillId="10" borderId="3" xfId="0" applyFont="1" applyFill="1" applyBorder="1" applyAlignment="1">
      <alignment wrapText="1"/>
    </xf>
    <xf numFmtId="0" fontId="19" fillId="13" borderId="3" xfId="0" applyFont="1" applyFill="1" applyBorder="1"/>
    <xf numFmtId="0" fontId="19" fillId="11" borderId="3" xfId="0" applyFont="1" applyFill="1" applyBorder="1"/>
    <xf numFmtId="0" fontId="21" fillId="0" borderId="3" xfId="0" applyFont="1" applyFill="1" applyBorder="1"/>
    <xf numFmtId="0" fontId="21" fillId="4" borderId="0" xfId="0" quotePrefix="1" applyFont="1" applyFill="1" applyAlignment="1">
      <alignment horizontal="left" vertical="top"/>
    </xf>
    <xf numFmtId="0" fontId="21" fillId="4" borderId="0" xfId="0" applyFont="1" applyFill="1" applyAlignment="1">
      <alignment horizontal="left" vertical="top" wrapText="1"/>
    </xf>
    <xf numFmtId="0" fontId="21" fillId="4" borderId="0" xfId="0" quotePrefix="1" applyFont="1" applyFill="1" applyAlignment="1">
      <alignment horizontal="left" vertical="top" wrapText="1"/>
    </xf>
    <xf numFmtId="0" fontId="21" fillId="4" borderId="0" xfId="0" applyFont="1" applyFill="1" applyAlignment="1">
      <alignment horizontal="left" vertical="top"/>
    </xf>
    <xf numFmtId="0" fontId="21" fillId="4" borderId="0" xfId="0" applyFont="1" applyFill="1" applyAlignment="1">
      <alignment vertical="top"/>
    </xf>
    <xf numFmtId="0" fontId="19" fillId="23" borderId="3" xfId="1" applyFont="1" applyFill="1" applyBorder="1" applyAlignment="1">
      <alignment horizontal="center" vertical="center" textRotation="90" wrapText="1"/>
    </xf>
    <xf numFmtId="0" fontId="21" fillId="0" borderId="7"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6" fillId="18" borderId="7" xfId="2" applyFont="1" applyFill="1" applyBorder="1" applyAlignment="1">
      <alignment horizontal="center" vertical="top" wrapText="1"/>
    </xf>
    <xf numFmtId="0" fontId="6" fillId="18" borderId="9" xfId="2" applyFont="1" applyFill="1" applyBorder="1" applyAlignment="1">
      <alignment horizontal="center" vertical="top" wrapText="1"/>
    </xf>
    <xf numFmtId="0" fontId="20" fillId="0" borderId="5" xfId="1" applyFont="1" applyFill="1" applyBorder="1" applyAlignment="1">
      <alignment horizontal="left" vertical="top" wrapText="1"/>
    </xf>
    <xf numFmtId="0" fontId="6" fillId="0" borderId="7" xfId="2" applyFont="1" applyFill="1" applyBorder="1" applyAlignment="1">
      <alignment horizontal="center" vertical="top" wrapText="1"/>
    </xf>
    <xf numFmtId="0" fontId="6" fillId="0" borderId="9" xfId="2" applyFont="1" applyFill="1" applyBorder="1" applyAlignment="1">
      <alignment horizontal="center" vertical="top" wrapText="1"/>
    </xf>
    <xf numFmtId="0" fontId="6" fillId="3" borderId="7" xfId="2" applyFont="1" applyFill="1" applyBorder="1" applyAlignment="1">
      <alignment horizontal="center" vertical="top" wrapText="1"/>
    </xf>
    <xf numFmtId="0" fontId="19" fillId="18" borderId="7" xfId="0" applyFont="1" applyFill="1" applyBorder="1" applyAlignment="1">
      <alignment horizontal="center" vertical="top"/>
    </xf>
    <xf numFmtId="0" fontId="19" fillId="4" borderId="7" xfId="0" applyFont="1" applyFill="1" applyBorder="1" applyAlignment="1">
      <alignment horizontal="center" vertical="top"/>
    </xf>
    <xf numFmtId="0" fontId="5" fillId="5" borderId="7" xfId="0" applyFont="1" applyFill="1" applyBorder="1" applyAlignment="1">
      <alignment horizontal="center" vertical="top" textRotation="180"/>
    </xf>
    <xf numFmtId="0" fontId="5" fillId="6" borderId="3" xfId="0" applyFont="1" applyFill="1" applyBorder="1" applyAlignment="1">
      <alignment vertical="top"/>
    </xf>
    <xf numFmtId="0" fontId="21" fillId="4" borderId="7" xfId="0" applyFont="1" applyFill="1" applyBorder="1" applyAlignment="1">
      <alignment horizontal="left" vertical="top" wrapText="1"/>
    </xf>
    <xf numFmtId="0" fontId="21" fillId="0" borderId="2" xfId="0" applyFont="1" applyBorder="1" applyAlignment="1">
      <alignment vertical="center"/>
    </xf>
    <xf numFmtId="0" fontId="21" fillId="0" borderId="0" xfId="0" applyFont="1" applyBorder="1"/>
    <xf numFmtId="0" fontId="5" fillId="0" borderId="0" xfId="0" applyFont="1" applyAlignment="1">
      <alignment horizontal="right" vertical="top"/>
    </xf>
    <xf numFmtId="0" fontId="21" fillId="2" borderId="2" xfId="0" applyFont="1" applyFill="1" applyBorder="1" applyAlignment="1">
      <alignment vertical="top"/>
    </xf>
    <xf numFmtId="0" fontId="5" fillId="2" borderId="3" xfId="0" applyFont="1" applyFill="1" applyBorder="1" applyAlignment="1">
      <alignment horizontal="right" vertical="top"/>
    </xf>
    <xf numFmtId="0" fontId="21" fillId="0" borderId="2" xfId="0" applyFont="1" applyFill="1" applyBorder="1" applyAlignment="1">
      <alignment horizontal="left" vertical="top" wrapText="1"/>
    </xf>
    <xf numFmtId="0" fontId="21" fillId="4" borderId="0" xfId="0" applyFont="1" applyFill="1" applyAlignment="1">
      <alignment horizontal="center" vertical="top" wrapText="1"/>
    </xf>
    <xf numFmtId="0" fontId="21" fillId="0" borderId="0" xfId="0" applyFont="1" applyAlignment="1">
      <alignment horizontal="center" vertical="top" wrapText="1"/>
    </xf>
    <xf numFmtId="0" fontId="21" fillId="4" borderId="0" xfId="0" applyFont="1" applyFill="1" applyAlignment="1">
      <alignment horizontal="center"/>
    </xf>
    <xf numFmtId="0" fontId="21" fillId="0" borderId="0" xfId="0" applyFont="1" applyAlignment="1">
      <alignment horizontal="center"/>
    </xf>
    <xf numFmtId="0" fontId="19" fillId="20" borderId="14" xfId="0" applyFont="1" applyFill="1" applyBorder="1"/>
    <xf numFmtId="0" fontId="19" fillId="20" borderId="13" xfId="0" applyFont="1" applyFill="1" applyBorder="1"/>
    <xf numFmtId="0" fontId="19" fillId="20" borderId="5" xfId="0" applyFont="1" applyFill="1" applyBorder="1"/>
    <xf numFmtId="0" fontId="19" fillId="20" borderId="13" xfId="0" applyFont="1" applyFill="1" applyBorder="1" applyAlignment="1">
      <alignment horizontal="center"/>
    </xf>
    <xf numFmtId="0" fontId="14" fillId="8" borderId="3" xfId="0" applyFont="1" applyFill="1" applyBorder="1"/>
    <xf numFmtId="0" fontId="20" fillId="0" borderId="3" xfId="2" applyFont="1" applyFill="1" applyBorder="1" applyAlignment="1">
      <alignment vertical="top" wrapText="1"/>
    </xf>
    <xf numFmtId="0" fontId="21" fillId="0" borderId="0" xfId="0" applyFont="1" applyFill="1" applyAlignment="1">
      <alignment vertical="top" wrapText="1"/>
    </xf>
    <xf numFmtId="0" fontId="21" fillId="4" borderId="0" xfId="0" applyFont="1" applyFill="1" applyAlignment="1">
      <alignment vertical="top" wrapText="1"/>
    </xf>
    <xf numFmtId="0" fontId="21" fillId="4" borderId="0" xfId="0" applyFont="1" applyFill="1" applyAlignment="1">
      <alignment horizontal="center" vertical="center"/>
    </xf>
    <xf numFmtId="0" fontId="21" fillId="0" borderId="0" xfId="0" applyFont="1" applyAlignment="1">
      <alignment horizontal="center" vertical="center"/>
    </xf>
    <xf numFmtId="0" fontId="21" fillId="0" borderId="3"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7" xfId="0" applyFont="1" applyBorder="1" applyAlignment="1">
      <alignment horizontal="left" vertical="top" wrapText="1"/>
    </xf>
    <xf numFmtId="0" fontId="49" fillId="6" borderId="2" xfId="0" applyFont="1" applyFill="1" applyBorder="1" applyAlignment="1">
      <alignment vertical="top"/>
    </xf>
    <xf numFmtId="0" fontId="49" fillId="6" borderId="3" xfId="0" applyFont="1" applyFill="1" applyBorder="1" applyAlignment="1">
      <alignment vertical="top"/>
    </xf>
    <xf numFmtId="0" fontId="19" fillId="10" borderId="3" xfId="0" applyFont="1" applyFill="1" applyBorder="1" applyAlignment="1">
      <alignment horizontal="center" vertical="top" wrapText="1"/>
    </xf>
    <xf numFmtId="0" fontId="19" fillId="4" borderId="3" xfId="0" applyFont="1" applyFill="1" applyBorder="1" applyAlignment="1">
      <alignment horizontal="center" vertical="top" wrapText="1"/>
    </xf>
    <xf numFmtId="0" fontId="19" fillId="18" borderId="3" xfId="0" applyFont="1" applyFill="1" applyBorder="1" applyAlignment="1">
      <alignment horizontal="center" vertical="top"/>
    </xf>
    <xf numFmtId="0" fontId="19" fillId="4" borderId="3" xfId="0" applyFont="1" applyFill="1" applyBorder="1" applyAlignment="1">
      <alignment horizontal="center" vertical="top"/>
    </xf>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7" xfId="0" applyFont="1" applyFill="1" applyBorder="1" applyAlignment="1">
      <alignment horizontal="left" vertical="top" wrapText="1"/>
    </xf>
    <xf numFmtId="0" fontId="20" fillId="0" borderId="7" xfId="1" applyFont="1" applyFill="1" applyBorder="1" applyAlignment="1">
      <alignment horizontal="left" vertical="top" wrapText="1"/>
    </xf>
    <xf numFmtId="0" fontId="20" fillId="0" borderId="6" xfId="1" applyFont="1" applyFill="1" applyBorder="1" applyAlignment="1">
      <alignment horizontal="left" vertical="top" wrapText="1"/>
    </xf>
    <xf numFmtId="0" fontId="0" fillId="0" borderId="3"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0" fillId="0" borderId="3" xfId="0" applyFont="1" applyFill="1" applyBorder="1" applyAlignment="1">
      <alignment vertical="top" wrapText="1"/>
    </xf>
    <xf numFmtId="0" fontId="20" fillId="0" borderId="7" xfId="0" applyFont="1" applyFill="1" applyBorder="1" applyAlignment="1">
      <alignment vertical="top" wrapText="1"/>
    </xf>
    <xf numFmtId="166" fontId="34" fillId="24" borderId="0" xfId="3" applyNumberFormat="1" applyFont="1" applyFill="1" applyAlignment="1">
      <alignment horizontal="left" vertical="top" wrapText="1"/>
    </xf>
    <xf numFmtId="165" fontId="21" fillId="24" borderId="0" xfId="3" applyNumberFormat="1" applyFont="1" applyFill="1" applyAlignment="1">
      <alignment horizontal="left" vertical="top" wrapText="1"/>
    </xf>
    <xf numFmtId="0" fontId="34" fillId="0" borderId="0" xfId="3" applyFont="1"/>
    <xf numFmtId="166" fontId="34" fillId="0" borderId="0" xfId="3" applyNumberFormat="1" applyFont="1" applyFill="1" applyAlignment="1">
      <alignment horizontal="left" vertical="top" wrapText="1"/>
    </xf>
    <xf numFmtId="0" fontId="0" fillId="0" borderId="0" xfId="0" applyFill="1"/>
    <xf numFmtId="0" fontId="41" fillId="4" borderId="0" xfId="3" applyFont="1" applyFill="1" applyAlignment="1">
      <alignment horizontal="left" vertical="center" wrapText="1"/>
    </xf>
    <xf numFmtId="0" fontId="41" fillId="4" borderId="0" xfId="0" applyFont="1" applyFill="1" applyAlignment="1">
      <alignment horizontal="left" vertical="center" wrapText="1"/>
    </xf>
    <xf numFmtId="0" fontId="42" fillId="4" borderId="0" xfId="0" applyFont="1" applyFill="1" applyAlignment="1">
      <alignment horizontal="left" vertical="top" wrapText="1"/>
    </xf>
    <xf numFmtId="0" fontId="41" fillId="4" borderId="0" xfId="3" applyFont="1" applyFill="1" applyAlignment="1">
      <alignment horizontal="left" vertical="top" wrapText="1"/>
    </xf>
    <xf numFmtId="0" fontId="42" fillId="4" borderId="0" xfId="3" applyFont="1" applyFill="1" applyAlignment="1">
      <alignment horizontal="left" vertical="top" wrapText="1"/>
    </xf>
    <xf numFmtId="166" fontId="34" fillId="4" borderId="0" xfId="3" applyNumberFormat="1" applyFont="1" applyFill="1" applyAlignment="1">
      <alignment horizontal="left" vertical="top" wrapText="1"/>
    </xf>
    <xf numFmtId="0" fontId="0" fillId="4" borderId="0" xfId="0" applyFill="1"/>
    <xf numFmtId="0" fontId="45" fillId="0" borderId="3" xfId="0" applyFont="1" applyBorder="1" applyAlignment="1">
      <alignment horizontal="left"/>
    </xf>
    <xf numFmtId="0" fontId="0" fillId="4" borderId="0" xfId="0" applyFont="1" applyFill="1" applyAlignment="1">
      <alignment horizontal="center"/>
    </xf>
    <xf numFmtId="0" fontId="45" fillId="0" borderId="1" xfId="0" applyFont="1" applyBorder="1" applyAlignment="1">
      <alignment horizontal="left"/>
    </xf>
    <xf numFmtId="0" fontId="45" fillId="0" borderId="4" xfId="0" applyFont="1" applyBorder="1" applyAlignment="1">
      <alignment horizontal="left"/>
    </xf>
    <xf numFmtId="0" fontId="45" fillId="0" borderId="2" xfId="0" applyFont="1" applyBorder="1" applyAlignment="1">
      <alignment horizontal="left"/>
    </xf>
    <xf numFmtId="0" fontId="45" fillId="0" borderId="1" xfId="0" applyFont="1" applyBorder="1" applyAlignment="1">
      <alignment horizontal="left" vertical="center"/>
    </xf>
    <xf numFmtId="0" fontId="45" fillId="0" borderId="4" xfId="0" applyFont="1" applyBorder="1" applyAlignment="1">
      <alignment horizontal="left" vertical="center"/>
    </xf>
    <xf numFmtId="0" fontId="45" fillId="0" borderId="2" xfId="0" applyFont="1" applyBorder="1" applyAlignment="1">
      <alignment horizontal="left" vertical="center"/>
    </xf>
    <xf numFmtId="0" fontId="46" fillId="4" borderId="0" xfId="3" applyFont="1" applyFill="1" applyAlignment="1">
      <alignment horizontal="left" vertical="top" wrapText="1"/>
    </xf>
    <xf numFmtId="0" fontId="46" fillId="4" borderId="0" xfId="0" applyFont="1" applyFill="1" applyAlignment="1">
      <alignment horizontal="left" vertical="top" wrapText="1"/>
    </xf>
    <xf numFmtId="0" fontId="46" fillId="4" borderId="0" xfId="3" applyFont="1" applyFill="1" applyAlignment="1">
      <alignment horizontal="left" vertical="top"/>
    </xf>
    <xf numFmtId="0" fontId="50" fillId="6" borderId="10" xfId="0" applyFont="1" applyFill="1" applyBorder="1" applyAlignment="1">
      <alignment horizontal="left" vertical="top" wrapText="1"/>
    </xf>
    <xf numFmtId="0" fontId="50" fillId="6" borderId="11" xfId="0" applyFont="1" applyFill="1" applyBorder="1" applyAlignment="1">
      <alignment horizontal="left" vertical="top" wrapText="1"/>
    </xf>
    <xf numFmtId="0" fontId="3" fillId="12" borderId="3" xfId="0" applyFont="1" applyFill="1" applyBorder="1" applyAlignment="1">
      <alignment horizontal="center" vertical="center"/>
    </xf>
    <xf numFmtId="0" fontId="50" fillId="25" borderId="3" xfId="0" applyFont="1" applyFill="1" applyBorder="1" applyAlignment="1">
      <alignment horizontal="center" vertical="center"/>
    </xf>
    <xf numFmtId="1" fontId="8" fillId="0" borderId="1"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8" fillId="14" borderId="1" xfId="0" applyFont="1" applyFill="1" applyBorder="1" applyAlignment="1">
      <alignment horizontal="left" vertical="center" wrapText="1"/>
    </xf>
    <xf numFmtId="0" fontId="8" fillId="14" borderId="2" xfId="0" applyFont="1" applyFill="1" applyBorder="1" applyAlignment="1">
      <alignment horizontal="left" vertical="center" wrapText="1"/>
    </xf>
    <xf numFmtId="0" fontId="28" fillId="14" borderId="1" xfId="0" applyFont="1" applyFill="1" applyBorder="1" applyAlignment="1">
      <alignment horizontal="left" vertical="center" wrapText="1"/>
    </xf>
    <xf numFmtId="0" fontId="28" fillId="14" borderId="2" xfId="0" applyFont="1" applyFill="1" applyBorder="1" applyAlignment="1">
      <alignment horizontal="left" vertical="center" wrapText="1"/>
    </xf>
    <xf numFmtId="0" fontId="8" fillId="14" borderId="1" xfId="0" applyFont="1" applyFill="1" applyBorder="1" applyAlignment="1">
      <alignment vertical="top" wrapText="1"/>
    </xf>
    <xf numFmtId="0" fontId="8" fillId="14" borderId="2" xfId="0" applyFont="1" applyFill="1" applyBorder="1" applyAlignment="1">
      <alignment vertical="top" wrapText="1"/>
    </xf>
    <xf numFmtId="0" fontId="64" fillId="25" borderId="11" xfId="0" applyFont="1" applyFill="1" applyBorder="1" applyAlignment="1">
      <alignment horizontal="right"/>
    </xf>
    <xf numFmtId="0" fontId="64" fillId="25" borderId="6" xfId="0" applyFont="1" applyFill="1" applyBorder="1" applyAlignment="1">
      <alignment horizontal="right"/>
    </xf>
    <xf numFmtId="0" fontId="5" fillId="12" borderId="1" xfId="0" applyFont="1" applyFill="1" applyBorder="1" applyAlignment="1">
      <alignment horizontal="center" vertical="center"/>
    </xf>
    <xf numFmtId="0" fontId="5" fillId="12" borderId="4" xfId="0" applyFont="1" applyFill="1" applyBorder="1" applyAlignment="1">
      <alignment horizontal="center" vertical="center"/>
    </xf>
    <xf numFmtId="0" fontId="5" fillId="12" borderId="2" xfId="0" applyFont="1" applyFill="1" applyBorder="1" applyAlignment="1">
      <alignment horizontal="center" vertical="center"/>
    </xf>
    <xf numFmtId="0" fontId="32" fillId="4" borderId="0" xfId="0" applyFont="1" applyFill="1" applyAlignment="1">
      <alignment horizontal="center" vertical="top" wrapText="1"/>
    </xf>
    <xf numFmtId="0" fontId="32" fillId="4" borderId="0" xfId="0" applyFont="1" applyFill="1" applyAlignment="1">
      <alignment horizontal="center" vertical="top"/>
    </xf>
    <xf numFmtId="0" fontId="63" fillId="14" borderId="1" xfId="0" applyFont="1" applyFill="1" applyBorder="1" applyAlignment="1">
      <alignment horizontal="left" vertical="center" wrapText="1"/>
    </xf>
    <xf numFmtId="0" fontId="63" fillId="14" borderId="2" xfId="0" applyFont="1" applyFill="1" applyBorder="1" applyAlignment="1">
      <alignment horizontal="left" vertical="center" wrapText="1"/>
    </xf>
    <xf numFmtId="0" fontId="28" fillId="14" borderId="1" xfId="0" applyFont="1" applyFill="1" applyBorder="1" applyAlignment="1">
      <alignment horizontal="left" vertical="center"/>
    </xf>
    <xf numFmtId="0" fontId="28" fillId="14" borderId="2" xfId="0" applyFont="1" applyFill="1" applyBorder="1" applyAlignment="1">
      <alignment horizontal="left" vertical="center"/>
    </xf>
    <xf numFmtId="0" fontId="28" fillId="14" borderId="1" xfId="0" applyFont="1" applyFill="1" applyBorder="1" applyAlignment="1">
      <alignment vertical="top" wrapText="1"/>
    </xf>
    <xf numFmtId="0" fontId="28" fillId="14" borderId="2" xfId="0" applyFont="1" applyFill="1" applyBorder="1" applyAlignment="1">
      <alignment vertical="top" wrapText="1"/>
    </xf>
    <xf numFmtId="0" fontId="19" fillId="8" borderId="3" xfId="1" applyFont="1" applyFill="1" applyBorder="1" applyAlignment="1">
      <alignment horizontal="center" vertical="center" wrapText="1"/>
    </xf>
    <xf numFmtId="0" fontId="19" fillId="8" borderId="3" xfId="0" applyFont="1" applyFill="1" applyBorder="1" applyAlignment="1">
      <alignment horizontal="center" vertical="center" textRotation="90" wrapText="1"/>
    </xf>
    <xf numFmtId="0" fontId="19" fillId="12" borderId="3" xfId="0" applyFont="1" applyFill="1" applyBorder="1" applyAlignment="1">
      <alignment horizontal="center" vertical="center" textRotation="90" wrapText="1"/>
    </xf>
    <xf numFmtId="0" fontId="19" fillId="20" borderId="14" xfId="0" applyFont="1" applyFill="1" applyBorder="1" applyAlignment="1">
      <alignment horizontal="center"/>
    </xf>
    <xf numFmtId="0" fontId="19" fillId="20" borderId="13" xfId="0" applyFont="1" applyFill="1" applyBorder="1" applyAlignment="1">
      <alignment horizontal="center"/>
    </xf>
    <xf numFmtId="0" fontId="19" fillId="20" borderId="5" xfId="0" applyFont="1" applyFill="1" applyBorder="1" applyAlignment="1">
      <alignment horizontal="center"/>
    </xf>
    <xf numFmtId="0" fontId="19" fillId="22" borderId="3" xfId="0" applyFont="1" applyFill="1" applyBorder="1" applyAlignment="1">
      <alignment horizontal="center" vertical="center" wrapText="1"/>
    </xf>
    <xf numFmtId="0" fontId="19" fillId="22" borderId="3" xfId="1" applyFont="1" applyFill="1" applyBorder="1" applyAlignment="1">
      <alignment horizontal="center" vertical="center" wrapText="1"/>
    </xf>
    <xf numFmtId="0" fontId="19" fillId="22" borderId="3" xfId="1" applyFont="1" applyFill="1" applyBorder="1" applyAlignment="1">
      <alignment horizontal="center" vertical="center" textRotation="90" wrapText="1"/>
    </xf>
    <xf numFmtId="0" fontId="19" fillId="23" borderId="3" xfId="1" applyFont="1" applyFill="1" applyBorder="1" applyAlignment="1">
      <alignment horizontal="center" vertical="center" textRotation="90" wrapText="1"/>
    </xf>
    <xf numFmtId="0" fontId="19" fillId="23" borderId="3" xfId="0" applyFont="1" applyFill="1" applyBorder="1" applyAlignment="1">
      <alignment horizontal="center"/>
    </xf>
    <xf numFmtId="0" fontId="20" fillId="0" borderId="7" xfId="1" applyFont="1" applyFill="1" applyBorder="1" applyAlignment="1">
      <alignment horizontal="left" vertical="top" wrapText="1"/>
    </xf>
    <xf numFmtId="0" fontId="20" fillId="0" borderId="8" xfId="1"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3" xfId="0" applyFont="1" applyFill="1" applyBorder="1" applyAlignment="1">
      <alignment horizontal="left" vertical="top" wrapText="1"/>
    </xf>
    <xf numFmtId="0" fontId="6" fillId="18" borderId="7" xfId="2" applyFont="1" applyFill="1" applyBorder="1" applyAlignment="1">
      <alignment horizontal="center" vertical="top" wrapText="1"/>
    </xf>
    <xf numFmtId="0" fontId="6" fillId="18" borderId="8" xfId="2" applyFont="1" applyFill="1" applyBorder="1" applyAlignment="1">
      <alignment horizontal="center" vertical="top" wrapText="1"/>
    </xf>
    <xf numFmtId="0" fontId="6" fillId="18" borderId="9" xfId="2" applyFont="1" applyFill="1" applyBorder="1" applyAlignment="1">
      <alignment horizontal="center" vertical="top" wrapText="1"/>
    </xf>
    <xf numFmtId="0" fontId="20" fillId="0" borderId="5" xfId="1" applyFont="1" applyFill="1" applyBorder="1" applyAlignment="1">
      <alignment horizontal="left" vertical="top" wrapText="1"/>
    </xf>
    <xf numFmtId="0" fontId="20" fillId="0" borderId="12" xfId="1" applyFont="1" applyFill="1" applyBorder="1" applyAlignment="1">
      <alignment horizontal="left" vertical="top" wrapText="1"/>
    </xf>
    <xf numFmtId="0" fontId="6" fillId="0" borderId="7" xfId="2" applyFont="1" applyFill="1" applyBorder="1" applyAlignment="1">
      <alignment horizontal="center" vertical="top" wrapText="1"/>
    </xf>
    <xf numFmtId="0" fontId="6" fillId="0" borderId="8" xfId="2" applyFont="1" applyFill="1" applyBorder="1" applyAlignment="1">
      <alignment horizontal="center" vertical="top" wrapText="1"/>
    </xf>
    <xf numFmtId="0" fontId="0" fillId="0" borderId="9" xfId="0" applyFont="1" applyFill="1" applyBorder="1" applyAlignment="1">
      <alignment horizontal="left" vertical="top" wrapText="1"/>
    </xf>
    <xf numFmtId="0" fontId="20" fillId="0" borderId="9" xfId="1" applyFont="1" applyFill="1" applyBorder="1" applyAlignment="1">
      <alignment horizontal="left" vertical="top" wrapText="1"/>
    </xf>
    <xf numFmtId="0" fontId="6" fillId="0" borderId="9" xfId="2" applyFont="1" applyFill="1" applyBorder="1" applyAlignment="1">
      <alignment horizontal="center" vertical="top" wrapText="1"/>
    </xf>
    <xf numFmtId="0" fontId="6" fillId="3" borderId="7" xfId="2" applyFont="1" applyFill="1" applyBorder="1" applyAlignment="1">
      <alignment horizontal="center" vertical="top" wrapText="1"/>
    </xf>
    <xf numFmtId="0" fontId="6" fillId="3" borderId="9" xfId="2" applyFont="1" applyFill="1" applyBorder="1" applyAlignment="1">
      <alignment horizontal="center" vertical="top" wrapText="1"/>
    </xf>
    <xf numFmtId="0" fontId="6" fillId="15" borderId="7" xfId="2" applyFont="1" applyFill="1" applyBorder="1" applyAlignment="1">
      <alignment horizontal="center" vertical="top" wrapText="1"/>
    </xf>
    <xf numFmtId="0" fontId="6" fillId="15" borderId="9" xfId="2" applyFont="1" applyFill="1" applyBorder="1" applyAlignment="1">
      <alignment horizontal="center" vertical="top" wrapText="1"/>
    </xf>
    <xf numFmtId="0" fontId="6" fillId="4" borderId="7" xfId="2" applyFont="1" applyFill="1" applyBorder="1" applyAlignment="1">
      <alignment horizontal="center" vertical="top" wrapText="1"/>
    </xf>
    <xf numFmtId="0" fontId="6" fillId="4" borderId="8" xfId="2" applyFont="1" applyFill="1" applyBorder="1" applyAlignment="1">
      <alignment horizontal="center" vertical="top" wrapText="1"/>
    </xf>
    <xf numFmtId="0" fontId="6" fillId="4" borderId="9" xfId="2" applyFont="1" applyFill="1" applyBorder="1" applyAlignment="1">
      <alignment horizontal="center"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6" fillId="3" borderId="8" xfId="2" applyFont="1" applyFill="1" applyBorder="1" applyAlignment="1">
      <alignment horizontal="center" vertical="top" wrapText="1"/>
    </xf>
    <xf numFmtId="0" fontId="6" fillId="10" borderId="7" xfId="2" applyFont="1" applyFill="1" applyBorder="1" applyAlignment="1">
      <alignment horizontal="center" vertical="top" wrapText="1"/>
    </xf>
    <xf numFmtId="0" fontId="6" fillId="10" borderId="9" xfId="2" applyFont="1" applyFill="1" applyBorder="1" applyAlignment="1">
      <alignment horizontal="center" vertical="top" wrapText="1"/>
    </xf>
    <xf numFmtId="0" fontId="19" fillId="18" borderId="7" xfId="0" applyFont="1" applyFill="1" applyBorder="1" applyAlignment="1">
      <alignment horizontal="center" vertical="top"/>
    </xf>
    <xf numFmtId="0" fontId="19" fillId="18" borderId="9" xfId="0" applyFont="1" applyFill="1" applyBorder="1" applyAlignment="1">
      <alignment horizontal="center" vertical="top"/>
    </xf>
    <xf numFmtId="0" fontId="19" fillId="4" borderId="7" xfId="0" applyFont="1" applyFill="1" applyBorder="1" applyAlignment="1">
      <alignment horizontal="center" vertical="top"/>
    </xf>
    <xf numFmtId="0" fontId="19" fillId="4" borderId="9" xfId="0" applyFont="1" applyFill="1" applyBorder="1" applyAlignment="1">
      <alignment horizontal="center" vertical="top"/>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7" xfId="0" applyFont="1" applyFill="1" applyBorder="1" applyAlignment="1">
      <alignment horizontal="left" vertical="top"/>
    </xf>
    <xf numFmtId="0" fontId="20" fillId="0" borderId="8" xfId="0" applyFont="1" applyFill="1" applyBorder="1" applyAlignment="1">
      <alignment horizontal="left" vertical="top"/>
    </xf>
    <xf numFmtId="0" fontId="20" fillId="0" borderId="9" xfId="0" applyFont="1" applyFill="1" applyBorder="1" applyAlignment="1">
      <alignment horizontal="left" vertical="top"/>
    </xf>
    <xf numFmtId="0" fontId="19" fillId="18" borderId="8" xfId="0" applyFont="1" applyFill="1" applyBorder="1" applyAlignment="1">
      <alignment horizontal="center" vertical="top"/>
    </xf>
    <xf numFmtId="0" fontId="19" fillId="4" borderId="8" xfId="0" applyFont="1" applyFill="1" applyBorder="1" applyAlignment="1">
      <alignment horizontal="center" vertical="top"/>
    </xf>
    <xf numFmtId="0" fontId="0" fillId="4" borderId="3" xfId="0"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20" fillId="4" borderId="1" xfId="0" applyFont="1" applyFill="1" applyBorder="1" applyAlignment="1">
      <alignment horizontal="center" vertical="top" wrapText="1"/>
    </xf>
    <xf numFmtId="0" fontId="20" fillId="4" borderId="4" xfId="0" applyFont="1" applyFill="1" applyBorder="1" applyAlignment="1">
      <alignment horizontal="center" vertical="top" wrapText="1"/>
    </xf>
    <xf numFmtId="0" fontId="20" fillId="4" borderId="2" xfId="0" applyFont="1" applyFill="1" applyBorder="1" applyAlignment="1">
      <alignment horizontal="center" vertical="top"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2" xfId="0" applyFont="1" applyFill="1" applyBorder="1" applyAlignment="1">
      <alignment horizontal="center" vertical="top" wrapText="1"/>
    </xf>
    <xf numFmtId="0" fontId="21" fillId="8" borderId="3" xfId="0" applyFont="1" applyFill="1" applyBorder="1" applyAlignment="1">
      <alignment horizontal="left" vertical="top" wrapText="1" indent="1"/>
    </xf>
    <xf numFmtId="0" fontId="0" fillId="8" borderId="3" xfId="0" applyFill="1" applyBorder="1" applyAlignment="1">
      <alignment horizontal="left" vertical="top" wrapText="1" indent="1"/>
    </xf>
    <xf numFmtId="0" fontId="1" fillId="12" borderId="3" xfId="0" applyFont="1" applyFill="1" applyBorder="1" applyAlignment="1">
      <alignment horizontal="left" vertical="center" wrapText="1" indent="1"/>
    </xf>
    <xf numFmtId="0" fontId="1" fillId="15" borderId="7" xfId="0" applyFont="1" applyFill="1" applyBorder="1" applyAlignment="1">
      <alignment horizontal="right" vertical="top" wrapText="1"/>
    </xf>
    <xf numFmtId="0" fontId="1" fillId="15" borderId="8" xfId="0" applyFont="1" applyFill="1" applyBorder="1" applyAlignment="1">
      <alignment horizontal="right" vertical="top" wrapText="1"/>
    </xf>
    <xf numFmtId="0" fontId="1" fillId="12" borderId="1" xfId="0" applyFont="1" applyFill="1" applyBorder="1" applyAlignment="1">
      <alignment horizontal="left" vertical="center" wrapText="1" indent="1"/>
    </xf>
    <xf numFmtId="0" fontId="1" fillId="12" borderId="4" xfId="0" applyFont="1" applyFill="1" applyBorder="1" applyAlignment="1">
      <alignment horizontal="left" vertical="center" wrapText="1" indent="1"/>
    </xf>
    <xf numFmtId="0" fontId="1" fillId="12" borderId="2"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1" fillId="8" borderId="1" xfId="0" applyFont="1" applyFill="1" applyBorder="1" applyAlignment="1">
      <alignment horizontal="left" vertical="top" wrapText="1"/>
    </xf>
    <xf numFmtId="0" fontId="21" fillId="8" borderId="2" xfId="0" applyFont="1" applyFill="1" applyBorder="1" applyAlignment="1">
      <alignment horizontal="left" vertical="top" wrapText="1"/>
    </xf>
    <xf numFmtId="0" fontId="21" fillId="12" borderId="1" xfId="0" applyFont="1" applyFill="1" applyBorder="1" applyAlignment="1">
      <alignment horizontal="left" vertical="top" wrapText="1"/>
    </xf>
    <xf numFmtId="0" fontId="21" fillId="12" borderId="2" xfId="0" applyFont="1" applyFill="1" applyBorder="1" applyAlignment="1">
      <alignment horizontal="left" vertical="top" wrapText="1"/>
    </xf>
    <xf numFmtId="0" fontId="21" fillId="8" borderId="1" xfId="0" applyFont="1" applyFill="1" applyBorder="1" applyAlignment="1">
      <alignment horizontal="left" vertical="top" wrapText="1" indent="1"/>
    </xf>
    <xf numFmtId="0" fontId="21" fillId="8" borderId="4" xfId="0" applyFont="1" applyFill="1" applyBorder="1" applyAlignment="1">
      <alignment horizontal="left" vertical="top" wrapText="1" indent="1"/>
    </xf>
    <xf numFmtId="0" fontId="21" fillId="8" borderId="2" xfId="0" applyFont="1" applyFill="1" applyBorder="1" applyAlignment="1">
      <alignment horizontal="left" vertical="top" wrapText="1" indent="1"/>
    </xf>
    <xf numFmtId="0" fontId="0" fillId="8" borderId="1" xfId="0" applyFill="1" applyBorder="1" applyAlignment="1">
      <alignment horizontal="left" vertical="top" wrapText="1" indent="1"/>
    </xf>
    <xf numFmtId="0" fontId="0" fillId="8" borderId="4" xfId="0" applyFill="1" applyBorder="1" applyAlignment="1">
      <alignment horizontal="left" vertical="top" wrapText="1" indent="1"/>
    </xf>
    <xf numFmtId="0" fontId="0" fillId="8" borderId="2" xfId="0" applyFill="1" applyBorder="1" applyAlignment="1">
      <alignment horizontal="left" vertical="top" wrapText="1" indent="1"/>
    </xf>
    <xf numFmtId="0" fontId="1" fillId="15" borderId="9" xfId="0" applyFont="1" applyFill="1" applyBorder="1" applyAlignment="1">
      <alignment horizontal="right" vertical="top" wrapText="1"/>
    </xf>
    <xf numFmtId="0" fontId="19" fillId="12" borderId="1" xfId="0" applyFont="1" applyFill="1" applyBorder="1" applyAlignment="1">
      <alignment horizontal="left" vertical="center" wrapText="1" indent="1"/>
    </xf>
    <xf numFmtId="0" fontId="19" fillId="12" borderId="4" xfId="0" applyFont="1" applyFill="1" applyBorder="1" applyAlignment="1">
      <alignment horizontal="left" vertical="center" wrapText="1" indent="1"/>
    </xf>
    <xf numFmtId="0" fontId="19" fillId="12" borderId="2" xfId="0" applyFont="1" applyFill="1" applyBorder="1" applyAlignment="1">
      <alignment horizontal="left" vertical="center" wrapText="1" indent="1"/>
    </xf>
    <xf numFmtId="0" fontId="23" fillId="12" borderId="1" xfId="0" applyFont="1" applyFill="1" applyBorder="1" applyAlignment="1">
      <alignment horizontal="left"/>
    </xf>
    <xf numFmtId="0" fontId="23" fillId="12" borderId="2" xfId="0" applyFont="1" applyFill="1" applyBorder="1" applyAlignment="1">
      <alignment horizontal="left"/>
    </xf>
    <xf numFmtId="0" fontId="32"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DA034273-09C5-480F-8C52-D51BE00EE158}"/>
    <cellStyle name="Normal 2" xfId="3" xr:uid="{F643D518-322C-4136-B68B-FF4D0AB316D2}"/>
    <cellStyle name="Normal 3" xfId="2" xr:uid="{8576F358-8434-4A03-9D2F-737251641E55}"/>
  </cellStyles>
  <dxfs count="180">
    <dxf>
      <fill>
        <patternFill>
          <bgColor rgb="FF00B050"/>
        </patternFill>
      </fill>
    </dxf>
    <dxf>
      <fill>
        <patternFill>
          <bgColor rgb="FFFF0000"/>
        </patternFill>
      </fill>
    </dxf>
    <dxf>
      <font>
        <b/>
        <i val="0"/>
        <color rgb="FF00B050"/>
      </font>
    </dxf>
    <dxf>
      <font>
        <b/>
        <i val="0"/>
        <color rgb="FFFF0000"/>
      </font>
    </dxf>
    <dxf>
      <font>
        <b/>
        <i val="0"/>
        <color theme="4"/>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color rgb="FF9C0006"/>
      </font>
    </dxf>
    <dxf>
      <font>
        <b val="0"/>
        <i val="0"/>
        <color rgb="FF00B050"/>
      </font>
      <fill>
        <patternFill>
          <bgColor theme="0"/>
        </patternFill>
      </fill>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ill>
        <patternFill>
          <bgColor rgb="FF00B050"/>
        </patternFill>
      </fill>
    </dxf>
    <dxf>
      <fill>
        <patternFill>
          <bgColor rgb="FFFF0000"/>
        </patternFill>
      </fill>
    </dxf>
    <dxf>
      <fill>
        <patternFill>
          <bgColor rgb="FFD9D9D9"/>
        </patternFill>
      </fill>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
      <font>
        <b/>
        <i val="0"/>
        <color rgb="FF00B050"/>
      </font>
    </dxf>
    <dxf>
      <font>
        <b/>
        <i val="0"/>
        <color rgb="FFFF0000"/>
      </font>
    </dxf>
    <dxf>
      <font>
        <b/>
        <i val="0"/>
        <color theme="4"/>
      </font>
    </dxf>
    <dxf>
      <fill>
        <patternFill>
          <bgColor rgb="FF00B050"/>
        </patternFill>
      </fill>
    </dxf>
    <dxf>
      <fill>
        <patternFill>
          <bgColor rgb="FFFF0000"/>
        </patternFill>
      </fill>
    </dxf>
    <dxf>
      <font>
        <b/>
        <i val="0"/>
        <color rgb="FF00B050"/>
      </font>
    </dxf>
    <dxf>
      <font>
        <b/>
        <i val="0"/>
        <color rgb="FFFF0000"/>
      </font>
    </dxf>
    <dxf>
      <font>
        <b/>
        <i val="0"/>
        <color theme="4"/>
      </font>
    </dxf>
    <dxf>
      <font>
        <b/>
        <i val="0"/>
        <color rgb="FF00B050"/>
      </font>
    </dxf>
    <dxf>
      <font>
        <b/>
        <i val="0"/>
        <color rgb="FFFF0000"/>
      </font>
    </dxf>
    <dxf>
      <font>
        <b/>
        <i val="0"/>
        <color theme="4"/>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3</xdr:col>
      <xdr:colOff>1524952</xdr:colOff>
      <xdr:row>1</xdr:row>
      <xdr:rowOff>284480</xdr:rowOff>
    </xdr:to>
    <xdr:pic>
      <xdr:nvPicPr>
        <xdr:cNvPr id="5" name="Picture 4">
          <a:extLst>
            <a:ext uri="{FF2B5EF4-FFF2-40B4-BE49-F238E27FC236}">
              <a16:creationId xmlns:a16="http://schemas.microsoft.com/office/drawing/2014/main" id="{2B8A0A94-BE87-4844-AF13-531E120ECDF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285875"/>
          <a:ext cx="5796915" cy="219075"/>
        </a:xfrm>
        <a:prstGeom prst="rect">
          <a:avLst/>
        </a:prstGeom>
        <a:noFill/>
        <a:ln>
          <a:noFill/>
        </a:ln>
      </xdr:spPr>
    </xdr:pic>
    <xdr:clientData/>
  </xdr:twoCellAnchor>
  <xdr:twoCellAnchor editAs="oneCell">
    <xdr:from>
      <xdr:col>1</xdr:col>
      <xdr:colOff>0</xdr:colOff>
      <xdr:row>0</xdr:row>
      <xdr:rowOff>0</xdr:rowOff>
    </xdr:from>
    <xdr:to>
      <xdr:col>2</xdr:col>
      <xdr:colOff>2190433</xdr:colOff>
      <xdr:row>0</xdr:row>
      <xdr:rowOff>779936</xdr:rowOff>
    </xdr:to>
    <xdr:pic>
      <xdr:nvPicPr>
        <xdr:cNvPr id="6" name="Picture 5">
          <a:extLst>
            <a:ext uri="{FF2B5EF4-FFF2-40B4-BE49-F238E27FC236}">
              <a16:creationId xmlns:a16="http://schemas.microsoft.com/office/drawing/2014/main" id="{97633ACE-0217-4C31-99DF-08736C8171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0"/>
          <a:ext cx="3977641"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1400644</xdr:colOff>
      <xdr:row>1</xdr:row>
      <xdr:rowOff>66192</xdr:rowOff>
    </xdr:to>
    <xdr:pic>
      <xdr:nvPicPr>
        <xdr:cNvPr id="2" name="Picture 1">
          <a:extLst>
            <a:ext uri="{FF2B5EF4-FFF2-40B4-BE49-F238E27FC236}">
              <a16:creationId xmlns:a16="http://schemas.microsoft.com/office/drawing/2014/main" id="{88C174EC-663A-4563-BD08-CBFC7AA25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0"/>
          <a:ext cx="1399283" cy="3172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38100</xdr:colOff>
      <xdr:row>0</xdr:row>
      <xdr:rowOff>276225</xdr:rowOff>
    </xdr:from>
    <xdr:ext cx="2590621" cy="676274"/>
    <xdr:pic>
      <xdr:nvPicPr>
        <xdr:cNvPr id="2" name="Picture 1">
          <a:extLst>
            <a:ext uri="{FF2B5EF4-FFF2-40B4-BE49-F238E27FC236}">
              <a16:creationId xmlns:a16="http://schemas.microsoft.com/office/drawing/2014/main" id="{80A3F172-9224-4CB5-823A-30376F9CE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779868</xdr:rowOff>
    </xdr:to>
    <xdr:pic>
      <xdr:nvPicPr>
        <xdr:cNvPr id="2" name="Picture 1">
          <a:extLst>
            <a:ext uri="{FF2B5EF4-FFF2-40B4-BE49-F238E27FC236}">
              <a16:creationId xmlns:a16="http://schemas.microsoft.com/office/drawing/2014/main" id="{EB2E5F55-4FC0-46C3-8943-30015BD77C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0"/>
          <a:ext cx="3980022" cy="790731"/>
        </a:xfrm>
        <a:prstGeom prst="rect">
          <a:avLst/>
        </a:prstGeom>
      </xdr:spPr>
    </xdr:pic>
    <xdr:clientData/>
  </xdr:twoCellAnchor>
  <xdr:twoCellAnchor editAs="oneCell">
    <xdr:from>
      <xdr:col>1</xdr:col>
      <xdr:colOff>0</xdr:colOff>
      <xdr:row>1</xdr:row>
      <xdr:rowOff>0</xdr:rowOff>
    </xdr:from>
    <xdr:to>
      <xdr:col>3</xdr:col>
      <xdr:colOff>2722812</xdr:colOff>
      <xdr:row>1</xdr:row>
      <xdr:rowOff>54677</xdr:rowOff>
    </xdr:to>
    <xdr:pic>
      <xdr:nvPicPr>
        <xdr:cNvPr id="3" name="Picture 2" descr="&quot;&quot;">
          <a:extLst>
            <a:ext uri="{FF2B5EF4-FFF2-40B4-BE49-F238E27FC236}">
              <a16:creationId xmlns:a16="http://schemas.microsoft.com/office/drawing/2014/main" id="{5C167AA9-466B-4015-AE85-60CBE6F02DE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 y="1114425"/>
          <a:ext cx="6257925"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54677</xdr:rowOff>
    </xdr:to>
    <xdr:pic>
      <xdr:nvPicPr>
        <xdr:cNvPr id="4" name="Picture 3" descr="&quot;&quot;">
          <a:extLst>
            <a:ext uri="{FF2B5EF4-FFF2-40B4-BE49-F238E27FC236}">
              <a16:creationId xmlns:a16="http://schemas.microsoft.com/office/drawing/2014/main" id="{20B3AC5E-E01E-4219-A047-B4B8F8A3D7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2722812</xdr:colOff>
      <xdr:row>1</xdr:row>
      <xdr:rowOff>54677</xdr:rowOff>
    </xdr:to>
    <xdr:pic>
      <xdr:nvPicPr>
        <xdr:cNvPr id="5" name="Picture 4" descr="&quot;&quot;">
          <a:extLst>
            <a:ext uri="{FF2B5EF4-FFF2-40B4-BE49-F238E27FC236}">
              <a16:creationId xmlns:a16="http://schemas.microsoft.com/office/drawing/2014/main" id="{87C36F7C-D03D-44C9-A226-D2F9AED0A13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54677</xdr:rowOff>
    </xdr:to>
    <xdr:pic>
      <xdr:nvPicPr>
        <xdr:cNvPr id="6" name="Picture 5" descr="&quot;&quot;">
          <a:extLst>
            <a:ext uri="{FF2B5EF4-FFF2-40B4-BE49-F238E27FC236}">
              <a16:creationId xmlns:a16="http://schemas.microsoft.com/office/drawing/2014/main" id="{B81F51E6-F38C-47F9-BA44-DD3A5024EC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2722812</xdr:colOff>
      <xdr:row>1</xdr:row>
      <xdr:rowOff>54677</xdr:rowOff>
    </xdr:to>
    <xdr:pic>
      <xdr:nvPicPr>
        <xdr:cNvPr id="7" name="Picture 6" descr="&quot;&quot;">
          <a:extLst>
            <a:ext uri="{FF2B5EF4-FFF2-40B4-BE49-F238E27FC236}">
              <a16:creationId xmlns:a16="http://schemas.microsoft.com/office/drawing/2014/main" id="{B73A8C93-BD88-43C7-9CE5-2768F3BAB45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2722812</xdr:colOff>
      <xdr:row>1</xdr:row>
      <xdr:rowOff>54677</xdr:rowOff>
    </xdr:to>
    <xdr:pic>
      <xdr:nvPicPr>
        <xdr:cNvPr id="8" name="Picture 7" descr="&quot;&quot;">
          <a:extLst>
            <a:ext uri="{FF2B5EF4-FFF2-40B4-BE49-F238E27FC236}">
              <a16:creationId xmlns:a16="http://schemas.microsoft.com/office/drawing/2014/main" id="{868B5796-8ED8-43AF-A75C-6D49D61D8E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2781299</xdr:colOff>
      <xdr:row>1</xdr:row>
      <xdr:rowOff>54677</xdr:rowOff>
    </xdr:to>
    <xdr:pic>
      <xdr:nvPicPr>
        <xdr:cNvPr id="9" name="Picture 8" descr="&quot;&quot;">
          <a:extLst>
            <a:ext uri="{FF2B5EF4-FFF2-40B4-BE49-F238E27FC236}">
              <a16:creationId xmlns:a16="http://schemas.microsoft.com/office/drawing/2014/main" id="{BACA07F3-4534-40A9-B07E-C5ECAACD70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2722812</xdr:colOff>
      <xdr:row>1</xdr:row>
      <xdr:rowOff>54677</xdr:rowOff>
    </xdr:to>
    <xdr:pic>
      <xdr:nvPicPr>
        <xdr:cNvPr id="10" name="Picture 9" descr="&quot;&quot;">
          <a:extLst>
            <a:ext uri="{FF2B5EF4-FFF2-40B4-BE49-F238E27FC236}">
              <a16:creationId xmlns:a16="http://schemas.microsoft.com/office/drawing/2014/main" id="{B026D261-431D-44F2-AE7D-86F7CF5240F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2722812</xdr:colOff>
      <xdr:row>1</xdr:row>
      <xdr:rowOff>54677</xdr:rowOff>
    </xdr:to>
    <xdr:pic>
      <xdr:nvPicPr>
        <xdr:cNvPr id="11" name="Picture 10" descr="&quot;&quot;">
          <a:extLst>
            <a:ext uri="{FF2B5EF4-FFF2-40B4-BE49-F238E27FC236}">
              <a16:creationId xmlns:a16="http://schemas.microsoft.com/office/drawing/2014/main" id="{5D35D25F-BEB6-4C52-B752-B54FFD93BB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54677</xdr:rowOff>
    </xdr:to>
    <xdr:pic>
      <xdr:nvPicPr>
        <xdr:cNvPr id="12" name="Picture 11" descr="&quot;&quot;">
          <a:extLst>
            <a:ext uri="{FF2B5EF4-FFF2-40B4-BE49-F238E27FC236}">
              <a16:creationId xmlns:a16="http://schemas.microsoft.com/office/drawing/2014/main" id="{BFB16208-2949-43CD-BBBA-EBBF6120ED4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hagency-my.sharepoint.com/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hagency-my.sharepoint.com/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hagency-my.sharepoint.com/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26CEE-F74A-4C1E-B47A-12A716C69F9D}">
  <dimension ref="A1:W503"/>
  <sheetViews>
    <sheetView tabSelected="1" workbookViewId="0">
      <selection activeCell="F9" sqref="F9"/>
    </sheetView>
  </sheetViews>
  <sheetFormatPr defaultRowHeight="14.4" x14ac:dyDescent="0.3"/>
  <cols>
    <col min="1" max="1" width="4.44140625" customWidth="1"/>
    <col min="2" max="2" width="26.6640625" customWidth="1"/>
    <col min="3" max="3" width="35.88671875" customWidth="1"/>
    <col min="4" max="4" width="37" customWidth="1"/>
  </cols>
  <sheetData>
    <row r="1" spans="1:23" ht="87.75" customHeight="1" x14ac:dyDescent="0.3">
      <c r="A1" s="126"/>
      <c r="B1" s="16" t="s">
        <v>7</v>
      </c>
      <c r="C1" s="127"/>
      <c r="D1" s="127"/>
      <c r="E1" s="16"/>
      <c r="F1" s="16"/>
      <c r="G1" s="16"/>
      <c r="H1" s="16"/>
      <c r="I1" s="16"/>
      <c r="J1" s="16"/>
      <c r="K1" s="16"/>
      <c r="L1" s="16"/>
      <c r="M1" s="16"/>
      <c r="N1" s="16"/>
      <c r="O1" s="16"/>
      <c r="P1" s="16"/>
      <c r="Q1" s="16"/>
      <c r="R1" s="16"/>
      <c r="S1" s="16"/>
      <c r="T1" s="16"/>
      <c r="U1" s="16"/>
      <c r="V1" s="16"/>
      <c r="W1" s="16"/>
    </row>
    <row r="2" spans="1:23" ht="25.5" customHeight="1" x14ac:dyDescent="0.3">
      <c r="A2" s="128"/>
      <c r="B2" s="128"/>
      <c r="C2" s="128"/>
      <c r="D2" s="128"/>
      <c r="E2" s="16"/>
      <c r="F2" s="16"/>
      <c r="G2" s="16"/>
      <c r="H2" s="16"/>
      <c r="I2" s="16"/>
      <c r="J2" s="16"/>
      <c r="K2" s="16"/>
      <c r="L2" s="16"/>
      <c r="M2" s="16"/>
      <c r="N2" s="16"/>
      <c r="O2" s="16"/>
      <c r="P2" s="16"/>
      <c r="Q2" s="16"/>
      <c r="R2" s="16"/>
      <c r="S2" s="16"/>
      <c r="T2" s="16"/>
      <c r="U2" s="16"/>
      <c r="V2" s="16"/>
      <c r="W2" s="16"/>
    </row>
    <row r="3" spans="1:23" x14ac:dyDescent="0.3">
      <c r="A3" s="129"/>
      <c r="B3" s="129"/>
      <c r="C3" s="129"/>
      <c r="D3" s="129"/>
      <c r="E3" s="129"/>
      <c r="F3" s="16"/>
      <c r="G3" s="16"/>
      <c r="H3" s="16"/>
      <c r="I3" s="16"/>
      <c r="J3" s="16"/>
      <c r="K3" s="16"/>
      <c r="L3" s="16"/>
      <c r="M3" s="16"/>
      <c r="N3" s="16"/>
      <c r="O3" s="16"/>
      <c r="P3" s="16"/>
      <c r="Q3" s="16"/>
      <c r="R3" s="16"/>
      <c r="S3" s="16"/>
      <c r="T3" s="16"/>
      <c r="U3" s="16"/>
      <c r="V3" s="16"/>
      <c r="W3" s="16"/>
    </row>
    <row r="4" spans="1:23" ht="19.8" x14ac:dyDescent="0.3">
      <c r="A4" s="130"/>
      <c r="B4" s="227" t="s">
        <v>553</v>
      </c>
      <c r="C4" s="131"/>
      <c r="D4" s="131"/>
      <c r="E4" s="132"/>
      <c r="F4" s="16"/>
      <c r="G4" s="16"/>
      <c r="H4" s="16"/>
      <c r="I4" s="16"/>
      <c r="J4" s="16"/>
      <c r="K4" s="16"/>
      <c r="L4" s="16"/>
      <c r="M4" s="16"/>
      <c r="N4" s="16"/>
      <c r="O4" s="16"/>
      <c r="P4" s="16"/>
      <c r="Q4" s="16"/>
      <c r="R4" s="16"/>
      <c r="S4" s="16"/>
      <c r="T4" s="16"/>
      <c r="U4" s="16"/>
      <c r="V4" s="16"/>
      <c r="W4" s="16"/>
    </row>
    <row r="5" spans="1:23" ht="16.5" customHeight="1" x14ac:dyDescent="0.3">
      <c r="A5" s="130"/>
      <c r="B5" s="266" t="s">
        <v>1359</v>
      </c>
      <c r="C5" s="267"/>
      <c r="D5" s="266"/>
      <c r="E5" s="133"/>
      <c r="F5" s="16"/>
      <c r="G5" s="16"/>
      <c r="H5" s="16"/>
      <c r="I5" s="16"/>
      <c r="J5" s="16"/>
      <c r="K5" s="16"/>
      <c r="L5" s="16"/>
      <c r="M5" s="16"/>
      <c r="N5" s="16"/>
      <c r="O5" s="16"/>
      <c r="P5" s="16"/>
      <c r="Q5" s="16"/>
      <c r="R5" s="16"/>
      <c r="S5" s="16"/>
      <c r="T5" s="16"/>
      <c r="U5" s="16"/>
      <c r="V5" s="16"/>
      <c r="W5" s="16"/>
    </row>
    <row r="6" spans="1:23" ht="16.2" x14ac:dyDescent="0.3">
      <c r="A6" s="133"/>
      <c r="B6" s="310"/>
      <c r="C6" s="268"/>
      <c r="D6" s="269"/>
      <c r="E6" s="133"/>
      <c r="F6" s="16"/>
      <c r="G6" s="16"/>
      <c r="H6" s="16"/>
      <c r="I6" s="16"/>
      <c r="J6" s="16"/>
      <c r="K6" s="16"/>
      <c r="L6" s="16"/>
      <c r="M6" s="16"/>
      <c r="N6" s="16"/>
      <c r="O6" s="16"/>
      <c r="P6" s="16"/>
      <c r="Q6" s="16"/>
      <c r="R6" s="16"/>
      <c r="S6" s="16"/>
      <c r="T6" s="16"/>
      <c r="U6" s="16"/>
      <c r="V6" s="16"/>
      <c r="W6" s="16"/>
    </row>
    <row r="7" spans="1:23" ht="15" customHeight="1" x14ac:dyDescent="0.3">
      <c r="A7" s="133"/>
      <c r="B7" s="269"/>
      <c r="C7" s="268"/>
      <c r="D7" s="269"/>
      <c r="E7" s="133"/>
      <c r="F7" s="16"/>
      <c r="G7" s="16"/>
      <c r="H7" s="16"/>
      <c r="I7" s="16"/>
      <c r="J7" s="16"/>
      <c r="K7" s="16"/>
      <c r="L7" s="16"/>
      <c r="M7" s="16"/>
      <c r="N7" s="16"/>
      <c r="O7" s="16"/>
      <c r="P7" s="16"/>
      <c r="Q7" s="16"/>
      <c r="R7" s="16"/>
      <c r="S7" s="16"/>
      <c r="T7" s="16"/>
      <c r="U7" s="16"/>
      <c r="V7" s="16"/>
      <c r="W7" s="16"/>
    </row>
    <row r="8" spans="1:23" ht="17.399999999999999" x14ac:dyDescent="0.3">
      <c r="A8" s="133"/>
      <c r="B8" s="266"/>
      <c r="C8" s="270"/>
      <c r="D8" s="269"/>
      <c r="E8" s="133"/>
      <c r="F8" s="16"/>
      <c r="G8" s="16"/>
      <c r="H8" s="16"/>
      <c r="I8" s="16"/>
      <c r="J8" s="16"/>
      <c r="K8" s="16"/>
      <c r="L8" s="16"/>
      <c r="M8" s="16"/>
      <c r="N8" s="16"/>
      <c r="O8" s="16"/>
      <c r="P8" s="16"/>
      <c r="Q8" s="16"/>
      <c r="R8" s="16"/>
      <c r="S8" s="16"/>
      <c r="T8" s="16"/>
      <c r="U8" s="16"/>
      <c r="V8" s="16"/>
      <c r="W8" s="16"/>
    </row>
    <row r="9" spans="1:23" ht="17.399999999999999" x14ac:dyDescent="0.3">
      <c r="A9" s="133"/>
      <c r="B9" s="347" t="s">
        <v>1360</v>
      </c>
      <c r="C9" s="270"/>
      <c r="D9" s="269"/>
      <c r="E9" s="133"/>
      <c r="F9" s="16"/>
      <c r="G9" s="16"/>
      <c r="H9" s="16"/>
      <c r="I9" s="16"/>
      <c r="J9" s="16"/>
      <c r="K9" s="16"/>
      <c r="L9" s="16"/>
      <c r="M9" s="16"/>
      <c r="N9" s="16"/>
      <c r="O9" s="16"/>
      <c r="P9" s="16"/>
      <c r="Q9" s="16"/>
      <c r="R9" s="16"/>
      <c r="S9" s="16"/>
      <c r="T9" s="16"/>
      <c r="U9" s="16"/>
      <c r="V9" s="16"/>
      <c r="W9" s="16"/>
    </row>
    <row r="10" spans="1:23" ht="16.2" x14ac:dyDescent="0.3">
      <c r="A10" s="133"/>
      <c r="B10" s="271"/>
      <c r="C10" s="271"/>
      <c r="D10" s="271"/>
      <c r="E10" s="271"/>
      <c r="F10" s="16"/>
      <c r="G10" s="16"/>
      <c r="H10" s="16"/>
      <c r="I10" s="16"/>
      <c r="J10" s="16"/>
      <c r="K10" s="16"/>
      <c r="L10" s="16"/>
      <c r="M10" s="16"/>
      <c r="N10" s="16"/>
      <c r="O10" s="16"/>
      <c r="P10" s="16"/>
      <c r="Q10" s="16"/>
      <c r="R10" s="16"/>
      <c r="S10" s="16"/>
      <c r="T10" s="16"/>
      <c r="U10" s="16"/>
      <c r="V10" s="16"/>
      <c r="W10" s="16"/>
    </row>
    <row r="11" spans="1:23" ht="16.2" x14ac:dyDescent="0.3">
      <c r="A11" s="85"/>
      <c r="B11" s="271"/>
      <c r="C11" s="271"/>
      <c r="D11" s="271"/>
      <c r="E11" s="271"/>
      <c r="F11" s="16"/>
      <c r="G11" s="16"/>
      <c r="H11" s="16"/>
      <c r="I11" s="16"/>
      <c r="J11" s="16"/>
      <c r="K11" s="16"/>
      <c r="L11" s="16"/>
      <c r="M11" s="16"/>
      <c r="N11" s="16"/>
      <c r="O11" s="16"/>
      <c r="P11" s="16"/>
      <c r="Q11" s="16"/>
      <c r="R11" s="16"/>
      <c r="S11" s="16"/>
      <c r="T11" s="16"/>
      <c r="U11" s="16"/>
      <c r="V11" s="16"/>
      <c r="W11" s="16"/>
    </row>
    <row r="12" spans="1:23" ht="16.5" customHeight="1" x14ac:dyDescent="0.3">
      <c r="A12" s="133"/>
      <c r="B12" s="272" t="s">
        <v>420</v>
      </c>
      <c r="C12" s="273"/>
      <c r="D12" s="273"/>
      <c r="E12" s="274"/>
      <c r="F12" s="16"/>
      <c r="G12" s="16"/>
      <c r="H12" s="16"/>
      <c r="I12" s="16" t="s">
        <v>7</v>
      </c>
      <c r="J12" s="16"/>
      <c r="K12" s="16"/>
      <c r="L12" s="16"/>
      <c r="M12" s="16"/>
      <c r="N12" s="16"/>
      <c r="O12" s="16"/>
      <c r="P12" s="16"/>
      <c r="Q12" s="16"/>
      <c r="R12" s="16"/>
      <c r="S12" s="16"/>
      <c r="T12" s="16"/>
      <c r="U12" s="16"/>
      <c r="V12" s="16"/>
      <c r="W12" s="16"/>
    </row>
    <row r="13" spans="1:23" ht="15" customHeight="1" x14ac:dyDescent="0.3">
      <c r="A13" s="133"/>
      <c r="B13" s="264" t="s">
        <v>421</v>
      </c>
      <c r="C13" s="264" t="s">
        <v>183</v>
      </c>
      <c r="D13" s="264" t="s">
        <v>422</v>
      </c>
      <c r="E13" s="133"/>
      <c r="F13" s="16"/>
      <c r="G13" s="16"/>
      <c r="H13" s="16"/>
      <c r="I13" s="16"/>
      <c r="J13" s="16"/>
      <c r="K13" s="16"/>
      <c r="L13" s="16"/>
      <c r="M13" s="16"/>
      <c r="N13" s="16"/>
      <c r="O13" s="16"/>
      <c r="P13" s="16"/>
      <c r="Q13" s="16"/>
      <c r="R13" s="16"/>
      <c r="S13" s="16"/>
      <c r="T13" s="16"/>
      <c r="U13" s="16"/>
      <c r="V13" s="16"/>
      <c r="W13" s="16"/>
    </row>
    <row r="14" spans="1:23" s="418" customFormat="1" ht="14.25" customHeight="1" x14ac:dyDescent="0.3">
      <c r="A14" s="133"/>
      <c r="B14" s="416" t="s">
        <v>1358</v>
      </c>
      <c r="C14" s="417">
        <v>44965</v>
      </c>
      <c r="D14" s="426" t="s">
        <v>1531</v>
      </c>
      <c r="E14" s="427"/>
      <c r="F14" s="135"/>
      <c r="G14" s="133"/>
      <c r="H14" s="133"/>
      <c r="I14" s="133"/>
      <c r="J14" s="133"/>
      <c r="K14" s="133"/>
      <c r="L14" s="133"/>
      <c r="M14" s="133"/>
      <c r="N14" s="133"/>
      <c r="O14" s="133"/>
      <c r="P14" s="133"/>
      <c r="Q14" s="133"/>
      <c r="R14" s="133"/>
    </row>
    <row r="15" spans="1:23" s="418" customFormat="1" ht="14.25" customHeight="1" x14ac:dyDescent="0.3">
      <c r="A15" s="133"/>
      <c r="B15" s="416" t="s">
        <v>1416</v>
      </c>
      <c r="C15" s="417">
        <v>44620</v>
      </c>
      <c r="D15" s="426"/>
      <c r="E15" s="427"/>
      <c r="F15" s="135"/>
      <c r="G15" s="133"/>
      <c r="H15" s="133"/>
      <c r="I15" s="133"/>
      <c r="J15" s="133"/>
      <c r="K15" s="133"/>
      <c r="L15" s="133"/>
      <c r="M15" s="133"/>
      <c r="N15" s="133"/>
      <c r="O15" s="133"/>
      <c r="P15" s="133"/>
      <c r="Q15" s="133"/>
      <c r="R15" s="133"/>
    </row>
    <row r="16" spans="1:23" s="418" customFormat="1" x14ac:dyDescent="0.3">
      <c r="A16" s="87"/>
      <c r="B16" s="416">
        <v>3</v>
      </c>
      <c r="C16" s="417">
        <v>44309</v>
      </c>
      <c r="D16" s="426"/>
      <c r="E16" s="427"/>
      <c r="F16" s="135"/>
      <c r="G16" s="133"/>
      <c r="H16" s="133"/>
      <c r="I16" s="133"/>
      <c r="J16" s="133"/>
      <c r="K16" s="133"/>
      <c r="L16" s="133"/>
      <c r="M16" s="133"/>
      <c r="N16" s="133"/>
      <c r="O16" s="133"/>
      <c r="P16" s="133"/>
      <c r="Q16" s="133"/>
      <c r="R16" s="133"/>
    </row>
    <row r="17" spans="1:23" s="418" customFormat="1" x14ac:dyDescent="0.3">
      <c r="A17" s="87"/>
      <c r="B17" s="416">
        <v>2.2999999999999998</v>
      </c>
      <c r="C17" s="417">
        <v>44118</v>
      </c>
      <c r="D17" s="426"/>
      <c r="E17" s="427"/>
      <c r="F17" s="135"/>
      <c r="G17" s="133"/>
      <c r="H17" s="133"/>
      <c r="I17" s="133"/>
      <c r="J17" s="133"/>
      <c r="K17" s="133"/>
      <c r="L17" s="133"/>
      <c r="M17" s="133"/>
      <c r="N17" s="133"/>
      <c r="O17" s="133"/>
      <c r="P17" s="133"/>
      <c r="Q17" s="133"/>
      <c r="R17" s="133"/>
    </row>
    <row r="18" spans="1:23" s="418" customFormat="1" ht="14.25" customHeight="1" x14ac:dyDescent="0.3">
      <c r="A18" s="133"/>
      <c r="B18" s="416">
        <v>2.2000000000000002</v>
      </c>
      <c r="C18" s="417">
        <v>44054</v>
      </c>
      <c r="D18" s="426"/>
      <c r="E18" s="427"/>
      <c r="F18" s="135"/>
      <c r="G18" s="133"/>
      <c r="H18" s="133"/>
      <c r="I18" s="133"/>
      <c r="J18" s="133"/>
      <c r="K18" s="133"/>
      <c r="L18" s="133"/>
      <c r="M18" s="133"/>
      <c r="N18" s="133"/>
      <c r="O18" s="133"/>
      <c r="P18" s="133"/>
      <c r="Q18" s="133"/>
      <c r="R18" s="133"/>
    </row>
    <row r="19" spans="1:23" s="418" customFormat="1" x14ac:dyDescent="0.3">
      <c r="A19" s="87"/>
      <c r="B19" s="416">
        <v>2.1</v>
      </c>
      <c r="C19" s="417">
        <v>44015</v>
      </c>
      <c r="D19" s="426"/>
      <c r="E19" s="427"/>
      <c r="F19" s="135"/>
      <c r="G19" s="133"/>
      <c r="H19" s="133"/>
      <c r="I19" s="133"/>
      <c r="J19" s="133"/>
      <c r="K19" s="133"/>
      <c r="L19" s="133"/>
      <c r="M19" s="133"/>
      <c r="N19" s="133"/>
      <c r="O19" s="133"/>
      <c r="P19" s="133"/>
      <c r="Q19" s="133"/>
      <c r="R19" s="133"/>
    </row>
    <row r="20" spans="1:23" s="418" customFormat="1" x14ac:dyDescent="0.3">
      <c r="A20" s="87"/>
      <c r="B20" s="416">
        <v>2</v>
      </c>
      <c r="C20" s="417">
        <v>43993</v>
      </c>
      <c r="D20" s="426"/>
      <c r="E20" s="427"/>
      <c r="F20" s="135"/>
      <c r="G20" s="133"/>
      <c r="H20" s="133"/>
      <c r="I20" s="133"/>
      <c r="J20" s="133"/>
      <c r="K20" s="133"/>
      <c r="L20" s="133"/>
      <c r="M20" s="133"/>
      <c r="N20" s="133"/>
      <c r="O20" s="133"/>
      <c r="P20" s="133"/>
      <c r="Q20" s="133"/>
      <c r="R20" s="133"/>
    </row>
    <row r="21" spans="1:23" s="418" customFormat="1" x14ac:dyDescent="0.3">
      <c r="A21" s="87"/>
      <c r="B21" s="416">
        <v>1</v>
      </c>
      <c r="C21" s="417">
        <v>43936</v>
      </c>
      <c r="D21" s="426"/>
      <c r="E21" s="427"/>
      <c r="F21" s="135"/>
      <c r="G21" s="133"/>
      <c r="H21" s="133"/>
      <c r="I21" s="133"/>
      <c r="J21" s="133"/>
      <c r="K21" s="133"/>
      <c r="L21" s="133"/>
      <c r="M21" s="133"/>
      <c r="N21" s="133"/>
      <c r="O21" s="133"/>
      <c r="P21" s="133"/>
      <c r="Q21" s="133"/>
      <c r="R21" s="133"/>
    </row>
    <row r="22" spans="1:23" x14ac:dyDescent="0.3">
      <c r="A22" s="87"/>
      <c r="B22" s="312"/>
      <c r="C22" s="226"/>
      <c r="D22" s="419"/>
      <c r="E22" s="420"/>
      <c r="F22" s="16"/>
      <c r="G22" s="16"/>
      <c r="H22" s="16"/>
      <c r="I22" s="16"/>
      <c r="J22" s="16"/>
      <c r="K22" s="16"/>
      <c r="L22" s="16"/>
      <c r="M22" s="16"/>
      <c r="N22" s="16"/>
      <c r="O22" s="16"/>
      <c r="P22" s="16"/>
      <c r="Q22" s="16"/>
      <c r="R22" s="16"/>
      <c r="S22" s="16"/>
      <c r="T22" s="16"/>
      <c r="U22" s="16"/>
      <c r="V22" s="16"/>
      <c r="W22" s="16"/>
    </row>
    <row r="23" spans="1:23" ht="20.25" customHeight="1" x14ac:dyDescent="0.3">
      <c r="A23" s="87"/>
      <c r="B23" s="87"/>
      <c r="C23" s="87"/>
      <c r="D23" s="87"/>
      <c r="E23" s="87"/>
      <c r="F23" s="16"/>
      <c r="G23" s="16"/>
      <c r="H23" s="16"/>
      <c r="I23" s="16"/>
      <c r="J23" s="16"/>
      <c r="K23" s="16"/>
      <c r="L23" s="16"/>
      <c r="M23" s="16"/>
      <c r="N23" s="16"/>
      <c r="O23" s="16"/>
      <c r="P23" s="16"/>
      <c r="Q23" s="16"/>
      <c r="R23" s="16"/>
      <c r="S23" s="16"/>
      <c r="T23" s="16"/>
      <c r="U23" s="16"/>
      <c r="V23" s="16"/>
      <c r="W23" s="16"/>
    </row>
    <row r="24" spans="1:23" s="32" customFormat="1" ht="20.25" customHeight="1" x14ac:dyDescent="0.3">
      <c r="A24" s="87"/>
      <c r="B24" s="421" t="s">
        <v>423</v>
      </c>
      <c r="C24" s="421"/>
      <c r="D24" s="421"/>
      <c r="E24" s="87"/>
      <c r="F24" s="16"/>
      <c r="G24" s="16"/>
      <c r="H24" s="16"/>
      <c r="I24" s="16"/>
      <c r="J24" s="16"/>
      <c r="K24" s="16"/>
      <c r="L24" s="16"/>
      <c r="M24" s="16"/>
      <c r="N24" s="16"/>
      <c r="O24" s="16"/>
      <c r="P24" s="16"/>
      <c r="Q24" s="16"/>
      <c r="R24" s="16"/>
      <c r="S24" s="16"/>
      <c r="T24" s="16"/>
      <c r="U24" s="16"/>
      <c r="V24" s="16"/>
      <c r="W24" s="16"/>
    </row>
    <row r="25" spans="1:23" ht="20.25" customHeight="1" x14ac:dyDescent="0.3">
      <c r="A25" s="86"/>
      <c r="B25" s="424" t="s">
        <v>424</v>
      </c>
      <c r="C25" s="424"/>
      <c r="D25" s="424"/>
      <c r="E25" s="88"/>
      <c r="F25" s="16"/>
      <c r="G25" s="16"/>
      <c r="H25" s="16"/>
      <c r="I25" s="16"/>
      <c r="J25" s="16"/>
      <c r="K25" s="16"/>
      <c r="L25" s="16"/>
      <c r="M25" s="16"/>
      <c r="N25" s="16"/>
      <c r="O25" s="16"/>
      <c r="P25" s="16"/>
      <c r="Q25" s="16"/>
      <c r="R25" s="16"/>
      <c r="S25" s="16"/>
      <c r="T25" s="16"/>
      <c r="U25" s="16"/>
      <c r="V25" s="16"/>
      <c r="W25" s="16"/>
    </row>
    <row r="26" spans="1:23" ht="20.25" customHeight="1" x14ac:dyDescent="0.3">
      <c r="A26" s="87"/>
      <c r="B26" s="421" t="s">
        <v>425</v>
      </c>
      <c r="C26" s="421"/>
      <c r="D26" s="421"/>
      <c r="E26" s="88"/>
      <c r="F26" s="16"/>
      <c r="G26" s="16"/>
      <c r="H26" s="16"/>
      <c r="I26" s="16"/>
      <c r="J26" s="16"/>
      <c r="K26" s="16"/>
      <c r="L26" s="16"/>
      <c r="M26" s="16"/>
      <c r="N26" s="16"/>
      <c r="O26" s="16"/>
      <c r="P26" s="16"/>
      <c r="Q26" s="16"/>
      <c r="R26" s="16"/>
      <c r="S26" s="16"/>
      <c r="T26" s="16"/>
      <c r="U26" s="16"/>
      <c r="V26" s="16"/>
      <c r="W26" s="16"/>
    </row>
    <row r="27" spans="1:23" ht="47.25" customHeight="1" x14ac:dyDescent="0.3">
      <c r="A27" s="87"/>
      <c r="B27" s="423" t="s">
        <v>426</v>
      </c>
      <c r="C27" s="423"/>
      <c r="D27" s="423"/>
      <c r="E27" s="88"/>
      <c r="F27" s="16"/>
      <c r="G27" s="16"/>
      <c r="H27" s="16"/>
      <c r="I27" s="16"/>
      <c r="J27" s="16"/>
      <c r="K27" s="16"/>
      <c r="L27" s="16"/>
      <c r="M27" s="16"/>
      <c r="N27" s="16"/>
      <c r="O27" s="16"/>
      <c r="P27" s="16"/>
      <c r="Q27" s="16"/>
      <c r="R27" s="16"/>
      <c r="S27" s="16"/>
      <c r="T27" s="16"/>
      <c r="U27" s="16"/>
      <c r="V27" s="16"/>
      <c r="W27" s="16"/>
    </row>
    <row r="28" spans="1:23" ht="20.25" customHeight="1" x14ac:dyDescent="0.3">
      <c r="A28" s="87"/>
      <c r="B28" s="421" t="s">
        <v>427</v>
      </c>
      <c r="C28" s="421"/>
      <c r="D28" s="421"/>
      <c r="E28" s="88"/>
      <c r="F28" s="16"/>
      <c r="G28" s="16"/>
      <c r="H28" s="16"/>
      <c r="I28" s="16"/>
      <c r="J28" s="16"/>
      <c r="K28" s="16"/>
      <c r="L28" s="16"/>
      <c r="M28" s="16"/>
      <c r="N28" s="16"/>
      <c r="O28" s="16"/>
      <c r="P28" s="16"/>
      <c r="Q28" s="16"/>
      <c r="R28" s="16"/>
      <c r="S28" s="16"/>
      <c r="T28" s="16"/>
      <c r="U28" s="16"/>
      <c r="V28" s="16"/>
      <c r="W28" s="16"/>
    </row>
    <row r="29" spans="1:23" ht="20.25" customHeight="1" x14ac:dyDescent="0.3">
      <c r="A29" s="87"/>
      <c r="B29" s="425" t="s">
        <v>428</v>
      </c>
      <c r="C29" s="425"/>
      <c r="D29" s="425"/>
      <c r="E29" s="88"/>
      <c r="F29" s="16"/>
      <c r="G29" s="16"/>
      <c r="H29" s="16"/>
      <c r="I29" s="16"/>
      <c r="J29" s="16"/>
      <c r="K29" s="16"/>
      <c r="L29" s="16"/>
      <c r="M29" s="16"/>
      <c r="N29" s="16"/>
      <c r="O29" s="16"/>
      <c r="P29" s="16"/>
      <c r="Q29" s="16"/>
      <c r="R29" s="16"/>
      <c r="S29" s="16"/>
      <c r="T29" s="16"/>
      <c r="U29" s="16"/>
      <c r="V29" s="16"/>
      <c r="W29" s="16"/>
    </row>
    <row r="30" spans="1:23" ht="20.25" customHeight="1" x14ac:dyDescent="0.3">
      <c r="A30" s="87"/>
      <c r="B30" s="422" t="s">
        <v>1447</v>
      </c>
      <c r="C30" s="422"/>
      <c r="D30" s="422"/>
      <c r="E30" s="88"/>
      <c r="F30" s="16"/>
      <c r="G30" s="16"/>
      <c r="H30" s="16"/>
      <c r="I30" s="16"/>
      <c r="J30" s="16"/>
      <c r="K30" s="16"/>
      <c r="L30" s="16"/>
      <c r="M30" s="16"/>
      <c r="N30" s="16"/>
      <c r="O30" s="16"/>
      <c r="P30" s="16"/>
      <c r="Q30" s="16"/>
      <c r="R30" s="16"/>
      <c r="S30" s="16"/>
      <c r="T30" s="16"/>
      <c r="U30" s="16"/>
      <c r="V30" s="16"/>
      <c r="W30" s="16"/>
    </row>
    <row r="31" spans="1:23" ht="20.25" customHeight="1" x14ac:dyDescent="0.3">
      <c r="A31" s="87"/>
      <c r="B31" s="423" t="s">
        <v>429</v>
      </c>
      <c r="C31" s="423"/>
      <c r="D31" s="423"/>
      <c r="E31" s="87"/>
      <c r="F31" s="16"/>
      <c r="G31" s="16"/>
      <c r="H31" s="16"/>
      <c r="I31" s="16"/>
      <c r="J31" s="16"/>
      <c r="K31" s="16"/>
      <c r="L31" s="16"/>
      <c r="M31" s="16"/>
      <c r="N31" s="16"/>
      <c r="O31" s="16"/>
      <c r="P31" s="16"/>
      <c r="Q31" s="16"/>
      <c r="R31" s="16"/>
      <c r="S31" s="16"/>
      <c r="T31" s="16"/>
      <c r="U31" s="16"/>
      <c r="V31" s="16"/>
      <c r="W31" s="16"/>
    </row>
    <row r="32" spans="1:23" ht="15" customHeight="1" x14ac:dyDescent="0.3">
      <c r="A32" s="87"/>
      <c r="B32" s="87"/>
      <c r="C32" s="87"/>
      <c r="D32" s="87"/>
      <c r="E32" s="87"/>
      <c r="F32" s="16"/>
      <c r="G32" s="16"/>
      <c r="H32" s="16"/>
      <c r="I32" s="16"/>
      <c r="J32" s="16"/>
      <c r="K32" s="16"/>
      <c r="L32" s="16"/>
      <c r="M32" s="16"/>
      <c r="N32" s="16"/>
      <c r="O32" s="16"/>
      <c r="P32" s="16"/>
      <c r="Q32" s="16"/>
      <c r="R32" s="16"/>
      <c r="S32" s="16"/>
      <c r="T32" s="16"/>
      <c r="U32" s="16"/>
      <c r="V32" s="16"/>
      <c r="W32" s="16"/>
    </row>
    <row r="33" spans="1:23" x14ac:dyDescent="0.3">
      <c r="A33" s="16"/>
      <c r="B33" s="16"/>
      <c r="C33" s="16"/>
      <c r="D33" s="16"/>
      <c r="E33" s="16"/>
      <c r="F33" s="16"/>
      <c r="G33" s="16"/>
      <c r="H33" s="16"/>
      <c r="I33" s="16"/>
      <c r="J33" s="16"/>
      <c r="K33" s="16"/>
      <c r="L33" s="16"/>
      <c r="M33" s="16"/>
      <c r="N33" s="16"/>
      <c r="O33" s="16"/>
      <c r="P33" s="16"/>
      <c r="Q33" s="16"/>
      <c r="R33" s="16"/>
      <c r="S33" s="16"/>
      <c r="T33" s="16"/>
      <c r="U33" s="16"/>
      <c r="V33" s="16"/>
      <c r="W33" s="16"/>
    </row>
    <row r="34" spans="1:23" x14ac:dyDescent="0.3">
      <c r="A34" s="16"/>
      <c r="B34" s="16"/>
      <c r="C34" s="16"/>
      <c r="D34" s="16"/>
      <c r="E34" s="16"/>
      <c r="F34" s="16"/>
      <c r="G34" s="16"/>
      <c r="H34" s="16"/>
      <c r="I34" s="16"/>
      <c r="J34" s="16"/>
      <c r="K34" s="16"/>
      <c r="L34" s="16"/>
      <c r="M34" s="16"/>
      <c r="N34" s="16"/>
      <c r="O34" s="16"/>
      <c r="P34" s="16"/>
      <c r="Q34" s="16"/>
      <c r="R34" s="16"/>
      <c r="S34" s="16"/>
      <c r="T34" s="16"/>
      <c r="U34" s="16"/>
      <c r="V34" s="16"/>
      <c r="W34" s="16"/>
    </row>
    <row r="35" spans="1:23" x14ac:dyDescent="0.3">
      <c r="A35" s="16"/>
      <c r="B35" s="16"/>
      <c r="C35" s="16"/>
      <c r="D35" s="16"/>
      <c r="E35" s="16"/>
      <c r="F35" s="16"/>
      <c r="G35" s="16"/>
      <c r="H35" s="16"/>
      <c r="I35" s="16"/>
      <c r="J35" s="16"/>
      <c r="K35" s="16"/>
      <c r="L35" s="16"/>
      <c r="M35" s="16"/>
      <c r="N35" s="16"/>
      <c r="O35" s="16"/>
      <c r="P35" s="16"/>
      <c r="Q35" s="16"/>
      <c r="R35" s="16"/>
      <c r="S35" s="16"/>
      <c r="T35" s="16"/>
      <c r="U35" s="16"/>
      <c r="V35" s="16"/>
      <c r="W35" s="16"/>
    </row>
    <row r="36" spans="1:23" x14ac:dyDescent="0.3">
      <c r="A36" s="16"/>
      <c r="B36" s="16"/>
      <c r="C36" s="16"/>
      <c r="D36" s="16"/>
      <c r="E36" s="16"/>
      <c r="F36" s="16"/>
      <c r="G36" s="16"/>
      <c r="H36" s="16"/>
      <c r="I36" s="16"/>
      <c r="J36" s="16"/>
      <c r="K36" s="16"/>
      <c r="L36" s="16"/>
      <c r="M36" s="16"/>
      <c r="N36" s="16"/>
      <c r="O36" s="16"/>
      <c r="P36" s="16"/>
      <c r="Q36" s="16"/>
      <c r="R36" s="16"/>
      <c r="S36" s="16"/>
      <c r="T36" s="16"/>
      <c r="U36" s="16"/>
      <c r="V36" s="16"/>
      <c r="W36" s="16"/>
    </row>
    <row r="37" spans="1:23" x14ac:dyDescent="0.3">
      <c r="A37" s="16"/>
      <c r="B37" s="16"/>
      <c r="C37" s="16"/>
      <c r="D37" s="16"/>
      <c r="E37" s="16"/>
      <c r="F37" s="16"/>
      <c r="G37" s="16"/>
      <c r="H37" s="16"/>
      <c r="I37" s="16"/>
      <c r="J37" s="16"/>
      <c r="K37" s="16"/>
      <c r="L37" s="16"/>
      <c r="M37" s="16"/>
      <c r="N37" s="16"/>
      <c r="O37" s="16"/>
      <c r="P37" s="16"/>
      <c r="Q37" s="16"/>
      <c r="R37" s="16"/>
      <c r="S37" s="16"/>
      <c r="T37" s="16"/>
      <c r="U37" s="16"/>
      <c r="V37" s="16"/>
      <c r="W37" s="16"/>
    </row>
    <row r="38" spans="1:23" x14ac:dyDescent="0.3">
      <c r="A38" s="16"/>
      <c r="B38" s="16"/>
      <c r="C38" s="16"/>
      <c r="D38" s="16"/>
      <c r="E38" s="16"/>
      <c r="F38" s="16"/>
      <c r="G38" s="16"/>
      <c r="H38" s="16"/>
      <c r="I38" s="16"/>
      <c r="J38" s="16"/>
      <c r="K38" s="16"/>
      <c r="L38" s="16"/>
      <c r="M38" s="16"/>
      <c r="N38" s="16"/>
      <c r="O38" s="16"/>
      <c r="P38" s="16"/>
      <c r="Q38" s="16"/>
      <c r="R38" s="16"/>
      <c r="S38" s="16"/>
      <c r="T38" s="16"/>
      <c r="U38" s="16"/>
      <c r="V38" s="16"/>
      <c r="W38" s="16"/>
    </row>
    <row r="39" spans="1:23" x14ac:dyDescent="0.3">
      <c r="A39" s="16"/>
      <c r="B39" s="16"/>
      <c r="C39" s="16"/>
      <c r="D39" s="16"/>
      <c r="E39" s="16"/>
      <c r="F39" s="16"/>
      <c r="G39" s="16"/>
      <c r="H39" s="16"/>
      <c r="I39" s="16"/>
      <c r="J39" s="16"/>
      <c r="K39" s="16"/>
      <c r="L39" s="16"/>
      <c r="M39" s="16"/>
      <c r="N39" s="16"/>
      <c r="O39" s="16"/>
      <c r="P39" s="16"/>
      <c r="Q39" s="16"/>
      <c r="R39" s="16"/>
      <c r="S39" s="16"/>
      <c r="T39" s="16"/>
      <c r="U39" s="16"/>
      <c r="V39" s="16"/>
      <c r="W39" s="16"/>
    </row>
    <row r="40" spans="1:23" x14ac:dyDescent="0.3">
      <c r="A40" s="16"/>
      <c r="B40" s="16"/>
      <c r="C40" s="16"/>
      <c r="D40" s="16"/>
      <c r="E40" s="16"/>
      <c r="F40" s="16"/>
      <c r="G40" s="16"/>
      <c r="H40" s="16"/>
      <c r="I40" s="16"/>
      <c r="J40" s="16"/>
      <c r="K40" s="16"/>
      <c r="L40" s="16"/>
      <c r="M40" s="16"/>
      <c r="N40" s="16"/>
      <c r="O40" s="16"/>
      <c r="P40" s="16"/>
      <c r="Q40" s="16"/>
      <c r="R40" s="16"/>
      <c r="S40" s="16"/>
      <c r="T40" s="16"/>
      <c r="U40" s="16"/>
      <c r="V40" s="16"/>
      <c r="W40" s="16"/>
    </row>
    <row r="41" spans="1:23" x14ac:dyDescent="0.3">
      <c r="A41" s="16"/>
      <c r="B41" s="16"/>
      <c r="C41" s="16"/>
      <c r="D41" s="16"/>
      <c r="E41" s="16"/>
      <c r="F41" s="16"/>
      <c r="G41" s="16"/>
      <c r="H41" s="16"/>
      <c r="I41" s="16"/>
      <c r="J41" s="16"/>
      <c r="K41" s="16"/>
      <c r="L41" s="16"/>
      <c r="M41" s="16"/>
      <c r="N41" s="16"/>
      <c r="O41" s="16"/>
      <c r="P41" s="16"/>
      <c r="Q41" s="16"/>
      <c r="R41" s="16"/>
      <c r="S41" s="16"/>
      <c r="T41" s="16"/>
      <c r="U41" s="16"/>
      <c r="V41" s="16"/>
      <c r="W41" s="16"/>
    </row>
    <row r="42" spans="1:23" x14ac:dyDescent="0.3">
      <c r="A42" s="16"/>
      <c r="B42" s="16"/>
      <c r="C42" s="16"/>
      <c r="D42" s="16"/>
      <c r="E42" s="16"/>
      <c r="F42" s="16"/>
      <c r="G42" s="16"/>
      <c r="H42" s="16"/>
      <c r="I42" s="16"/>
      <c r="J42" s="16"/>
      <c r="K42" s="16"/>
      <c r="L42" s="16"/>
      <c r="M42" s="16"/>
      <c r="N42" s="16"/>
      <c r="O42" s="16"/>
      <c r="P42" s="16"/>
      <c r="Q42" s="16"/>
      <c r="R42" s="16"/>
      <c r="S42" s="16"/>
      <c r="T42" s="16"/>
      <c r="U42" s="16"/>
      <c r="V42" s="16"/>
      <c r="W42" s="16"/>
    </row>
    <row r="43" spans="1:23" x14ac:dyDescent="0.3">
      <c r="A43" s="16"/>
      <c r="B43" s="16"/>
      <c r="C43" s="16"/>
      <c r="D43" s="16"/>
      <c r="E43" s="16"/>
      <c r="F43" s="16"/>
      <c r="G43" s="16"/>
      <c r="H43" s="16"/>
      <c r="I43" s="16"/>
      <c r="J43" s="16"/>
      <c r="K43" s="16"/>
      <c r="L43" s="16"/>
      <c r="M43" s="16"/>
      <c r="N43" s="16"/>
      <c r="O43" s="16"/>
      <c r="P43" s="16"/>
      <c r="Q43" s="16"/>
      <c r="R43" s="16"/>
      <c r="S43" s="16"/>
      <c r="T43" s="16"/>
      <c r="U43" s="16"/>
      <c r="V43" s="16"/>
      <c r="W43" s="16"/>
    </row>
    <row r="44" spans="1:23" x14ac:dyDescent="0.3">
      <c r="A44" s="16"/>
      <c r="B44" s="16"/>
      <c r="C44" s="16"/>
      <c r="D44" s="16"/>
      <c r="E44" s="16"/>
      <c r="F44" s="16"/>
      <c r="G44" s="16"/>
      <c r="H44" s="16"/>
      <c r="I44" s="16"/>
      <c r="J44" s="16"/>
      <c r="K44" s="16"/>
      <c r="L44" s="16"/>
      <c r="M44" s="16"/>
      <c r="N44" s="16"/>
      <c r="O44" s="16"/>
      <c r="P44" s="16"/>
      <c r="Q44" s="16"/>
      <c r="R44" s="16"/>
      <c r="S44" s="16"/>
      <c r="T44" s="16"/>
      <c r="U44" s="16"/>
      <c r="V44" s="16"/>
      <c r="W44" s="16"/>
    </row>
    <row r="45" spans="1:23" x14ac:dyDescent="0.3">
      <c r="A45" s="16"/>
      <c r="B45" s="16"/>
      <c r="C45" s="16"/>
      <c r="D45" s="16"/>
      <c r="E45" s="16"/>
      <c r="F45" s="16"/>
      <c r="G45" s="16"/>
      <c r="H45" s="16"/>
      <c r="I45" s="16"/>
      <c r="J45" s="16"/>
      <c r="K45" s="16"/>
      <c r="L45" s="16"/>
      <c r="M45" s="16"/>
      <c r="N45" s="16"/>
      <c r="O45" s="16"/>
      <c r="P45" s="16"/>
      <c r="Q45" s="16"/>
      <c r="R45" s="16"/>
      <c r="S45" s="16"/>
      <c r="T45" s="16"/>
      <c r="U45" s="16"/>
      <c r="V45" s="16"/>
      <c r="W45" s="16"/>
    </row>
    <row r="46" spans="1:23" x14ac:dyDescent="0.3">
      <c r="A46" s="16"/>
      <c r="B46" s="16"/>
      <c r="C46" s="16"/>
      <c r="D46" s="16"/>
      <c r="E46" s="16"/>
      <c r="F46" s="16"/>
      <c r="G46" s="16"/>
      <c r="H46" s="16"/>
      <c r="I46" s="16"/>
      <c r="J46" s="16"/>
      <c r="K46" s="16"/>
      <c r="L46" s="16"/>
      <c r="M46" s="16"/>
      <c r="N46" s="16"/>
      <c r="O46" s="16"/>
      <c r="P46" s="16"/>
      <c r="Q46" s="16"/>
      <c r="R46" s="16"/>
      <c r="S46" s="16"/>
      <c r="T46" s="16"/>
      <c r="U46" s="16"/>
      <c r="V46" s="16"/>
      <c r="W46" s="16"/>
    </row>
    <row r="47" spans="1:23" x14ac:dyDescent="0.3">
      <c r="A47" s="16"/>
      <c r="B47" s="16"/>
      <c r="C47" s="16"/>
      <c r="D47" s="16"/>
      <c r="E47" s="16"/>
      <c r="F47" s="16"/>
      <c r="G47" s="16"/>
      <c r="H47" s="16"/>
      <c r="I47" s="16"/>
      <c r="J47" s="16"/>
      <c r="K47" s="16"/>
      <c r="L47" s="16"/>
      <c r="M47" s="16"/>
      <c r="N47" s="16"/>
      <c r="O47" s="16"/>
      <c r="P47" s="16"/>
      <c r="Q47" s="16"/>
      <c r="R47" s="16"/>
      <c r="S47" s="16"/>
      <c r="T47" s="16"/>
      <c r="U47" s="16"/>
      <c r="V47" s="16"/>
      <c r="W47" s="16"/>
    </row>
    <row r="48" spans="1:23" x14ac:dyDescent="0.3">
      <c r="A48" s="16"/>
      <c r="B48" s="16"/>
      <c r="C48" s="16"/>
      <c r="D48" s="16"/>
      <c r="E48" s="16"/>
      <c r="F48" s="16"/>
      <c r="G48" s="16"/>
      <c r="H48" s="16"/>
      <c r="I48" s="16"/>
      <c r="J48" s="16"/>
      <c r="K48" s="16"/>
      <c r="L48" s="16"/>
      <c r="M48" s="16"/>
      <c r="N48" s="16"/>
      <c r="O48" s="16"/>
      <c r="P48" s="16"/>
      <c r="Q48" s="16"/>
      <c r="R48" s="16"/>
      <c r="S48" s="16"/>
      <c r="T48" s="16"/>
      <c r="U48" s="16"/>
      <c r="V48" s="16"/>
      <c r="W48" s="16"/>
    </row>
    <row r="49" spans="1:23" x14ac:dyDescent="0.3">
      <c r="A49" s="16"/>
      <c r="B49" s="16"/>
      <c r="C49" s="16"/>
      <c r="D49" s="16"/>
      <c r="E49" s="16"/>
      <c r="F49" s="16"/>
      <c r="G49" s="16"/>
      <c r="H49" s="16"/>
      <c r="I49" s="16"/>
      <c r="J49" s="16"/>
      <c r="K49" s="16"/>
      <c r="L49" s="16"/>
      <c r="M49" s="16"/>
      <c r="N49" s="16"/>
      <c r="O49" s="16"/>
      <c r="P49" s="16"/>
      <c r="Q49" s="16"/>
      <c r="R49" s="16"/>
      <c r="S49" s="16"/>
      <c r="T49" s="16"/>
      <c r="U49" s="16"/>
      <c r="V49" s="16"/>
      <c r="W49" s="16"/>
    </row>
    <row r="50" spans="1:23" x14ac:dyDescent="0.3">
      <c r="A50" s="16"/>
      <c r="B50" s="16"/>
      <c r="C50" s="16"/>
      <c r="D50" s="16"/>
      <c r="E50" s="16"/>
      <c r="F50" s="16"/>
      <c r="G50" s="16"/>
      <c r="H50" s="16"/>
      <c r="I50" s="16"/>
      <c r="J50" s="16"/>
      <c r="K50" s="16"/>
      <c r="L50" s="16"/>
      <c r="M50" s="16"/>
      <c r="N50" s="16"/>
      <c r="O50" s="16"/>
      <c r="P50" s="16"/>
      <c r="Q50" s="16"/>
      <c r="R50" s="16"/>
      <c r="S50" s="16"/>
      <c r="T50" s="16"/>
      <c r="U50" s="16"/>
      <c r="V50" s="16"/>
      <c r="W50" s="16"/>
    </row>
    <row r="51" spans="1:23" x14ac:dyDescent="0.3">
      <c r="A51" s="16"/>
      <c r="B51" s="16"/>
      <c r="C51" s="16"/>
      <c r="D51" s="16"/>
      <c r="E51" s="16"/>
      <c r="F51" s="16"/>
      <c r="G51" s="16"/>
      <c r="H51" s="16"/>
      <c r="I51" s="16"/>
      <c r="J51" s="16"/>
      <c r="K51" s="16"/>
      <c r="L51" s="16"/>
      <c r="M51" s="16"/>
      <c r="N51" s="16"/>
      <c r="O51" s="16"/>
      <c r="P51" s="16"/>
      <c r="Q51" s="16"/>
      <c r="R51" s="16"/>
      <c r="S51" s="16"/>
      <c r="T51" s="16"/>
      <c r="U51" s="16"/>
      <c r="V51" s="16"/>
      <c r="W51" s="16"/>
    </row>
    <row r="52" spans="1:23" x14ac:dyDescent="0.3">
      <c r="A52" s="16"/>
      <c r="B52" s="16"/>
      <c r="C52" s="16"/>
      <c r="D52" s="16"/>
      <c r="E52" s="16"/>
      <c r="F52" s="16"/>
      <c r="G52" s="16"/>
      <c r="H52" s="16"/>
      <c r="I52" s="16"/>
      <c r="J52" s="16"/>
      <c r="K52" s="16"/>
      <c r="L52" s="16"/>
      <c r="M52" s="16"/>
      <c r="N52" s="16"/>
      <c r="O52" s="16"/>
      <c r="P52" s="16"/>
      <c r="Q52" s="16"/>
      <c r="R52" s="16"/>
      <c r="S52" s="16"/>
      <c r="T52" s="16"/>
      <c r="U52" s="16"/>
      <c r="V52" s="16"/>
      <c r="W52" s="16"/>
    </row>
    <row r="53" spans="1:23" x14ac:dyDescent="0.3">
      <c r="A53" s="16"/>
      <c r="B53" s="16"/>
      <c r="C53" s="16"/>
      <c r="D53" s="16"/>
      <c r="E53" s="16"/>
      <c r="F53" s="16"/>
      <c r="G53" s="16"/>
      <c r="H53" s="16"/>
      <c r="I53" s="16"/>
      <c r="J53" s="16"/>
      <c r="K53" s="16"/>
      <c r="L53" s="16"/>
      <c r="M53" s="16"/>
      <c r="N53" s="16"/>
      <c r="O53" s="16"/>
      <c r="P53" s="16"/>
      <c r="Q53" s="16"/>
      <c r="R53" s="16"/>
      <c r="S53" s="16"/>
      <c r="T53" s="16"/>
      <c r="U53" s="16"/>
      <c r="V53" s="16"/>
      <c r="W53" s="16"/>
    </row>
    <row r="54" spans="1:23" x14ac:dyDescent="0.3">
      <c r="A54" s="16"/>
      <c r="B54" s="16"/>
      <c r="C54" s="16"/>
      <c r="D54" s="16"/>
      <c r="E54" s="16"/>
      <c r="F54" s="16"/>
      <c r="G54" s="16"/>
      <c r="H54" s="16"/>
      <c r="I54" s="16"/>
      <c r="J54" s="16"/>
      <c r="K54" s="16"/>
      <c r="L54" s="16"/>
      <c r="M54" s="16"/>
      <c r="N54" s="16"/>
      <c r="O54" s="16"/>
      <c r="P54" s="16"/>
      <c r="Q54" s="16"/>
      <c r="R54" s="16"/>
      <c r="S54" s="16"/>
      <c r="T54" s="16"/>
      <c r="U54" s="16"/>
      <c r="V54" s="16"/>
      <c r="W54" s="16"/>
    </row>
    <row r="55" spans="1:23" x14ac:dyDescent="0.3">
      <c r="A55" s="16"/>
      <c r="B55" s="16"/>
      <c r="C55" s="16"/>
      <c r="D55" s="16"/>
      <c r="E55" s="16"/>
      <c r="F55" s="16"/>
      <c r="G55" s="16"/>
      <c r="H55" s="16"/>
      <c r="I55" s="16"/>
      <c r="J55" s="16"/>
      <c r="K55" s="16"/>
      <c r="L55" s="16"/>
      <c r="M55" s="16"/>
      <c r="N55" s="16"/>
      <c r="O55" s="16"/>
      <c r="P55" s="16"/>
      <c r="Q55" s="16"/>
      <c r="R55" s="16"/>
      <c r="S55" s="16"/>
      <c r="T55" s="16"/>
      <c r="U55" s="16"/>
      <c r="V55" s="16"/>
      <c r="W55" s="16"/>
    </row>
    <row r="56" spans="1:23" x14ac:dyDescent="0.3">
      <c r="A56" s="16"/>
      <c r="B56" s="16"/>
      <c r="C56" s="16"/>
      <c r="D56" s="16"/>
      <c r="E56" s="16"/>
      <c r="F56" s="16"/>
      <c r="G56" s="16"/>
      <c r="H56" s="16"/>
      <c r="I56" s="16"/>
      <c r="J56" s="16"/>
      <c r="K56" s="16"/>
      <c r="L56" s="16"/>
      <c r="M56" s="16"/>
      <c r="N56" s="16"/>
      <c r="O56" s="16"/>
      <c r="P56" s="16"/>
      <c r="Q56" s="16"/>
      <c r="R56" s="16"/>
      <c r="S56" s="16"/>
      <c r="T56" s="16"/>
      <c r="U56" s="16"/>
      <c r="V56" s="16"/>
      <c r="W56" s="16"/>
    </row>
    <row r="57" spans="1:23" x14ac:dyDescent="0.3">
      <c r="A57" s="16"/>
      <c r="B57" s="16"/>
      <c r="C57" s="16"/>
      <c r="D57" s="16"/>
      <c r="E57" s="16"/>
      <c r="F57" s="16"/>
      <c r="G57" s="16"/>
      <c r="H57" s="16"/>
      <c r="I57" s="16"/>
      <c r="J57" s="16"/>
      <c r="K57" s="16"/>
      <c r="L57" s="16"/>
      <c r="M57" s="16"/>
      <c r="N57" s="16"/>
      <c r="O57" s="16"/>
      <c r="P57" s="16"/>
      <c r="Q57" s="16"/>
      <c r="R57" s="16"/>
      <c r="S57" s="16"/>
      <c r="T57" s="16"/>
      <c r="U57" s="16"/>
      <c r="V57" s="16"/>
      <c r="W57" s="16"/>
    </row>
    <row r="58" spans="1:23" x14ac:dyDescent="0.3">
      <c r="A58" s="16"/>
      <c r="B58" s="16"/>
      <c r="C58" s="16"/>
      <c r="D58" s="16"/>
      <c r="E58" s="16"/>
      <c r="F58" s="16"/>
      <c r="G58" s="16"/>
      <c r="H58" s="16"/>
      <c r="I58" s="16"/>
      <c r="J58" s="16"/>
      <c r="K58" s="16"/>
      <c r="L58" s="16"/>
      <c r="M58" s="16"/>
      <c r="N58" s="16"/>
      <c r="O58" s="16"/>
      <c r="P58" s="16"/>
      <c r="Q58" s="16"/>
      <c r="R58" s="16"/>
      <c r="S58" s="16"/>
      <c r="T58" s="16"/>
      <c r="U58" s="16"/>
      <c r="V58" s="16"/>
      <c r="W58" s="16"/>
    </row>
    <row r="59" spans="1:23" x14ac:dyDescent="0.3">
      <c r="A59" s="16"/>
      <c r="B59" s="16"/>
      <c r="C59" s="16"/>
      <c r="D59" s="16"/>
      <c r="E59" s="16"/>
      <c r="F59" s="16"/>
      <c r="G59" s="16"/>
      <c r="H59" s="16"/>
      <c r="I59" s="16"/>
      <c r="J59" s="16"/>
      <c r="K59" s="16"/>
      <c r="L59" s="16"/>
      <c r="M59" s="16"/>
      <c r="N59" s="16"/>
      <c r="O59" s="16"/>
      <c r="P59" s="16"/>
      <c r="Q59" s="16"/>
      <c r="R59" s="16"/>
      <c r="S59" s="16"/>
      <c r="T59" s="16"/>
      <c r="U59" s="16"/>
      <c r="V59" s="16"/>
      <c r="W59" s="16"/>
    </row>
    <row r="60" spans="1:23" x14ac:dyDescent="0.3">
      <c r="A60" s="16"/>
      <c r="B60" s="16"/>
      <c r="C60" s="16"/>
      <c r="D60" s="16"/>
      <c r="E60" s="16"/>
      <c r="F60" s="16"/>
      <c r="G60" s="16"/>
      <c r="H60" s="16"/>
      <c r="I60" s="16"/>
      <c r="J60" s="16"/>
      <c r="K60" s="16"/>
      <c r="L60" s="16"/>
      <c r="M60" s="16"/>
      <c r="N60" s="16"/>
      <c r="O60" s="16"/>
      <c r="P60" s="16"/>
      <c r="Q60" s="16"/>
      <c r="R60" s="16"/>
      <c r="S60" s="16"/>
      <c r="T60" s="16"/>
      <c r="U60" s="16"/>
      <c r="V60" s="16"/>
      <c r="W60" s="16"/>
    </row>
    <row r="61" spans="1:23" x14ac:dyDescent="0.3">
      <c r="A61" s="16"/>
      <c r="B61" s="16"/>
      <c r="C61" s="16"/>
      <c r="D61" s="16"/>
      <c r="E61" s="16"/>
      <c r="F61" s="16"/>
      <c r="G61" s="16"/>
      <c r="H61" s="16"/>
      <c r="I61" s="16"/>
      <c r="J61" s="16"/>
      <c r="K61" s="16"/>
      <c r="L61" s="16"/>
      <c r="M61" s="16"/>
      <c r="N61" s="16"/>
      <c r="O61" s="16"/>
      <c r="P61" s="16"/>
      <c r="Q61" s="16"/>
      <c r="R61" s="16"/>
      <c r="S61" s="16"/>
      <c r="T61" s="16"/>
      <c r="U61" s="16"/>
      <c r="V61" s="16"/>
      <c r="W61" s="16"/>
    </row>
    <row r="62" spans="1:23" x14ac:dyDescent="0.3">
      <c r="A62" s="16"/>
      <c r="B62" s="16"/>
      <c r="C62" s="16"/>
      <c r="D62" s="16"/>
      <c r="E62" s="16"/>
      <c r="F62" s="16"/>
      <c r="G62" s="16"/>
      <c r="H62" s="16"/>
      <c r="I62" s="16"/>
      <c r="J62" s="16"/>
      <c r="K62" s="16"/>
      <c r="L62" s="16"/>
      <c r="M62" s="16"/>
      <c r="N62" s="16"/>
      <c r="O62" s="16"/>
      <c r="P62" s="16"/>
      <c r="Q62" s="16"/>
      <c r="R62" s="16"/>
      <c r="S62" s="16"/>
      <c r="T62" s="16"/>
      <c r="U62" s="16"/>
      <c r="V62" s="16"/>
      <c r="W62" s="16"/>
    </row>
    <row r="63" spans="1:23" x14ac:dyDescent="0.3">
      <c r="A63" s="16"/>
      <c r="B63" s="16"/>
      <c r="C63" s="16"/>
      <c r="D63" s="16"/>
      <c r="E63" s="16"/>
      <c r="F63" s="16"/>
      <c r="G63" s="16"/>
      <c r="H63" s="16"/>
      <c r="I63" s="16"/>
      <c r="J63" s="16"/>
      <c r="K63" s="16"/>
      <c r="L63" s="16"/>
      <c r="M63" s="16"/>
      <c r="N63" s="16"/>
      <c r="O63" s="16"/>
      <c r="P63" s="16"/>
      <c r="Q63" s="16"/>
      <c r="R63" s="16"/>
      <c r="S63" s="16"/>
      <c r="T63" s="16"/>
      <c r="U63" s="16"/>
      <c r="V63" s="16"/>
      <c r="W63" s="16"/>
    </row>
    <row r="64" spans="1:23" x14ac:dyDescent="0.3">
      <c r="A64" s="16"/>
      <c r="B64" s="16"/>
      <c r="C64" s="16"/>
      <c r="D64" s="16"/>
      <c r="E64" s="16"/>
      <c r="F64" s="16"/>
      <c r="G64" s="16"/>
      <c r="H64" s="16"/>
      <c r="I64" s="16"/>
      <c r="J64" s="16"/>
      <c r="K64" s="16"/>
      <c r="L64" s="16"/>
      <c r="M64" s="16"/>
      <c r="N64" s="16"/>
      <c r="O64" s="16"/>
      <c r="P64" s="16"/>
      <c r="Q64" s="16"/>
      <c r="R64" s="16"/>
      <c r="S64" s="16"/>
      <c r="T64" s="16"/>
      <c r="U64" s="16"/>
      <c r="V64" s="16"/>
      <c r="W64" s="16"/>
    </row>
    <row r="65" spans="1:23" x14ac:dyDescent="0.3">
      <c r="A65" s="16"/>
      <c r="B65" s="16"/>
      <c r="C65" s="16"/>
      <c r="D65" s="16"/>
      <c r="E65" s="16"/>
      <c r="F65" s="16"/>
      <c r="G65" s="16"/>
      <c r="H65" s="16"/>
      <c r="I65" s="16"/>
      <c r="J65" s="16"/>
      <c r="K65" s="16"/>
      <c r="L65" s="16"/>
      <c r="M65" s="16"/>
      <c r="N65" s="16"/>
      <c r="O65" s="16"/>
      <c r="P65" s="16"/>
      <c r="Q65" s="16"/>
      <c r="R65" s="16"/>
      <c r="S65" s="16"/>
      <c r="T65" s="16"/>
      <c r="U65" s="16"/>
      <c r="V65" s="16"/>
      <c r="W65" s="16"/>
    </row>
    <row r="66" spans="1:23" x14ac:dyDescent="0.3">
      <c r="A66" s="16"/>
      <c r="B66" s="16"/>
      <c r="C66" s="16"/>
      <c r="D66" s="16"/>
      <c r="E66" s="16"/>
      <c r="F66" s="16"/>
      <c r="G66" s="16"/>
      <c r="H66" s="16"/>
      <c r="I66" s="16"/>
      <c r="J66" s="16"/>
      <c r="K66" s="16"/>
      <c r="L66" s="16"/>
      <c r="M66" s="16"/>
      <c r="N66" s="16"/>
      <c r="O66" s="16"/>
      <c r="P66" s="16"/>
      <c r="Q66" s="16"/>
      <c r="R66" s="16"/>
      <c r="S66" s="16"/>
      <c r="T66" s="16"/>
      <c r="U66" s="16"/>
      <c r="V66" s="16"/>
      <c r="W66" s="16"/>
    </row>
    <row r="67" spans="1:23" x14ac:dyDescent="0.3">
      <c r="A67" s="16"/>
      <c r="B67" s="16"/>
      <c r="C67" s="16"/>
      <c r="D67" s="16"/>
      <c r="E67" s="16"/>
      <c r="F67" s="16"/>
      <c r="G67" s="16"/>
      <c r="H67" s="16"/>
      <c r="I67" s="16"/>
      <c r="J67" s="16"/>
      <c r="K67" s="16"/>
      <c r="L67" s="16"/>
      <c r="M67" s="16"/>
      <c r="N67" s="16"/>
      <c r="O67" s="16"/>
      <c r="P67" s="16"/>
      <c r="Q67" s="16"/>
      <c r="R67" s="16"/>
      <c r="S67" s="16"/>
      <c r="T67" s="16"/>
      <c r="U67" s="16"/>
      <c r="V67" s="16"/>
      <c r="W67" s="16"/>
    </row>
    <row r="68" spans="1:23" x14ac:dyDescent="0.3">
      <c r="A68" s="16"/>
      <c r="B68" s="16"/>
      <c r="C68" s="16"/>
      <c r="D68" s="16"/>
      <c r="E68" s="16"/>
      <c r="F68" s="16"/>
      <c r="G68" s="16"/>
      <c r="H68" s="16"/>
      <c r="I68" s="16"/>
      <c r="J68" s="16"/>
      <c r="K68" s="16"/>
      <c r="L68" s="16"/>
      <c r="M68" s="16"/>
      <c r="N68" s="16"/>
      <c r="O68" s="16"/>
      <c r="P68" s="16"/>
      <c r="Q68" s="16"/>
      <c r="R68" s="16"/>
      <c r="S68" s="16"/>
      <c r="T68" s="16"/>
      <c r="U68" s="16"/>
      <c r="V68" s="16"/>
      <c r="W68" s="16"/>
    </row>
    <row r="69" spans="1:23" x14ac:dyDescent="0.3">
      <c r="A69" s="16"/>
      <c r="B69" s="16"/>
      <c r="C69" s="16"/>
      <c r="D69" s="16"/>
      <c r="E69" s="16"/>
      <c r="F69" s="16"/>
      <c r="G69" s="16"/>
      <c r="H69" s="16"/>
      <c r="I69" s="16"/>
      <c r="J69" s="16"/>
      <c r="K69" s="16"/>
      <c r="L69" s="16"/>
      <c r="M69" s="16"/>
      <c r="N69" s="16"/>
      <c r="O69" s="16"/>
      <c r="P69" s="16"/>
      <c r="Q69" s="16"/>
      <c r="R69" s="16"/>
      <c r="S69" s="16"/>
      <c r="T69" s="16"/>
      <c r="U69" s="16"/>
      <c r="V69" s="16"/>
      <c r="W69" s="16"/>
    </row>
    <row r="70" spans="1:23" x14ac:dyDescent="0.3">
      <c r="A70" s="16"/>
      <c r="B70" s="16"/>
      <c r="C70" s="16"/>
      <c r="D70" s="16"/>
      <c r="E70" s="16"/>
      <c r="F70" s="16"/>
      <c r="G70" s="16"/>
      <c r="H70" s="16"/>
      <c r="I70" s="16"/>
      <c r="J70" s="16"/>
      <c r="K70" s="16"/>
      <c r="L70" s="16"/>
      <c r="M70" s="16"/>
      <c r="N70" s="16"/>
      <c r="O70" s="16"/>
      <c r="P70" s="16"/>
      <c r="Q70" s="16"/>
      <c r="R70" s="16"/>
      <c r="S70" s="16"/>
      <c r="T70" s="16"/>
      <c r="U70" s="16"/>
      <c r="V70" s="16"/>
      <c r="W70" s="16"/>
    </row>
    <row r="71" spans="1:23" x14ac:dyDescent="0.3">
      <c r="A71" s="16"/>
      <c r="B71" s="16"/>
      <c r="C71" s="16"/>
      <c r="D71" s="16"/>
      <c r="E71" s="16"/>
      <c r="F71" s="16"/>
      <c r="G71" s="16"/>
      <c r="H71" s="16"/>
      <c r="I71" s="16"/>
      <c r="J71" s="16"/>
      <c r="K71" s="16"/>
      <c r="L71" s="16"/>
      <c r="M71" s="16"/>
      <c r="N71" s="16"/>
      <c r="O71" s="16"/>
      <c r="P71" s="16"/>
      <c r="Q71" s="16"/>
      <c r="R71" s="16"/>
      <c r="S71" s="16"/>
      <c r="T71" s="16"/>
      <c r="U71" s="16"/>
      <c r="V71" s="16"/>
      <c r="W71" s="16"/>
    </row>
    <row r="72" spans="1:23" x14ac:dyDescent="0.3">
      <c r="A72" s="16"/>
      <c r="B72" s="16"/>
      <c r="C72" s="16"/>
      <c r="D72" s="16"/>
      <c r="E72" s="16"/>
      <c r="F72" s="16"/>
      <c r="G72" s="16"/>
      <c r="H72" s="16"/>
      <c r="I72" s="16"/>
      <c r="J72" s="16"/>
      <c r="K72" s="16"/>
      <c r="L72" s="16"/>
      <c r="M72" s="16"/>
      <c r="N72" s="16"/>
      <c r="O72" s="16"/>
      <c r="P72" s="16"/>
      <c r="Q72" s="16"/>
      <c r="R72" s="16"/>
      <c r="S72" s="16"/>
      <c r="T72" s="16"/>
      <c r="U72" s="16"/>
      <c r="V72" s="16"/>
      <c r="W72" s="16"/>
    </row>
    <row r="73" spans="1:23" x14ac:dyDescent="0.3">
      <c r="A73" s="16"/>
      <c r="B73" s="16"/>
      <c r="C73" s="16"/>
      <c r="D73" s="16"/>
      <c r="E73" s="16"/>
      <c r="F73" s="16"/>
      <c r="G73" s="16"/>
      <c r="H73" s="16"/>
      <c r="I73" s="16"/>
      <c r="J73" s="16"/>
      <c r="K73" s="16"/>
      <c r="L73" s="16"/>
      <c r="M73" s="16"/>
      <c r="N73" s="16"/>
      <c r="O73" s="16"/>
      <c r="P73" s="16"/>
      <c r="Q73" s="16"/>
      <c r="R73" s="16"/>
      <c r="S73" s="16"/>
      <c r="T73" s="16"/>
      <c r="U73" s="16"/>
      <c r="V73" s="16"/>
      <c r="W73" s="16"/>
    </row>
    <row r="74" spans="1:23" x14ac:dyDescent="0.3">
      <c r="A74" s="16"/>
      <c r="B74" s="16"/>
      <c r="C74" s="16"/>
      <c r="D74" s="16"/>
      <c r="E74" s="16"/>
      <c r="F74" s="16"/>
      <c r="G74" s="16"/>
      <c r="H74" s="16"/>
      <c r="I74" s="16"/>
      <c r="J74" s="16"/>
      <c r="K74" s="16"/>
      <c r="L74" s="16"/>
      <c r="M74" s="16"/>
      <c r="N74" s="16"/>
      <c r="O74" s="16"/>
      <c r="P74" s="16"/>
      <c r="Q74" s="16"/>
      <c r="R74" s="16"/>
      <c r="S74" s="16"/>
      <c r="T74" s="16"/>
      <c r="U74" s="16"/>
      <c r="V74" s="16"/>
      <c r="W74" s="16"/>
    </row>
    <row r="75" spans="1:23" x14ac:dyDescent="0.3">
      <c r="A75" s="16"/>
      <c r="B75" s="16"/>
      <c r="C75" s="16"/>
      <c r="D75" s="16"/>
      <c r="E75" s="16"/>
      <c r="F75" s="16"/>
      <c r="G75" s="16"/>
      <c r="H75" s="16"/>
      <c r="I75" s="16"/>
      <c r="J75" s="16"/>
      <c r="K75" s="16"/>
      <c r="L75" s="16"/>
      <c r="M75" s="16"/>
      <c r="N75" s="16"/>
      <c r="O75" s="16"/>
      <c r="P75" s="16"/>
      <c r="Q75" s="16"/>
      <c r="R75" s="16"/>
      <c r="S75" s="16"/>
      <c r="T75" s="16"/>
      <c r="U75" s="16"/>
      <c r="V75" s="16"/>
      <c r="W75" s="16"/>
    </row>
    <row r="76" spans="1:23" x14ac:dyDescent="0.3">
      <c r="A76" s="16"/>
      <c r="B76" s="16"/>
      <c r="C76" s="16"/>
      <c r="D76" s="16"/>
      <c r="E76" s="16"/>
      <c r="F76" s="16"/>
      <c r="G76" s="16"/>
      <c r="H76" s="16"/>
      <c r="I76" s="16"/>
      <c r="J76" s="16"/>
      <c r="K76" s="16"/>
      <c r="L76" s="16"/>
      <c r="M76" s="16"/>
      <c r="N76" s="16"/>
      <c r="O76" s="16"/>
      <c r="P76" s="16"/>
      <c r="Q76" s="16"/>
      <c r="R76" s="16"/>
      <c r="S76" s="16"/>
      <c r="T76" s="16"/>
      <c r="U76" s="16"/>
      <c r="V76" s="16"/>
      <c r="W76" s="16"/>
    </row>
    <row r="77" spans="1:23" x14ac:dyDescent="0.3">
      <c r="A77" s="16"/>
      <c r="B77" s="16"/>
      <c r="C77" s="16"/>
      <c r="D77" s="16"/>
      <c r="E77" s="16"/>
      <c r="F77" s="16"/>
      <c r="G77" s="16"/>
      <c r="H77" s="16"/>
      <c r="I77" s="16"/>
      <c r="J77" s="16"/>
      <c r="K77" s="16"/>
      <c r="L77" s="16"/>
      <c r="M77" s="16"/>
      <c r="N77" s="16"/>
      <c r="O77" s="16"/>
      <c r="P77" s="16"/>
      <c r="Q77" s="16"/>
      <c r="R77" s="16"/>
      <c r="S77" s="16"/>
      <c r="T77" s="16"/>
      <c r="U77" s="16"/>
      <c r="V77" s="16"/>
      <c r="W77" s="16"/>
    </row>
    <row r="78" spans="1:23" x14ac:dyDescent="0.3">
      <c r="A78" s="16"/>
      <c r="B78" s="16"/>
      <c r="C78" s="16"/>
      <c r="D78" s="16"/>
      <c r="E78" s="16"/>
      <c r="F78" s="16"/>
      <c r="G78" s="16"/>
      <c r="H78" s="16"/>
      <c r="I78" s="16"/>
      <c r="J78" s="16"/>
      <c r="K78" s="16"/>
      <c r="L78" s="16"/>
      <c r="M78" s="16"/>
      <c r="N78" s="16"/>
      <c r="O78" s="16"/>
      <c r="P78" s="16"/>
      <c r="Q78" s="16"/>
      <c r="R78" s="16"/>
      <c r="S78" s="16"/>
      <c r="T78" s="16"/>
      <c r="U78" s="16"/>
      <c r="V78" s="16"/>
      <c r="W78" s="16"/>
    </row>
    <row r="79" spans="1:23" x14ac:dyDescent="0.3">
      <c r="A79" s="16"/>
      <c r="B79" s="16"/>
      <c r="C79" s="16"/>
      <c r="D79" s="16"/>
      <c r="E79" s="16"/>
      <c r="F79" s="16"/>
      <c r="G79" s="16"/>
      <c r="H79" s="16"/>
      <c r="I79" s="16"/>
      <c r="J79" s="16"/>
      <c r="K79" s="16"/>
      <c r="L79" s="16"/>
      <c r="M79" s="16"/>
      <c r="N79" s="16"/>
      <c r="O79" s="16"/>
      <c r="P79" s="16"/>
      <c r="Q79" s="16"/>
      <c r="R79" s="16"/>
      <c r="S79" s="16"/>
      <c r="T79" s="16"/>
      <c r="U79" s="16"/>
      <c r="V79" s="16"/>
      <c r="W79" s="16"/>
    </row>
    <row r="80" spans="1:23" x14ac:dyDescent="0.3">
      <c r="A80" s="16"/>
      <c r="B80" s="16"/>
      <c r="C80" s="16"/>
      <c r="D80" s="16"/>
      <c r="E80" s="16"/>
      <c r="F80" s="16"/>
      <c r="G80" s="16"/>
      <c r="H80" s="16"/>
      <c r="I80" s="16"/>
      <c r="J80" s="16"/>
      <c r="K80" s="16"/>
      <c r="L80" s="16"/>
      <c r="M80" s="16"/>
      <c r="N80" s="16"/>
      <c r="O80" s="16"/>
      <c r="P80" s="16"/>
      <c r="Q80" s="16"/>
      <c r="R80" s="16"/>
      <c r="S80" s="16"/>
      <c r="T80" s="16"/>
      <c r="U80" s="16"/>
      <c r="V80" s="16"/>
      <c r="W80" s="16"/>
    </row>
    <row r="81" spans="1:23" x14ac:dyDescent="0.3">
      <c r="A81" s="16"/>
      <c r="B81" s="16"/>
      <c r="C81" s="16"/>
      <c r="D81" s="16"/>
      <c r="E81" s="16"/>
      <c r="F81" s="16"/>
      <c r="G81" s="16"/>
      <c r="H81" s="16"/>
      <c r="I81" s="16"/>
      <c r="J81" s="16"/>
      <c r="K81" s="16"/>
      <c r="L81" s="16"/>
      <c r="M81" s="16"/>
      <c r="N81" s="16"/>
      <c r="O81" s="16"/>
      <c r="P81" s="16"/>
      <c r="Q81" s="16"/>
      <c r="R81" s="16"/>
      <c r="S81" s="16"/>
      <c r="T81" s="16"/>
      <c r="U81" s="16"/>
      <c r="V81" s="16"/>
      <c r="W81" s="16"/>
    </row>
    <row r="82" spans="1:23" x14ac:dyDescent="0.3">
      <c r="A82" s="16"/>
      <c r="B82" s="16"/>
      <c r="C82" s="16"/>
      <c r="D82" s="16"/>
      <c r="E82" s="16"/>
      <c r="F82" s="16"/>
      <c r="G82" s="16"/>
      <c r="H82" s="16"/>
      <c r="I82" s="16"/>
      <c r="J82" s="16"/>
      <c r="K82" s="16"/>
      <c r="L82" s="16"/>
      <c r="M82" s="16"/>
      <c r="N82" s="16"/>
      <c r="O82" s="16"/>
      <c r="P82" s="16"/>
      <c r="Q82" s="16"/>
      <c r="R82" s="16"/>
      <c r="S82" s="16"/>
      <c r="T82" s="16"/>
      <c r="U82" s="16"/>
      <c r="V82" s="16"/>
      <c r="W82" s="16"/>
    </row>
    <row r="83" spans="1:23" x14ac:dyDescent="0.3">
      <c r="A83" s="16"/>
      <c r="B83" s="16"/>
      <c r="C83" s="16"/>
      <c r="D83" s="16"/>
      <c r="E83" s="16"/>
      <c r="F83" s="16"/>
      <c r="G83" s="16"/>
      <c r="H83" s="16"/>
      <c r="I83" s="16"/>
      <c r="J83" s="16"/>
      <c r="K83" s="16"/>
      <c r="L83" s="16"/>
      <c r="M83" s="16"/>
      <c r="N83" s="16"/>
      <c r="O83" s="16"/>
      <c r="P83" s="16"/>
      <c r="Q83" s="16"/>
      <c r="R83" s="16"/>
      <c r="S83" s="16"/>
      <c r="T83" s="16"/>
      <c r="U83" s="16"/>
      <c r="V83" s="16"/>
      <c r="W83" s="16"/>
    </row>
    <row r="84" spans="1:23" x14ac:dyDescent="0.3">
      <c r="A84" s="16"/>
      <c r="B84" s="16"/>
      <c r="C84" s="16"/>
      <c r="D84" s="16"/>
      <c r="E84" s="16"/>
      <c r="F84" s="16"/>
      <c r="G84" s="16"/>
      <c r="H84" s="16"/>
      <c r="I84" s="16"/>
      <c r="J84" s="16"/>
      <c r="K84" s="16"/>
      <c r="L84" s="16"/>
      <c r="M84" s="16"/>
      <c r="N84" s="16"/>
      <c r="O84" s="16"/>
      <c r="P84" s="16"/>
      <c r="Q84" s="16"/>
      <c r="R84" s="16"/>
      <c r="S84" s="16"/>
      <c r="T84" s="16"/>
      <c r="U84" s="16"/>
      <c r="V84" s="16"/>
      <c r="W84" s="16"/>
    </row>
    <row r="85" spans="1:23" x14ac:dyDescent="0.3">
      <c r="A85" s="16"/>
      <c r="B85" s="16"/>
      <c r="C85" s="16"/>
      <c r="D85" s="16"/>
      <c r="E85" s="16"/>
      <c r="F85" s="16"/>
      <c r="G85" s="16"/>
      <c r="H85" s="16"/>
      <c r="I85" s="16"/>
      <c r="J85" s="16"/>
      <c r="K85" s="16"/>
      <c r="L85" s="16"/>
      <c r="M85" s="16"/>
      <c r="N85" s="16"/>
      <c r="O85" s="16"/>
      <c r="P85" s="16"/>
      <c r="Q85" s="16"/>
      <c r="R85" s="16"/>
      <c r="S85" s="16"/>
      <c r="T85" s="16"/>
      <c r="U85" s="16"/>
      <c r="V85" s="16"/>
      <c r="W85" s="16"/>
    </row>
    <row r="86" spans="1:23" x14ac:dyDescent="0.3">
      <c r="A86" s="16"/>
      <c r="B86" s="16"/>
      <c r="C86" s="16"/>
      <c r="D86" s="16"/>
      <c r="E86" s="16"/>
      <c r="F86" s="16"/>
      <c r="G86" s="16"/>
      <c r="H86" s="16"/>
      <c r="I86" s="16"/>
      <c r="J86" s="16"/>
      <c r="K86" s="16"/>
      <c r="L86" s="16"/>
      <c r="M86" s="16"/>
      <c r="N86" s="16"/>
      <c r="O86" s="16"/>
      <c r="P86" s="16"/>
      <c r="Q86" s="16"/>
      <c r="R86" s="16"/>
      <c r="S86" s="16"/>
      <c r="T86" s="16"/>
      <c r="U86" s="16"/>
      <c r="V86" s="16"/>
      <c r="W86" s="16"/>
    </row>
    <row r="87" spans="1:23" x14ac:dyDescent="0.3">
      <c r="A87" s="16"/>
      <c r="B87" s="16"/>
      <c r="C87" s="16"/>
      <c r="D87" s="16"/>
      <c r="E87" s="16"/>
      <c r="F87" s="16"/>
      <c r="G87" s="16"/>
      <c r="H87" s="16"/>
      <c r="I87" s="16"/>
      <c r="J87" s="16"/>
      <c r="K87" s="16"/>
      <c r="L87" s="16"/>
      <c r="M87" s="16"/>
      <c r="N87" s="16"/>
      <c r="O87" s="16"/>
      <c r="P87" s="16"/>
      <c r="Q87" s="16"/>
      <c r="R87" s="16"/>
      <c r="S87" s="16"/>
      <c r="T87" s="16"/>
      <c r="U87" s="16"/>
      <c r="V87" s="16"/>
      <c r="W87" s="16"/>
    </row>
    <row r="88" spans="1:23" x14ac:dyDescent="0.3">
      <c r="A88" s="16"/>
      <c r="B88" s="16"/>
      <c r="C88" s="16"/>
      <c r="D88" s="16"/>
      <c r="E88" s="16"/>
      <c r="F88" s="16"/>
      <c r="G88" s="16"/>
      <c r="H88" s="16"/>
      <c r="I88" s="16"/>
      <c r="J88" s="16"/>
      <c r="K88" s="16"/>
      <c r="L88" s="16"/>
      <c r="M88" s="16"/>
      <c r="N88" s="16"/>
      <c r="O88" s="16"/>
      <c r="P88" s="16"/>
      <c r="Q88" s="16"/>
      <c r="R88" s="16"/>
      <c r="S88" s="16"/>
      <c r="T88" s="16"/>
      <c r="U88" s="16"/>
      <c r="V88" s="16"/>
      <c r="W88" s="16"/>
    </row>
    <row r="89" spans="1:23" x14ac:dyDescent="0.3">
      <c r="A89" s="16"/>
      <c r="B89" s="16"/>
      <c r="C89" s="16"/>
      <c r="D89" s="16"/>
      <c r="E89" s="16"/>
      <c r="F89" s="16"/>
      <c r="G89" s="16"/>
      <c r="H89" s="16"/>
      <c r="I89" s="16"/>
      <c r="J89" s="16"/>
      <c r="K89" s="16"/>
      <c r="L89" s="16"/>
      <c r="M89" s="16"/>
      <c r="N89" s="16"/>
      <c r="O89" s="16"/>
      <c r="P89" s="16"/>
      <c r="Q89" s="16"/>
      <c r="R89" s="16"/>
      <c r="S89" s="16"/>
      <c r="T89" s="16"/>
      <c r="U89" s="16"/>
      <c r="V89" s="16"/>
      <c r="W89" s="16"/>
    </row>
    <row r="90" spans="1:23" x14ac:dyDescent="0.3">
      <c r="A90" s="16"/>
      <c r="B90" s="16"/>
      <c r="C90" s="16"/>
      <c r="D90" s="16"/>
      <c r="E90" s="16"/>
      <c r="F90" s="16"/>
      <c r="G90" s="16"/>
      <c r="H90" s="16"/>
      <c r="I90" s="16"/>
      <c r="J90" s="16"/>
      <c r="K90" s="16"/>
      <c r="L90" s="16"/>
      <c r="M90" s="16"/>
      <c r="N90" s="16"/>
      <c r="O90" s="16"/>
      <c r="P90" s="16"/>
      <c r="Q90" s="16"/>
      <c r="R90" s="16"/>
      <c r="S90" s="16"/>
      <c r="T90" s="16"/>
      <c r="U90" s="16"/>
      <c r="V90" s="16"/>
      <c r="W90" s="16"/>
    </row>
    <row r="91" spans="1:23" x14ac:dyDescent="0.3">
      <c r="A91" s="16"/>
      <c r="B91" s="16"/>
      <c r="C91" s="16"/>
      <c r="D91" s="16"/>
      <c r="E91" s="16"/>
      <c r="F91" s="16"/>
      <c r="G91" s="16"/>
      <c r="H91" s="16"/>
      <c r="I91" s="16"/>
      <c r="J91" s="16"/>
      <c r="K91" s="16"/>
      <c r="L91" s="16"/>
      <c r="M91" s="16"/>
      <c r="N91" s="16"/>
      <c r="O91" s="16"/>
      <c r="P91" s="16"/>
      <c r="Q91" s="16"/>
      <c r="R91" s="16"/>
      <c r="S91" s="16"/>
      <c r="T91" s="16"/>
      <c r="U91" s="16"/>
      <c r="V91" s="16"/>
      <c r="W91" s="16"/>
    </row>
    <row r="92" spans="1:23" x14ac:dyDescent="0.3">
      <c r="A92" s="16"/>
      <c r="B92" s="16"/>
      <c r="C92" s="16"/>
      <c r="D92" s="16"/>
      <c r="E92" s="16"/>
      <c r="F92" s="16"/>
      <c r="G92" s="16"/>
      <c r="H92" s="16"/>
      <c r="I92" s="16"/>
      <c r="J92" s="16"/>
      <c r="K92" s="16"/>
      <c r="L92" s="16"/>
      <c r="M92" s="16"/>
      <c r="N92" s="16"/>
      <c r="O92" s="16"/>
      <c r="P92" s="16"/>
      <c r="Q92" s="16"/>
      <c r="R92" s="16"/>
      <c r="S92" s="16"/>
      <c r="T92" s="16"/>
      <c r="U92" s="16"/>
      <c r="V92" s="16"/>
      <c r="W92" s="16"/>
    </row>
    <row r="93" spans="1:23" x14ac:dyDescent="0.3">
      <c r="A93" s="16"/>
      <c r="B93" s="16"/>
      <c r="C93" s="16"/>
      <c r="D93" s="16"/>
      <c r="E93" s="16"/>
      <c r="F93" s="16"/>
      <c r="G93" s="16"/>
      <c r="H93" s="16"/>
      <c r="I93" s="16"/>
      <c r="J93" s="16"/>
      <c r="K93" s="16"/>
      <c r="L93" s="16"/>
      <c r="M93" s="16"/>
      <c r="N93" s="16"/>
      <c r="O93" s="16"/>
      <c r="P93" s="16"/>
      <c r="Q93" s="16"/>
      <c r="R93" s="16"/>
      <c r="S93" s="16"/>
      <c r="T93" s="16"/>
      <c r="U93" s="16"/>
      <c r="V93" s="16"/>
      <c r="W93" s="16"/>
    </row>
    <row r="94" spans="1:23" x14ac:dyDescent="0.3">
      <c r="A94" s="16"/>
      <c r="B94" s="16"/>
      <c r="C94" s="16"/>
      <c r="D94" s="16"/>
      <c r="E94" s="16"/>
      <c r="F94" s="16"/>
      <c r="G94" s="16"/>
      <c r="H94" s="16"/>
      <c r="I94" s="16"/>
      <c r="J94" s="16"/>
      <c r="K94" s="16"/>
      <c r="L94" s="16"/>
      <c r="M94" s="16"/>
      <c r="N94" s="16"/>
      <c r="O94" s="16"/>
      <c r="P94" s="16"/>
      <c r="Q94" s="16"/>
      <c r="R94" s="16"/>
      <c r="S94" s="16"/>
      <c r="T94" s="16"/>
      <c r="U94" s="16"/>
      <c r="V94" s="16"/>
      <c r="W94" s="16"/>
    </row>
    <row r="95" spans="1:23" x14ac:dyDescent="0.3">
      <c r="A95" s="16"/>
      <c r="B95" s="16"/>
      <c r="C95" s="16"/>
      <c r="D95" s="16"/>
      <c r="E95" s="16"/>
      <c r="F95" s="16"/>
      <c r="G95" s="16"/>
      <c r="H95" s="16"/>
      <c r="I95" s="16"/>
      <c r="J95" s="16"/>
      <c r="K95" s="16"/>
      <c r="L95" s="16"/>
      <c r="M95" s="16"/>
      <c r="N95" s="16"/>
      <c r="O95" s="16"/>
      <c r="P95" s="16"/>
      <c r="Q95" s="16"/>
      <c r="R95" s="16"/>
      <c r="S95" s="16"/>
      <c r="T95" s="16"/>
      <c r="U95" s="16"/>
      <c r="V95" s="16"/>
      <c r="W95" s="16"/>
    </row>
    <row r="96" spans="1:23" x14ac:dyDescent="0.3">
      <c r="A96" s="16"/>
      <c r="B96" s="16"/>
      <c r="C96" s="16"/>
      <c r="D96" s="16"/>
      <c r="E96" s="16"/>
      <c r="F96" s="16"/>
      <c r="G96" s="16"/>
      <c r="H96" s="16"/>
      <c r="I96" s="16"/>
      <c r="J96" s="16"/>
      <c r="K96" s="16"/>
      <c r="L96" s="16"/>
      <c r="M96" s="16"/>
      <c r="N96" s="16"/>
      <c r="O96" s="16"/>
      <c r="P96" s="16"/>
      <c r="Q96" s="16"/>
      <c r="R96" s="16"/>
      <c r="S96" s="16"/>
      <c r="T96" s="16"/>
      <c r="U96" s="16"/>
      <c r="V96" s="16"/>
      <c r="W96" s="16"/>
    </row>
    <row r="97" spans="1:23" x14ac:dyDescent="0.3">
      <c r="A97" s="16"/>
      <c r="B97" s="16"/>
      <c r="C97" s="16"/>
      <c r="D97" s="16"/>
      <c r="E97" s="16"/>
      <c r="F97" s="16"/>
      <c r="G97" s="16"/>
      <c r="H97" s="16"/>
      <c r="I97" s="16"/>
      <c r="J97" s="16"/>
      <c r="K97" s="16"/>
      <c r="L97" s="16"/>
      <c r="M97" s="16"/>
      <c r="N97" s="16"/>
      <c r="O97" s="16"/>
      <c r="P97" s="16"/>
      <c r="Q97" s="16"/>
      <c r="R97" s="16"/>
      <c r="S97" s="16"/>
      <c r="T97" s="16"/>
      <c r="U97" s="16"/>
      <c r="V97" s="16"/>
      <c r="W97" s="16"/>
    </row>
    <row r="98" spans="1:23" x14ac:dyDescent="0.3">
      <c r="A98" s="16"/>
      <c r="B98" s="16"/>
      <c r="C98" s="16"/>
      <c r="D98" s="16"/>
      <c r="E98" s="16"/>
      <c r="F98" s="16"/>
      <c r="G98" s="16"/>
      <c r="H98" s="16"/>
      <c r="I98" s="16"/>
      <c r="J98" s="16"/>
      <c r="K98" s="16"/>
      <c r="L98" s="16"/>
      <c r="M98" s="16"/>
      <c r="N98" s="16"/>
      <c r="O98" s="16"/>
      <c r="P98" s="16"/>
      <c r="Q98" s="16"/>
      <c r="R98" s="16"/>
      <c r="S98" s="16"/>
      <c r="T98" s="16"/>
      <c r="U98" s="16"/>
      <c r="V98" s="16"/>
      <c r="W98" s="16"/>
    </row>
    <row r="99" spans="1:23" x14ac:dyDescent="0.3">
      <c r="A99" s="16"/>
      <c r="B99" s="16"/>
      <c r="C99" s="16"/>
      <c r="D99" s="16"/>
      <c r="E99" s="16"/>
      <c r="F99" s="16"/>
      <c r="G99" s="16"/>
      <c r="H99" s="16"/>
      <c r="I99" s="16"/>
      <c r="J99" s="16"/>
      <c r="K99" s="16"/>
      <c r="L99" s="16"/>
      <c r="M99" s="16"/>
      <c r="N99" s="16"/>
      <c r="O99" s="16"/>
      <c r="P99" s="16"/>
      <c r="Q99" s="16"/>
      <c r="R99" s="16"/>
      <c r="S99" s="16"/>
      <c r="T99" s="16"/>
      <c r="U99" s="16"/>
      <c r="V99" s="16"/>
      <c r="W99" s="16"/>
    </row>
    <row r="100" spans="1:23"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row>
    <row r="101" spans="1:23"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row>
    <row r="102" spans="1:23"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row>
    <row r="103" spans="1:23"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row>
    <row r="104" spans="1:23"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row>
    <row r="105" spans="1:23"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row>
    <row r="106" spans="1:23"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row>
    <row r="107" spans="1:23"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row>
    <row r="108" spans="1:23"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row>
    <row r="109" spans="1:23"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row>
    <row r="110" spans="1:23"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row>
    <row r="111" spans="1:23"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row>
    <row r="112" spans="1:23"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row>
    <row r="113" spans="1:23"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row>
    <row r="114" spans="1:23"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row>
    <row r="115" spans="1:23"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row>
    <row r="116" spans="1:23"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row>
    <row r="117" spans="1:23"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row>
    <row r="118" spans="1:23"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row>
    <row r="119" spans="1:23"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row>
    <row r="120" spans="1:23"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row>
    <row r="121" spans="1:23"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row>
    <row r="122" spans="1:23"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row>
    <row r="123" spans="1:23"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row>
    <row r="124" spans="1:23"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row>
    <row r="125" spans="1:23"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row>
    <row r="126" spans="1:23"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row>
    <row r="127" spans="1:23"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row>
    <row r="128" spans="1:23"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row>
    <row r="129" spans="1:23"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row>
    <row r="130" spans="1:23"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row>
    <row r="131" spans="1:23"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row>
    <row r="132" spans="1:23"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row>
    <row r="133" spans="1:23"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row>
    <row r="134" spans="1:23"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row>
    <row r="135" spans="1:23"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row>
    <row r="136" spans="1:23"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row>
    <row r="137" spans="1:23"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row>
    <row r="138" spans="1:23"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row>
    <row r="139" spans="1:23"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row>
    <row r="140" spans="1:23"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row>
    <row r="141" spans="1:23"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row>
    <row r="142" spans="1:23"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row>
    <row r="143" spans="1:23"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row>
    <row r="144" spans="1:23"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row>
    <row r="145" spans="1:23"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row>
    <row r="146" spans="1:23"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row>
    <row r="147" spans="1:23"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row>
    <row r="148" spans="1:23"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row>
    <row r="149" spans="1:23"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row>
    <row r="150" spans="1:23"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row>
    <row r="151" spans="1:23"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row>
    <row r="152" spans="1:23"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row>
    <row r="153" spans="1:23"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row>
    <row r="154" spans="1:23"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row>
    <row r="155" spans="1:23"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row>
    <row r="156" spans="1:23"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row>
    <row r="157" spans="1:23"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row>
    <row r="158" spans="1:23"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row>
    <row r="159" spans="1:23"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row>
    <row r="160" spans="1:23"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row>
    <row r="161" spans="1:23"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row>
    <row r="162" spans="1:23"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row>
    <row r="163" spans="1:23"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row>
    <row r="164" spans="1:23"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row>
    <row r="165" spans="1:23"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row>
    <row r="166" spans="1:23"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row>
    <row r="167" spans="1:23"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row>
    <row r="168" spans="1:23"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row>
    <row r="169" spans="1:23"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row>
    <row r="170" spans="1:23"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row>
    <row r="171" spans="1:23"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row>
    <row r="172" spans="1:23"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row>
    <row r="173" spans="1:23"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row>
    <row r="174" spans="1:23"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row>
    <row r="175" spans="1:23"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row>
    <row r="176" spans="1:23"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row>
    <row r="177" spans="1:23"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row>
    <row r="178" spans="1:23"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row>
    <row r="179" spans="1:23"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row>
    <row r="180" spans="1:23"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row>
    <row r="181" spans="1:23"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row>
    <row r="182" spans="1:23"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row>
    <row r="183" spans="1:23"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row>
    <row r="184" spans="1:23"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row>
    <row r="185" spans="1:23"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row>
    <row r="186" spans="1:23"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row>
    <row r="187" spans="1:23"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row>
    <row r="188" spans="1:23"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row>
    <row r="189" spans="1:23"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row>
    <row r="190" spans="1:23"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row>
    <row r="191" spans="1:23"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row>
    <row r="192" spans="1:23"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row>
    <row r="193" spans="1:23"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row>
    <row r="194" spans="1:23"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row>
    <row r="195" spans="1:23"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row>
    <row r="196" spans="1:23"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row>
    <row r="197" spans="1:23"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row>
    <row r="198" spans="1:23"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row>
    <row r="199" spans="1:23"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row>
    <row r="200" spans="1:23"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row>
    <row r="201" spans="1:23"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row>
    <row r="202" spans="1:23"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row>
    <row r="203" spans="1:23"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row>
    <row r="204" spans="1:23"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row>
    <row r="205" spans="1:23"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row>
    <row r="206" spans="1:23"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row>
    <row r="207" spans="1:23"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row>
    <row r="208" spans="1:23"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row>
    <row r="209" spans="1:23"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row>
    <row r="210" spans="1:23"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row>
    <row r="211" spans="1:23"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row>
    <row r="212" spans="1:23"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row>
    <row r="213" spans="1:23"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row>
    <row r="214" spans="1:23"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row>
    <row r="215" spans="1:23"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row>
    <row r="216" spans="1:23"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row>
    <row r="217" spans="1:23"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row>
    <row r="218" spans="1:23"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row>
    <row r="219" spans="1:23"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row>
    <row r="220" spans="1:23"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row>
    <row r="221" spans="1:23"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row>
    <row r="222" spans="1:23"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row>
    <row r="223" spans="1:23"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row>
    <row r="224" spans="1:23"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row>
    <row r="225" spans="1:23"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row>
    <row r="226" spans="1:23"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row>
    <row r="227" spans="1:23"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row>
    <row r="228" spans="1:23"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row>
    <row r="229" spans="1:23"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row>
    <row r="230" spans="1:23"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row>
    <row r="231" spans="1:23"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row>
    <row r="232" spans="1:23"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row>
    <row r="233" spans="1:23"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row>
    <row r="234" spans="1:23"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row>
    <row r="235" spans="1:23"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row>
    <row r="236" spans="1:23"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row>
    <row r="237" spans="1:23"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row>
    <row r="238" spans="1:23"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row>
    <row r="239" spans="1:23"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row>
    <row r="240" spans="1:23"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row>
    <row r="241" spans="1:23"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row>
    <row r="242" spans="1:23"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row>
    <row r="243" spans="1:23"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row>
    <row r="244" spans="1:23"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row>
    <row r="245" spans="1:23"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row>
    <row r="246" spans="1:23"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row>
    <row r="247" spans="1:23"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row>
    <row r="248" spans="1:23"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row>
    <row r="249" spans="1:23"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row>
    <row r="250" spans="1:23"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row>
    <row r="251" spans="1:23"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row>
    <row r="252" spans="1:23"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row>
    <row r="253" spans="1:23"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row>
    <row r="254" spans="1:23"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row>
    <row r="255" spans="1:23"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row>
    <row r="256" spans="1:23"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row>
    <row r="257" spans="1:23"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row>
    <row r="258" spans="1:23"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row>
    <row r="259" spans="1:23"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row>
    <row r="260" spans="1:23"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row>
    <row r="261" spans="1:23"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row>
    <row r="262" spans="1:23"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row>
    <row r="263" spans="1:23"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row>
    <row r="264" spans="1:23"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row>
    <row r="265" spans="1:23"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row>
    <row r="266" spans="1:23"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row>
    <row r="267" spans="1:23"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row>
    <row r="268" spans="1:23"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row>
    <row r="269" spans="1:23"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row>
    <row r="270" spans="1:23"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row>
    <row r="271" spans="1:23"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row>
    <row r="272" spans="1:23"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row>
    <row r="273" spans="1:23"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row>
    <row r="274" spans="1:23"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row>
    <row r="275" spans="1:23"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row>
    <row r="276" spans="1:23"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row>
    <row r="277" spans="1:23"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row>
    <row r="278" spans="1:23"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row>
    <row r="279" spans="1:23"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row>
    <row r="280" spans="1:23"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row>
    <row r="281" spans="1:23"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row>
    <row r="282" spans="1:23"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row>
    <row r="283" spans="1:23"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row>
    <row r="284" spans="1:23"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row>
    <row r="285" spans="1:23"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row>
    <row r="286" spans="1:23"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row>
    <row r="287" spans="1:23"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row>
    <row r="288" spans="1:23"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row>
    <row r="289" spans="1:23"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row>
    <row r="290" spans="1:23"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row>
    <row r="291" spans="1:23"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row>
    <row r="292" spans="1:23"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row>
    <row r="293" spans="1:23"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row>
    <row r="294" spans="1:23"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row>
    <row r="295" spans="1:23"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row>
    <row r="296" spans="1:23"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row>
    <row r="297" spans="1:23"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row>
    <row r="298" spans="1:23"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row>
    <row r="299" spans="1:23"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row>
    <row r="300" spans="1:23"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row>
    <row r="301" spans="1:23"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row>
    <row r="302" spans="1:23"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row>
    <row r="303" spans="1:23"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row>
    <row r="304" spans="1:23"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row>
    <row r="305" spans="1:23"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row>
    <row r="306" spans="1:23"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row>
    <row r="307" spans="1:23"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row>
    <row r="308" spans="1:23"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row>
    <row r="309" spans="1:23"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row>
    <row r="310" spans="1:23"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row>
    <row r="311" spans="1:23"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row>
    <row r="312" spans="1:23"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row>
    <row r="313" spans="1:23"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row>
    <row r="314" spans="1:23"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row>
    <row r="315" spans="1:23"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row>
    <row r="316" spans="1:23"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row>
    <row r="317" spans="1:23"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row>
    <row r="318" spans="1:23"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row>
    <row r="319" spans="1:23"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row>
    <row r="320" spans="1:23"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row>
    <row r="321" spans="1:23"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row>
    <row r="322" spans="1:23"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row>
    <row r="323" spans="1:23"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row>
    <row r="324" spans="1:23"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row>
    <row r="325" spans="1:23"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row>
    <row r="326" spans="1:23"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row>
    <row r="327" spans="1:23"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row>
    <row r="328" spans="1:23"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row>
    <row r="329" spans="1:23"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row>
    <row r="330" spans="1:23"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row>
    <row r="331" spans="1:23"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row>
    <row r="332" spans="1:23"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row>
    <row r="333" spans="1:23"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row>
    <row r="334" spans="1:23"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row>
    <row r="335" spans="1:23"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row>
    <row r="336" spans="1:23"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row>
    <row r="337" spans="1:23"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row>
    <row r="338" spans="1:23"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row>
    <row r="339" spans="1:23"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row>
    <row r="340" spans="1:23"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row>
    <row r="341" spans="1:23"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row>
    <row r="342" spans="1:23"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row>
    <row r="343" spans="1:23"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row>
    <row r="344" spans="1:23"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row>
    <row r="345" spans="1:23"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row>
    <row r="346" spans="1:23"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row>
    <row r="347" spans="1:23"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row>
    <row r="348" spans="1:23"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row>
    <row r="349" spans="1:23" x14ac:dyDescent="0.3">
      <c r="A349" s="16"/>
      <c r="B349" s="16"/>
      <c r="C349" s="16"/>
      <c r="D349" s="16"/>
      <c r="E349" s="16"/>
      <c r="F349" s="16"/>
      <c r="G349" s="16"/>
      <c r="H349" s="16"/>
      <c r="I349" s="16"/>
      <c r="J349" s="16"/>
      <c r="K349" s="16"/>
      <c r="L349" s="16"/>
      <c r="M349" s="16"/>
      <c r="N349" s="16"/>
      <c r="O349" s="16"/>
      <c r="P349" s="16"/>
      <c r="Q349" s="16"/>
      <c r="R349" s="16"/>
      <c r="S349" s="16"/>
      <c r="T349" s="16"/>
      <c r="U349" s="16"/>
      <c r="V349" s="16"/>
      <c r="W349" s="16"/>
    </row>
    <row r="350" spans="1:23" x14ac:dyDescent="0.3">
      <c r="A350" s="16"/>
      <c r="B350" s="16"/>
      <c r="C350" s="16"/>
      <c r="D350" s="16"/>
      <c r="E350" s="16"/>
      <c r="F350" s="16"/>
      <c r="G350" s="16"/>
      <c r="H350" s="16"/>
      <c r="I350" s="16"/>
      <c r="J350" s="16"/>
      <c r="K350" s="16"/>
      <c r="L350" s="16"/>
      <c r="M350" s="16"/>
      <c r="N350" s="16"/>
      <c r="O350" s="16"/>
      <c r="P350" s="16"/>
      <c r="Q350" s="16"/>
      <c r="R350" s="16"/>
      <c r="S350" s="16"/>
      <c r="T350" s="16"/>
      <c r="U350" s="16"/>
      <c r="V350" s="16"/>
      <c r="W350" s="16"/>
    </row>
    <row r="351" spans="1:23" x14ac:dyDescent="0.3">
      <c r="A351" s="16"/>
      <c r="B351" s="16"/>
      <c r="C351" s="16"/>
      <c r="D351" s="16"/>
      <c r="E351" s="16"/>
      <c r="F351" s="16"/>
      <c r="G351" s="16"/>
      <c r="H351" s="16"/>
      <c r="I351" s="16"/>
      <c r="J351" s="16"/>
      <c r="K351" s="16"/>
      <c r="L351" s="16"/>
      <c r="M351" s="16"/>
      <c r="N351" s="16"/>
      <c r="O351" s="16"/>
      <c r="P351" s="16"/>
      <c r="Q351" s="16"/>
      <c r="R351" s="16"/>
      <c r="S351" s="16"/>
      <c r="T351" s="16"/>
      <c r="U351" s="16"/>
      <c r="V351" s="16"/>
      <c r="W351" s="16"/>
    </row>
    <row r="352" spans="1:23" x14ac:dyDescent="0.3">
      <c r="A352" s="16"/>
      <c r="B352" s="16"/>
      <c r="C352" s="16"/>
      <c r="D352" s="16"/>
      <c r="E352" s="16"/>
      <c r="F352" s="16"/>
      <c r="G352" s="16"/>
      <c r="H352" s="16"/>
      <c r="I352" s="16"/>
      <c r="J352" s="16"/>
      <c r="K352" s="16"/>
      <c r="L352" s="16"/>
      <c r="M352" s="16"/>
      <c r="N352" s="16"/>
      <c r="O352" s="16"/>
      <c r="P352" s="16"/>
      <c r="Q352" s="16"/>
      <c r="R352" s="16"/>
      <c r="S352" s="16"/>
      <c r="T352" s="16"/>
      <c r="U352" s="16"/>
      <c r="V352" s="16"/>
      <c r="W352" s="16"/>
    </row>
    <row r="353" spans="1:23" x14ac:dyDescent="0.3">
      <c r="A353" s="16"/>
      <c r="B353" s="16"/>
      <c r="C353" s="16"/>
      <c r="D353" s="16"/>
      <c r="E353" s="16"/>
      <c r="F353" s="16"/>
      <c r="G353" s="16"/>
      <c r="H353" s="16"/>
      <c r="I353" s="16"/>
      <c r="J353" s="16"/>
      <c r="K353" s="16"/>
      <c r="L353" s="16"/>
      <c r="M353" s="16"/>
      <c r="N353" s="16"/>
      <c r="O353" s="16"/>
      <c r="P353" s="16"/>
      <c r="Q353" s="16"/>
      <c r="R353" s="16"/>
      <c r="S353" s="16"/>
      <c r="T353" s="16"/>
      <c r="U353" s="16"/>
      <c r="V353" s="16"/>
      <c r="W353" s="16"/>
    </row>
    <row r="354" spans="1:23" x14ac:dyDescent="0.3">
      <c r="A354" s="16"/>
      <c r="B354" s="16"/>
      <c r="C354" s="16"/>
      <c r="D354" s="16"/>
      <c r="E354" s="16"/>
      <c r="F354" s="16"/>
      <c r="G354" s="16"/>
      <c r="H354" s="16"/>
      <c r="I354" s="16"/>
      <c r="J354" s="16"/>
      <c r="K354" s="16"/>
      <c r="L354" s="16"/>
      <c r="M354" s="16"/>
      <c r="N354" s="16"/>
      <c r="O354" s="16"/>
      <c r="P354" s="16"/>
      <c r="Q354" s="16"/>
      <c r="R354" s="16"/>
      <c r="S354" s="16"/>
      <c r="T354" s="16"/>
      <c r="U354" s="16"/>
      <c r="V354" s="16"/>
      <c r="W354" s="16"/>
    </row>
    <row r="355" spans="1:23" x14ac:dyDescent="0.3">
      <c r="A355" s="16"/>
      <c r="B355" s="16"/>
      <c r="C355" s="16"/>
      <c r="D355" s="16"/>
      <c r="E355" s="16"/>
      <c r="F355" s="16"/>
      <c r="G355" s="16"/>
      <c r="H355" s="16"/>
      <c r="I355" s="16"/>
      <c r="J355" s="16"/>
      <c r="K355" s="16"/>
      <c r="L355" s="16"/>
      <c r="M355" s="16"/>
      <c r="N355" s="16"/>
      <c r="O355" s="16"/>
      <c r="P355" s="16"/>
      <c r="Q355" s="16"/>
      <c r="R355" s="16"/>
      <c r="S355" s="16"/>
      <c r="T355" s="16"/>
      <c r="U355" s="16"/>
      <c r="V355" s="16"/>
      <c r="W355" s="16"/>
    </row>
    <row r="356" spans="1:23" x14ac:dyDescent="0.3">
      <c r="A356" s="16"/>
      <c r="B356" s="16"/>
      <c r="C356" s="16"/>
      <c r="D356" s="16"/>
      <c r="E356" s="16"/>
      <c r="F356" s="16"/>
      <c r="G356" s="16"/>
      <c r="H356" s="16"/>
      <c r="I356" s="16"/>
      <c r="J356" s="16"/>
      <c r="K356" s="16"/>
      <c r="L356" s="16"/>
      <c r="M356" s="16"/>
      <c r="N356" s="16"/>
      <c r="O356" s="16"/>
      <c r="P356" s="16"/>
      <c r="Q356" s="16"/>
      <c r="R356" s="16"/>
      <c r="S356" s="16"/>
      <c r="T356" s="16"/>
      <c r="U356" s="16"/>
      <c r="V356" s="16"/>
      <c r="W356" s="16"/>
    </row>
    <row r="357" spans="1:23" x14ac:dyDescent="0.3">
      <c r="A357" s="16"/>
      <c r="B357" s="16"/>
      <c r="C357" s="16"/>
      <c r="D357" s="16"/>
      <c r="E357" s="16"/>
      <c r="F357" s="16"/>
      <c r="G357" s="16"/>
      <c r="H357" s="16"/>
      <c r="I357" s="16"/>
      <c r="J357" s="16"/>
      <c r="K357" s="16"/>
      <c r="L357" s="16"/>
      <c r="M357" s="16"/>
      <c r="N357" s="16"/>
      <c r="O357" s="16"/>
      <c r="P357" s="16"/>
      <c r="Q357" s="16"/>
      <c r="R357" s="16"/>
      <c r="S357" s="16"/>
      <c r="T357" s="16"/>
      <c r="U357" s="16"/>
      <c r="V357" s="16"/>
      <c r="W357" s="16"/>
    </row>
    <row r="358" spans="1:23" x14ac:dyDescent="0.3">
      <c r="A358" s="16"/>
      <c r="B358" s="16"/>
      <c r="C358" s="16"/>
      <c r="D358" s="16"/>
      <c r="E358" s="16"/>
      <c r="F358" s="16"/>
      <c r="G358" s="16"/>
      <c r="H358" s="16"/>
      <c r="I358" s="16"/>
      <c r="J358" s="16"/>
      <c r="K358" s="16"/>
      <c r="L358" s="16"/>
      <c r="M358" s="16"/>
      <c r="N358" s="16"/>
      <c r="O358" s="16"/>
      <c r="P358" s="16"/>
      <c r="Q358" s="16"/>
      <c r="R358" s="16"/>
      <c r="S358" s="16"/>
      <c r="T358" s="16"/>
      <c r="U358" s="16"/>
      <c r="V358" s="16"/>
      <c r="W358" s="16"/>
    </row>
    <row r="359" spans="1:23" x14ac:dyDescent="0.3">
      <c r="A359" s="16"/>
      <c r="B359" s="16"/>
      <c r="C359" s="16"/>
      <c r="D359" s="16"/>
      <c r="E359" s="16"/>
      <c r="F359" s="16"/>
      <c r="G359" s="16"/>
      <c r="H359" s="16"/>
      <c r="I359" s="16"/>
      <c r="J359" s="16"/>
      <c r="K359" s="16"/>
      <c r="L359" s="16"/>
      <c r="M359" s="16"/>
      <c r="N359" s="16"/>
      <c r="O359" s="16"/>
      <c r="P359" s="16"/>
      <c r="Q359" s="16"/>
      <c r="R359" s="16"/>
      <c r="S359" s="16"/>
      <c r="T359" s="16"/>
      <c r="U359" s="16"/>
      <c r="V359" s="16"/>
      <c r="W359" s="16"/>
    </row>
    <row r="360" spans="1:23" x14ac:dyDescent="0.3">
      <c r="A360" s="16"/>
      <c r="B360" s="16"/>
      <c r="C360" s="16"/>
      <c r="D360" s="16"/>
      <c r="E360" s="16"/>
      <c r="F360" s="16"/>
      <c r="G360" s="16"/>
      <c r="H360" s="16"/>
      <c r="I360" s="16"/>
      <c r="J360" s="16"/>
      <c r="K360" s="16"/>
      <c r="L360" s="16"/>
      <c r="M360" s="16"/>
      <c r="N360" s="16"/>
      <c r="O360" s="16"/>
      <c r="P360" s="16"/>
      <c r="Q360" s="16"/>
      <c r="R360" s="16"/>
      <c r="S360" s="16"/>
      <c r="T360" s="16"/>
      <c r="U360" s="16"/>
      <c r="V360" s="16"/>
      <c r="W360" s="16"/>
    </row>
    <row r="361" spans="1:23" x14ac:dyDescent="0.3">
      <c r="A361" s="16"/>
      <c r="B361" s="16"/>
      <c r="C361" s="16"/>
      <c r="D361" s="16"/>
      <c r="E361" s="16"/>
      <c r="F361" s="16"/>
      <c r="G361" s="16"/>
      <c r="H361" s="16"/>
      <c r="I361" s="16"/>
      <c r="J361" s="16"/>
      <c r="K361" s="16"/>
      <c r="L361" s="16"/>
      <c r="M361" s="16"/>
      <c r="N361" s="16"/>
      <c r="O361" s="16"/>
      <c r="P361" s="16"/>
      <c r="Q361" s="16"/>
      <c r="R361" s="16"/>
      <c r="S361" s="16"/>
      <c r="T361" s="16"/>
      <c r="U361" s="16"/>
      <c r="V361" s="16"/>
      <c r="W361" s="16"/>
    </row>
    <row r="362" spans="1:23" x14ac:dyDescent="0.3">
      <c r="A362" s="16"/>
      <c r="B362" s="16"/>
      <c r="C362" s="16"/>
      <c r="D362" s="16"/>
      <c r="E362" s="16"/>
      <c r="F362" s="16"/>
      <c r="G362" s="16"/>
      <c r="H362" s="16"/>
      <c r="I362" s="16"/>
      <c r="J362" s="16"/>
      <c r="K362" s="16"/>
      <c r="L362" s="16"/>
      <c r="M362" s="16"/>
      <c r="N362" s="16"/>
      <c r="O362" s="16"/>
      <c r="P362" s="16"/>
      <c r="Q362" s="16"/>
      <c r="R362" s="16"/>
      <c r="S362" s="16"/>
      <c r="T362" s="16"/>
      <c r="U362" s="16"/>
      <c r="V362" s="16"/>
      <c r="W362" s="16"/>
    </row>
    <row r="363" spans="1:23" x14ac:dyDescent="0.3">
      <c r="A363" s="16"/>
      <c r="B363" s="16"/>
      <c r="C363" s="16"/>
      <c r="D363" s="16"/>
      <c r="E363" s="16"/>
      <c r="F363" s="16"/>
      <c r="G363" s="16"/>
      <c r="H363" s="16"/>
      <c r="I363" s="16"/>
      <c r="J363" s="16"/>
      <c r="K363" s="16"/>
      <c r="L363" s="16"/>
      <c r="M363" s="16"/>
      <c r="N363" s="16"/>
      <c r="O363" s="16"/>
      <c r="P363" s="16"/>
      <c r="Q363" s="16"/>
      <c r="R363" s="16"/>
      <c r="S363" s="16"/>
      <c r="T363" s="16"/>
      <c r="U363" s="16"/>
      <c r="V363" s="16"/>
      <c r="W363" s="16"/>
    </row>
    <row r="364" spans="1:23" x14ac:dyDescent="0.3">
      <c r="A364" s="16"/>
      <c r="B364" s="16"/>
      <c r="C364" s="16"/>
      <c r="D364" s="16"/>
      <c r="E364" s="16"/>
      <c r="F364" s="16"/>
      <c r="G364" s="16"/>
      <c r="H364" s="16"/>
      <c r="I364" s="16"/>
      <c r="J364" s="16"/>
      <c r="K364" s="16"/>
      <c r="L364" s="16"/>
      <c r="M364" s="16"/>
      <c r="N364" s="16"/>
      <c r="O364" s="16"/>
      <c r="P364" s="16"/>
      <c r="Q364" s="16"/>
      <c r="R364" s="16"/>
      <c r="S364" s="16"/>
      <c r="T364" s="16"/>
      <c r="U364" s="16"/>
      <c r="V364" s="16"/>
      <c r="W364" s="16"/>
    </row>
    <row r="365" spans="1:23" x14ac:dyDescent="0.3">
      <c r="A365" s="16"/>
      <c r="B365" s="16"/>
      <c r="C365" s="16"/>
      <c r="D365" s="16"/>
      <c r="E365" s="16"/>
      <c r="F365" s="16"/>
      <c r="G365" s="16"/>
      <c r="H365" s="16"/>
      <c r="I365" s="16"/>
      <c r="J365" s="16"/>
      <c r="K365" s="16"/>
      <c r="L365" s="16"/>
      <c r="M365" s="16"/>
      <c r="N365" s="16"/>
      <c r="O365" s="16"/>
      <c r="P365" s="16"/>
      <c r="Q365" s="16"/>
      <c r="R365" s="16"/>
      <c r="S365" s="16"/>
      <c r="T365" s="16"/>
      <c r="U365" s="16"/>
      <c r="V365" s="16"/>
      <c r="W365" s="16"/>
    </row>
    <row r="366" spans="1:23" x14ac:dyDescent="0.3">
      <c r="A366" s="16"/>
      <c r="B366" s="16"/>
      <c r="C366" s="16"/>
      <c r="D366" s="16"/>
      <c r="E366" s="16"/>
      <c r="F366" s="16"/>
      <c r="G366" s="16"/>
      <c r="H366" s="16"/>
      <c r="I366" s="16"/>
      <c r="J366" s="16"/>
      <c r="K366" s="16"/>
      <c r="L366" s="16"/>
      <c r="M366" s="16"/>
      <c r="N366" s="16"/>
      <c r="O366" s="16"/>
      <c r="P366" s="16"/>
      <c r="Q366" s="16"/>
      <c r="R366" s="16"/>
      <c r="S366" s="16"/>
      <c r="T366" s="16"/>
      <c r="U366" s="16"/>
      <c r="V366" s="16"/>
      <c r="W366" s="16"/>
    </row>
    <row r="367" spans="1:23" x14ac:dyDescent="0.3">
      <c r="A367" s="16"/>
      <c r="B367" s="16"/>
      <c r="C367" s="16"/>
      <c r="D367" s="16"/>
      <c r="E367" s="16"/>
      <c r="F367" s="16"/>
      <c r="G367" s="16"/>
      <c r="H367" s="16"/>
      <c r="I367" s="16"/>
      <c r="J367" s="16"/>
      <c r="K367" s="16"/>
      <c r="L367" s="16"/>
      <c r="M367" s="16"/>
      <c r="N367" s="16"/>
      <c r="O367" s="16"/>
      <c r="P367" s="16"/>
      <c r="Q367" s="16"/>
      <c r="R367" s="16"/>
      <c r="S367" s="16"/>
      <c r="T367" s="16"/>
      <c r="U367" s="16"/>
      <c r="V367" s="16"/>
      <c r="W367" s="16"/>
    </row>
    <row r="368" spans="1:23" x14ac:dyDescent="0.3">
      <c r="A368" s="16"/>
      <c r="B368" s="16"/>
      <c r="C368" s="16"/>
      <c r="D368" s="16"/>
      <c r="E368" s="16"/>
      <c r="F368" s="16"/>
      <c r="G368" s="16"/>
      <c r="H368" s="16"/>
      <c r="I368" s="16"/>
      <c r="J368" s="16"/>
      <c r="K368" s="16"/>
      <c r="L368" s="16"/>
      <c r="M368" s="16"/>
      <c r="N368" s="16"/>
      <c r="O368" s="16"/>
      <c r="P368" s="16"/>
      <c r="Q368" s="16"/>
      <c r="R368" s="16"/>
      <c r="S368" s="16"/>
      <c r="T368" s="16"/>
      <c r="U368" s="16"/>
      <c r="V368" s="16"/>
      <c r="W368" s="16"/>
    </row>
    <row r="369" spans="1:23" x14ac:dyDescent="0.3">
      <c r="A369" s="16"/>
      <c r="B369" s="16"/>
      <c r="C369" s="16"/>
      <c r="D369" s="16"/>
      <c r="E369" s="16"/>
      <c r="F369" s="16"/>
      <c r="G369" s="16"/>
      <c r="H369" s="16"/>
      <c r="I369" s="16"/>
      <c r="J369" s="16"/>
      <c r="K369" s="16"/>
      <c r="L369" s="16"/>
      <c r="M369" s="16"/>
      <c r="N369" s="16"/>
      <c r="O369" s="16"/>
      <c r="P369" s="16"/>
      <c r="Q369" s="16"/>
      <c r="R369" s="16"/>
      <c r="S369" s="16"/>
      <c r="T369" s="16"/>
      <c r="U369" s="16"/>
      <c r="V369" s="16"/>
      <c r="W369" s="16"/>
    </row>
    <row r="370" spans="1:23" x14ac:dyDescent="0.3">
      <c r="A370" s="16"/>
      <c r="B370" s="16"/>
      <c r="C370" s="16"/>
      <c r="D370" s="16"/>
      <c r="E370" s="16"/>
      <c r="F370" s="16"/>
      <c r="G370" s="16"/>
      <c r="H370" s="16"/>
      <c r="I370" s="16"/>
      <c r="J370" s="16"/>
      <c r="K370" s="16"/>
      <c r="L370" s="16"/>
      <c r="M370" s="16"/>
      <c r="N370" s="16"/>
      <c r="O370" s="16"/>
      <c r="P370" s="16"/>
      <c r="Q370" s="16"/>
      <c r="R370" s="16"/>
      <c r="S370" s="16"/>
      <c r="T370" s="16"/>
      <c r="U370" s="16"/>
      <c r="V370" s="16"/>
      <c r="W370" s="16"/>
    </row>
    <row r="371" spans="1:23" x14ac:dyDescent="0.3">
      <c r="A371" s="16"/>
      <c r="B371" s="16"/>
      <c r="C371" s="16"/>
      <c r="D371" s="16"/>
      <c r="E371" s="16"/>
      <c r="F371" s="16"/>
      <c r="G371" s="16"/>
      <c r="H371" s="16"/>
      <c r="I371" s="16"/>
      <c r="J371" s="16"/>
      <c r="K371" s="16"/>
      <c r="L371" s="16"/>
      <c r="M371" s="16"/>
      <c r="N371" s="16"/>
      <c r="O371" s="16"/>
      <c r="P371" s="16"/>
      <c r="Q371" s="16"/>
      <c r="R371" s="16"/>
      <c r="S371" s="16"/>
      <c r="T371" s="16"/>
      <c r="U371" s="16"/>
      <c r="V371" s="16"/>
      <c r="W371" s="16"/>
    </row>
    <row r="372" spans="1:23" x14ac:dyDescent="0.3">
      <c r="A372" s="16"/>
      <c r="B372" s="16"/>
      <c r="C372" s="16"/>
      <c r="D372" s="16"/>
      <c r="E372" s="16"/>
      <c r="F372" s="16"/>
      <c r="G372" s="16"/>
      <c r="H372" s="16"/>
      <c r="I372" s="16"/>
      <c r="J372" s="16"/>
      <c r="K372" s="16"/>
      <c r="L372" s="16"/>
      <c r="M372" s="16"/>
      <c r="N372" s="16"/>
      <c r="O372" s="16"/>
      <c r="P372" s="16"/>
      <c r="Q372" s="16"/>
      <c r="R372" s="16"/>
      <c r="S372" s="16"/>
      <c r="T372" s="16"/>
      <c r="U372" s="16"/>
      <c r="V372" s="16"/>
      <c r="W372" s="16"/>
    </row>
    <row r="373" spans="1:23" x14ac:dyDescent="0.3">
      <c r="A373" s="16"/>
      <c r="B373" s="16"/>
      <c r="C373" s="16"/>
      <c r="D373" s="16"/>
      <c r="E373" s="16"/>
      <c r="F373" s="16"/>
      <c r="G373" s="16"/>
      <c r="H373" s="16"/>
      <c r="I373" s="16"/>
      <c r="J373" s="16"/>
      <c r="K373" s="16"/>
      <c r="L373" s="16"/>
      <c r="M373" s="16"/>
      <c r="N373" s="16"/>
      <c r="O373" s="16"/>
      <c r="P373" s="16"/>
      <c r="Q373" s="16"/>
      <c r="R373" s="16"/>
      <c r="S373" s="16"/>
      <c r="T373" s="16"/>
      <c r="U373" s="16"/>
      <c r="V373" s="16"/>
      <c r="W373" s="16"/>
    </row>
    <row r="374" spans="1:23" x14ac:dyDescent="0.3">
      <c r="A374" s="16"/>
      <c r="B374" s="16"/>
      <c r="C374" s="16"/>
      <c r="D374" s="16"/>
      <c r="E374" s="16"/>
      <c r="F374" s="16"/>
      <c r="G374" s="16"/>
      <c r="H374" s="16"/>
      <c r="I374" s="16"/>
      <c r="J374" s="16"/>
      <c r="K374" s="16"/>
      <c r="L374" s="16"/>
      <c r="M374" s="16"/>
      <c r="N374" s="16"/>
      <c r="O374" s="16"/>
      <c r="P374" s="16"/>
      <c r="Q374" s="16"/>
      <c r="R374" s="16"/>
      <c r="S374" s="16"/>
      <c r="T374" s="16"/>
      <c r="U374" s="16"/>
      <c r="V374" s="16"/>
      <c r="W374" s="16"/>
    </row>
    <row r="375" spans="1:23" x14ac:dyDescent="0.3">
      <c r="A375" s="16"/>
      <c r="B375" s="16"/>
      <c r="C375" s="16"/>
      <c r="D375" s="16"/>
      <c r="E375" s="16"/>
      <c r="F375" s="16"/>
      <c r="G375" s="16"/>
      <c r="H375" s="16"/>
      <c r="I375" s="16"/>
      <c r="J375" s="16"/>
      <c r="K375" s="16"/>
      <c r="L375" s="16"/>
      <c r="M375" s="16"/>
      <c r="N375" s="16"/>
      <c r="O375" s="16"/>
      <c r="P375" s="16"/>
      <c r="Q375" s="16"/>
      <c r="R375" s="16"/>
      <c r="S375" s="16"/>
      <c r="T375" s="16"/>
      <c r="U375" s="16"/>
      <c r="V375" s="16"/>
      <c r="W375" s="16"/>
    </row>
    <row r="376" spans="1:23" x14ac:dyDescent="0.3">
      <c r="A376" s="16"/>
      <c r="B376" s="16"/>
      <c r="C376" s="16"/>
      <c r="D376" s="16"/>
      <c r="E376" s="16"/>
      <c r="F376" s="16"/>
      <c r="G376" s="16"/>
      <c r="H376" s="16"/>
      <c r="I376" s="16"/>
      <c r="J376" s="16"/>
      <c r="K376" s="16"/>
      <c r="L376" s="16"/>
      <c r="M376" s="16"/>
      <c r="N376" s="16"/>
      <c r="O376" s="16"/>
      <c r="P376" s="16"/>
      <c r="Q376" s="16"/>
      <c r="R376" s="16"/>
      <c r="S376" s="16"/>
      <c r="T376" s="16"/>
      <c r="U376" s="16"/>
      <c r="V376" s="16"/>
      <c r="W376" s="16"/>
    </row>
    <row r="377" spans="1:23" x14ac:dyDescent="0.3">
      <c r="A377" s="16"/>
      <c r="B377" s="16"/>
      <c r="C377" s="16"/>
      <c r="D377" s="16"/>
      <c r="E377" s="16"/>
      <c r="F377" s="16"/>
      <c r="G377" s="16"/>
      <c r="H377" s="16"/>
      <c r="I377" s="16"/>
      <c r="J377" s="16"/>
      <c r="K377" s="16"/>
      <c r="L377" s="16"/>
      <c r="M377" s="16"/>
      <c r="N377" s="16"/>
      <c r="O377" s="16"/>
      <c r="P377" s="16"/>
      <c r="Q377" s="16"/>
      <c r="R377" s="16"/>
      <c r="S377" s="16"/>
      <c r="T377" s="16"/>
      <c r="U377" s="16"/>
      <c r="V377" s="16"/>
      <c r="W377" s="16"/>
    </row>
    <row r="378" spans="1:23" x14ac:dyDescent="0.3">
      <c r="A378" s="16"/>
      <c r="B378" s="16"/>
      <c r="C378" s="16"/>
      <c r="D378" s="16"/>
      <c r="E378" s="16"/>
      <c r="F378" s="16"/>
      <c r="G378" s="16"/>
      <c r="H378" s="16"/>
      <c r="I378" s="16"/>
      <c r="J378" s="16"/>
      <c r="K378" s="16"/>
      <c r="L378" s="16"/>
      <c r="M378" s="16"/>
      <c r="N378" s="16"/>
      <c r="O378" s="16"/>
      <c r="P378" s="16"/>
      <c r="Q378" s="16"/>
      <c r="R378" s="16"/>
      <c r="S378" s="16"/>
      <c r="T378" s="16"/>
      <c r="U378" s="16"/>
      <c r="V378" s="16"/>
      <c r="W378" s="16"/>
    </row>
    <row r="379" spans="1:23" x14ac:dyDescent="0.3">
      <c r="A379" s="16"/>
      <c r="B379" s="16"/>
      <c r="C379" s="16"/>
      <c r="D379" s="16"/>
      <c r="E379" s="16"/>
      <c r="F379" s="16"/>
      <c r="G379" s="16"/>
      <c r="H379" s="16"/>
      <c r="I379" s="16"/>
      <c r="J379" s="16"/>
      <c r="K379" s="16"/>
      <c r="L379" s="16"/>
      <c r="M379" s="16"/>
      <c r="N379" s="16"/>
      <c r="O379" s="16"/>
      <c r="P379" s="16"/>
      <c r="Q379" s="16"/>
      <c r="R379" s="16"/>
      <c r="S379" s="16"/>
      <c r="T379" s="16"/>
      <c r="U379" s="16"/>
      <c r="V379" s="16"/>
      <c r="W379" s="16"/>
    </row>
    <row r="380" spans="1:23" x14ac:dyDescent="0.3">
      <c r="A380" s="16"/>
      <c r="B380" s="16"/>
      <c r="C380" s="16"/>
      <c r="D380" s="16"/>
      <c r="E380" s="16"/>
      <c r="F380" s="16"/>
      <c r="G380" s="16"/>
      <c r="H380" s="16"/>
      <c r="I380" s="16"/>
      <c r="J380" s="16"/>
      <c r="K380" s="16"/>
      <c r="L380" s="16"/>
      <c r="M380" s="16"/>
      <c r="N380" s="16"/>
      <c r="O380" s="16"/>
      <c r="P380" s="16"/>
      <c r="Q380" s="16"/>
      <c r="R380" s="16"/>
      <c r="S380" s="16"/>
      <c r="T380" s="16"/>
      <c r="U380" s="16"/>
      <c r="V380" s="16"/>
      <c r="W380" s="16"/>
    </row>
    <row r="381" spans="1:23" x14ac:dyDescent="0.3">
      <c r="A381" s="16"/>
      <c r="B381" s="16"/>
      <c r="C381" s="16"/>
      <c r="D381" s="16"/>
      <c r="E381" s="16"/>
      <c r="F381" s="16"/>
      <c r="G381" s="16"/>
      <c r="H381" s="16"/>
      <c r="I381" s="16"/>
      <c r="J381" s="16"/>
      <c r="K381" s="16"/>
      <c r="L381" s="16"/>
      <c r="M381" s="16"/>
      <c r="N381" s="16"/>
      <c r="O381" s="16"/>
      <c r="P381" s="16"/>
      <c r="Q381" s="16"/>
      <c r="R381" s="16"/>
      <c r="S381" s="16"/>
      <c r="T381" s="16"/>
      <c r="U381" s="16"/>
      <c r="V381" s="16"/>
      <c r="W381" s="16"/>
    </row>
    <row r="382" spans="1:23" x14ac:dyDescent="0.3">
      <c r="A382" s="16"/>
      <c r="B382" s="16"/>
      <c r="C382" s="16"/>
      <c r="D382" s="16"/>
      <c r="E382" s="16"/>
      <c r="F382" s="16"/>
      <c r="G382" s="16"/>
      <c r="H382" s="16"/>
      <c r="I382" s="16"/>
      <c r="J382" s="16"/>
      <c r="K382" s="16"/>
      <c r="L382" s="16"/>
      <c r="M382" s="16"/>
      <c r="N382" s="16"/>
      <c r="O382" s="16"/>
      <c r="P382" s="16"/>
      <c r="Q382" s="16"/>
      <c r="R382" s="16"/>
      <c r="S382" s="16"/>
      <c r="T382" s="16"/>
      <c r="U382" s="16"/>
      <c r="V382" s="16"/>
      <c r="W382" s="16"/>
    </row>
    <row r="383" spans="1:23" x14ac:dyDescent="0.3">
      <c r="A383" s="16"/>
      <c r="B383" s="16"/>
      <c r="C383" s="16"/>
      <c r="D383" s="16"/>
      <c r="E383" s="16"/>
      <c r="F383" s="16"/>
      <c r="G383" s="16"/>
      <c r="H383" s="16"/>
      <c r="I383" s="16"/>
      <c r="J383" s="16"/>
      <c r="K383" s="16"/>
      <c r="L383" s="16"/>
      <c r="M383" s="16"/>
      <c r="N383" s="16"/>
      <c r="O383" s="16"/>
      <c r="P383" s="16"/>
      <c r="Q383" s="16"/>
      <c r="R383" s="16"/>
      <c r="S383" s="16"/>
      <c r="T383" s="16"/>
      <c r="U383" s="16"/>
      <c r="V383" s="16"/>
      <c r="W383" s="16"/>
    </row>
    <row r="384" spans="1:23" x14ac:dyDescent="0.3">
      <c r="A384" s="16"/>
      <c r="B384" s="16"/>
      <c r="C384" s="16"/>
      <c r="D384" s="16"/>
      <c r="E384" s="16"/>
      <c r="F384" s="16"/>
      <c r="G384" s="16"/>
      <c r="H384" s="16"/>
      <c r="I384" s="16"/>
      <c r="J384" s="16"/>
      <c r="K384" s="16"/>
      <c r="L384" s="16"/>
      <c r="M384" s="16"/>
      <c r="N384" s="16"/>
      <c r="O384" s="16"/>
      <c r="P384" s="16"/>
      <c r="Q384" s="16"/>
      <c r="R384" s="16"/>
      <c r="S384" s="16"/>
      <c r="T384" s="16"/>
      <c r="U384" s="16"/>
      <c r="V384" s="16"/>
      <c r="W384" s="16"/>
    </row>
    <row r="385" spans="1:23" x14ac:dyDescent="0.3">
      <c r="A385" s="16"/>
      <c r="B385" s="16"/>
      <c r="C385" s="16"/>
      <c r="D385" s="16"/>
      <c r="E385" s="16"/>
      <c r="F385" s="16"/>
      <c r="G385" s="16"/>
      <c r="H385" s="16"/>
      <c r="I385" s="16"/>
      <c r="J385" s="16"/>
      <c r="K385" s="16"/>
      <c r="L385" s="16"/>
      <c r="M385" s="16"/>
      <c r="N385" s="16"/>
      <c r="O385" s="16"/>
      <c r="P385" s="16"/>
      <c r="Q385" s="16"/>
      <c r="R385" s="16"/>
      <c r="S385" s="16"/>
      <c r="T385" s="16"/>
      <c r="U385" s="16"/>
      <c r="V385" s="16"/>
      <c r="W385" s="16"/>
    </row>
    <row r="386" spans="1:23" x14ac:dyDescent="0.3">
      <c r="A386" s="16"/>
      <c r="B386" s="16"/>
      <c r="C386" s="16"/>
      <c r="D386" s="16"/>
      <c r="E386" s="16"/>
      <c r="F386" s="16"/>
      <c r="G386" s="16"/>
      <c r="H386" s="16"/>
      <c r="I386" s="16"/>
      <c r="J386" s="16"/>
      <c r="K386" s="16"/>
      <c r="L386" s="16"/>
      <c r="M386" s="16"/>
      <c r="N386" s="16"/>
      <c r="O386" s="16"/>
      <c r="P386" s="16"/>
      <c r="Q386" s="16"/>
      <c r="R386" s="16"/>
      <c r="S386" s="16"/>
      <c r="T386" s="16"/>
      <c r="U386" s="16"/>
      <c r="V386" s="16"/>
      <c r="W386" s="16"/>
    </row>
    <row r="387" spans="1:23" x14ac:dyDescent="0.3">
      <c r="A387" s="16"/>
      <c r="B387" s="16"/>
      <c r="C387" s="16"/>
      <c r="D387" s="16"/>
      <c r="E387" s="16"/>
      <c r="F387" s="16"/>
      <c r="G387" s="16"/>
      <c r="H387" s="16"/>
      <c r="I387" s="16"/>
      <c r="J387" s="16"/>
      <c r="K387" s="16"/>
      <c r="L387" s="16"/>
      <c r="M387" s="16"/>
      <c r="N387" s="16"/>
      <c r="O387" s="16"/>
      <c r="P387" s="16"/>
      <c r="Q387" s="16"/>
      <c r="R387" s="16"/>
      <c r="S387" s="16"/>
      <c r="T387" s="16"/>
      <c r="U387" s="16"/>
      <c r="V387" s="16"/>
      <c r="W387" s="16"/>
    </row>
    <row r="388" spans="1:23" x14ac:dyDescent="0.3">
      <c r="A388" s="16"/>
      <c r="B388" s="16"/>
      <c r="C388" s="16"/>
      <c r="D388" s="16"/>
      <c r="E388" s="16"/>
      <c r="F388" s="16"/>
      <c r="G388" s="16"/>
      <c r="H388" s="16"/>
      <c r="I388" s="16"/>
      <c r="J388" s="16"/>
      <c r="K388" s="16"/>
      <c r="L388" s="16"/>
      <c r="M388" s="16"/>
      <c r="N388" s="16"/>
      <c r="O388" s="16"/>
      <c r="P388" s="16"/>
      <c r="Q388" s="16"/>
      <c r="R388" s="16"/>
      <c r="S388" s="16"/>
      <c r="T388" s="16"/>
      <c r="U388" s="16"/>
      <c r="V388" s="16"/>
      <c r="W388" s="16"/>
    </row>
    <row r="389" spans="1:23" x14ac:dyDescent="0.3">
      <c r="A389" s="16"/>
      <c r="B389" s="16"/>
      <c r="C389" s="16"/>
      <c r="D389" s="16"/>
      <c r="E389" s="16"/>
      <c r="F389" s="16"/>
      <c r="G389" s="16"/>
      <c r="H389" s="16"/>
      <c r="I389" s="16"/>
      <c r="J389" s="16"/>
      <c r="K389" s="16"/>
      <c r="L389" s="16"/>
      <c r="M389" s="16"/>
      <c r="N389" s="16"/>
      <c r="O389" s="16"/>
      <c r="P389" s="16"/>
      <c r="Q389" s="16"/>
      <c r="R389" s="16"/>
      <c r="S389" s="16"/>
      <c r="T389" s="16"/>
      <c r="U389" s="16"/>
      <c r="V389" s="16"/>
      <c r="W389" s="16"/>
    </row>
    <row r="390" spans="1:23" x14ac:dyDescent="0.3">
      <c r="A390" s="16"/>
      <c r="B390" s="16"/>
      <c r="C390" s="16"/>
      <c r="D390" s="16"/>
      <c r="E390" s="16"/>
      <c r="F390" s="16"/>
      <c r="G390" s="16"/>
      <c r="H390" s="16"/>
      <c r="I390" s="16"/>
      <c r="J390" s="16"/>
      <c r="K390" s="16"/>
      <c r="L390" s="16"/>
      <c r="M390" s="16"/>
      <c r="N390" s="16"/>
      <c r="O390" s="16"/>
      <c r="P390" s="16"/>
      <c r="Q390" s="16"/>
      <c r="R390" s="16"/>
      <c r="S390" s="16"/>
      <c r="T390" s="16"/>
      <c r="U390" s="16"/>
      <c r="V390" s="16"/>
      <c r="W390" s="16"/>
    </row>
    <row r="391" spans="1:23" x14ac:dyDescent="0.3">
      <c r="A391" s="16"/>
      <c r="B391" s="16"/>
      <c r="C391" s="16"/>
      <c r="D391" s="16"/>
      <c r="E391" s="16"/>
      <c r="F391" s="16"/>
      <c r="G391" s="16"/>
      <c r="H391" s="16"/>
      <c r="I391" s="16"/>
      <c r="J391" s="16"/>
      <c r="K391" s="16"/>
      <c r="L391" s="16"/>
      <c r="M391" s="16"/>
      <c r="N391" s="16"/>
      <c r="O391" s="16"/>
      <c r="P391" s="16"/>
      <c r="Q391" s="16"/>
      <c r="R391" s="16"/>
      <c r="S391" s="16"/>
      <c r="T391" s="16"/>
      <c r="U391" s="16"/>
      <c r="V391" s="16"/>
      <c r="W391" s="16"/>
    </row>
    <row r="392" spans="1:23" x14ac:dyDescent="0.3">
      <c r="A392" s="16"/>
      <c r="B392" s="16"/>
      <c r="C392" s="16"/>
      <c r="D392" s="16"/>
      <c r="E392" s="16"/>
      <c r="F392" s="16"/>
      <c r="G392" s="16"/>
      <c r="H392" s="16"/>
      <c r="I392" s="16"/>
      <c r="J392" s="16"/>
      <c r="K392" s="16"/>
      <c r="L392" s="16"/>
      <c r="M392" s="16"/>
      <c r="N392" s="16"/>
      <c r="O392" s="16"/>
      <c r="P392" s="16"/>
      <c r="Q392" s="16"/>
      <c r="R392" s="16"/>
      <c r="S392" s="16"/>
      <c r="T392" s="16"/>
      <c r="U392" s="16"/>
      <c r="V392" s="16"/>
      <c r="W392" s="16"/>
    </row>
    <row r="393" spans="1:23" x14ac:dyDescent="0.3">
      <c r="A393" s="16"/>
      <c r="B393" s="16"/>
      <c r="C393" s="16"/>
      <c r="D393" s="16"/>
      <c r="E393" s="16"/>
      <c r="F393" s="16"/>
      <c r="G393" s="16"/>
      <c r="H393" s="16"/>
      <c r="I393" s="16"/>
      <c r="J393" s="16"/>
      <c r="K393" s="16"/>
      <c r="L393" s="16"/>
      <c r="M393" s="16"/>
      <c r="N393" s="16"/>
      <c r="O393" s="16"/>
      <c r="P393" s="16"/>
      <c r="Q393" s="16"/>
      <c r="R393" s="16"/>
      <c r="S393" s="16"/>
      <c r="T393" s="16"/>
      <c r="U393" s="16"/>
      <c r="V393" s="16"/>
      <c r="W393" s="16"/>
    </row>
    <row r="394" spans="1:23" x14ac:dyDescent="0.3">
      <c r="A394" s="16"/>
      <c r="B394" s="16"/>
      <c r="C394" s="16"/>
      <c r="D394" s="16"/>
      <c r="E394" s="16"/>
      <c r="F394" s="16"/>
      <c r="G394" s="16"/>
      <c r="H394" s="16"/>
      <c r="I394" s="16"/>
      <c r="J394" s="16"/>
      <c r="K394" s="16"/>
      <c r="L394" s="16"/>
      <c r="M394" s="16"/>
      <c r="N394" s="16"/>
      <c r="O394" s="16"/>
      <c r="P394" s="16"/>
      <c r="Q394" s="16"/>
      <c r="R394" s="16"/>
      <c r="S394" s="16"/>
      <c r="T394" s="16"/>
      <c r="U394" s="16"/>
      <c r="V394" s="16"/>
      <c r="W394" s="16"/>
    </row>
    <row r="395" spans="1:23" x14ac:dyDescent="0.3">
      <c r="A395" s="16"/>
      <c r="B395" s="16"/>
      <c r="C395" s="16"/>
      <c r="D395" s="16"/>
      <c r="E395" s="16"/>
      <c r="F395" s="16"/>
      <c r="G395" s="16"/>
      <c r="H395" s="16"/>
      <c r="I395" s="16"/>
      <c r="J395" s="16"/>
      <c r="K395" s="16"/>
      <c r="L395" s="16"/>
      <c r="M395" s="16"/>
      <c r="N395" s="16"/>
      <c r="O395" s="16"/>
      <c r="P395" s="16"/>
      <c r="Q395" s="16"/>
      <c r="R395" s="16"/>
      <c r="S395" s="16"/>
      <c r="T395" s="16"/>
      <c r="U395" s="16"/>
      <c r="V395" s="16"/>
      <c r="W395" s="16"/>
    </row>
    <row r="396" spans="1:23" x14ac:dyDescent="0.3">
      <c r="A396" s="16"/>
      <c r="B396" s="16"/>
      <c r="C396" s="16"/>
      <c r="D396" s="16"/>
      <c r="E396" s="16"/>
      <c r="F396" s="16"/>
      <c r="G396" s="16"/>
      <c r="H396" s="16"/>
      <c r="I396" s="16"/>
      <c r="J396" s="16"/>
      <c r="K396" s="16"/>
      <c r="L396" s="16"/>
      <c r="M396" s="16"/>
      <c r="N396" s="16"/>
      <c r="O396" s="16"/>
      <c r="P396" s="16"/>
      <c r="Q396" s="16"/>
      <c r="R396" s="16"/>
      <c r="S396" s="16"/>
      <c r="T396" s="16"/>
      <c r="U396" s="16"/>
      <c r="V396" s="16"/>
      <c r="W396" s="16"/>
    </row>
    <row r="397" spans="1:23" x14ac:dyDescent="0.3">
      <c r="A397" s="16"/>
      <c r="B397" s="16"/>
      <c r="C397" s="16"/>
      <c r="D397" s="16"/>
      <c r="E397" s="16"/>
      <c r="F397" s="16"/>
      <c r="G397" s="16"/>
      <c r="H397" s="16"/>
      <c r="I397" s="16"/>
      <c r="J397" s="16"/>
      <c r="K397" s="16"/>
      <c r="L397" s="16"/>
      <c r="M397" s="16"/>
      <c r="N397" s="16"/>
      <c r="O397" s="16"/>
      <c r="P397" s="16"/>
      <c r="Q397" s="16"/>
      <c r="R397" s="16"/>
      <c r="S397" s="16"/>
      <c r="T397" s="16"/>
      <c r="U397" s="16"/>
      <c r="V397" s="16"/>
      <c r="W397" s="16"/>
    </row>
    <row r="398" spans="1:23" x14ac:dyDescent="0.3">
      <c r="A398" s="16"/>
      <c r="B398" s="16"/>
      <c r="C398" s="16"/>
      <c r="D398" s="16"/>
      <c r="E398" s="16"/>
      <c r="F398" s="16"/>
      <c r="G398" s="16"/>
      <c r="H398" s="16"/>
      <c r="I398" s="16"/>
      <c r="J398" s="16"/>
      <c r="K398" s="16"/>
      <c r="L398" s="16"/>
      <c r="M398" s="16"/>
      <c r="N398" s="16"/>
      <c r="O398" s="16"/>
      <c r="P398" s="16"/>
      <c r="Q398" s="16"/>
      <c r="R398" s="16"/>
      <c r="S398" s="16"/>
      <c r="T398" s="16"/>
      <c r="U398" s="16"/>
      <c r="V398" s="16"/>
      <c r="W398" s="16"/>
    </row>
    <row r="399" spans="1:23" x14ac:dyDescent="0.3">
      <c r="A399" s="16"/>
      <c r="B399" s="16"/>
      <c r="C399" s="16"/>
      <c r="D399" s="16"/>
      <c r="E399" s="16"/>
      <c r="F399" s="16"/>
      <c r="G399" s="16"/>
      <c r="H399" s="16"/>
      <c r="I399" s="16"/>
      <c r="J399" s="16"/>
      <c r="K399" s="16"/>
      <c r="L399" s="16"/>
      <c r="M399" s="16"/>
      <c r="N399" s="16"/>
      <c r="O399" s="16"/>
      <c r="P399" s="16"/>
      <c r="Q399" s="16"/>
      <c r="R399" s="16"/>
      <c r="S399" s="16"/>
      <c r="T399" s="16"/>
      <c r="U399" s="16"/>
      <c r="V399" s="16"/>
      <c r="W399" s="16"/>
    </row>
    <row r="400" spans="1:23" x14ac:dyDescent="0.3">
      <c r="A400" s="16"/>
      <c r="B400" s="16"/>
      <c r="C400" s="16"/>
      <c r="D400" s="16"/>
      <c r="E400" s="16"/>
      <c r="F400" s="16"/>
      <c r="G400" s="16"/>
      <c r="H400" s="16"/>
      <c r="I400" s="16"/>
      <c r="J400" s="16"/>
      <c r="K400" s="16"/>
      <c r="L400" s="16"/>
      <c r="M400" s="16"/>
      <c r="N400" s="16"/>
      <c r="O400" s="16"/>
      <c r="P400" s="16"/>
      <c r="Q400" s="16"/>
      <c r="R400" s="16"/>
      <c r="S400" s="16"/>
      <c r="T400" s="16"/>
      <c r="U400" s="16"/>
      <c r="V400" s="16"/>
      <c r="W400" s="16"/>
    </row>
    <row r="401" spans="1:23" x14ac:dyDescent="0.3">
      <c r="A401" s="16"/>
      <c r="B401" s="16"/>
      <c r="C401" s="16"/>
      <c r="D401" s="16"/>
      <c r="E401" s="16"/>
      <c r="F401" s="16"/>
      <c r="G401" s="16"/>
      <c r="H401" s="16"/>
      <c r="I401" s="16"/>
      <c r="J401" s="16"/>
      <c r="K401" s="16"/>
      <c r="L401" s="16"/>
      <c r="M401" s="16"/>
      <c r="N401" s="16"/>
      <c r="O401" s="16"/>
      <c r="P401" s="16"/>
      <c r="Q401" s="16"/>
      <c r="R401" s="16"/>
      <c r="S401" s="16"/>
      <c r="T401" s="16"/>
      <c r="U401" s="16"/>
      <c r="V401" s="16"/>
      <c r="W401" s="16"/>
    </row>
    <row r="402" spans="1:23" x14ac:dyDescent="0.3">
      <c r="A402" s="16"/>
      <c r="B402" s="16"/>
      <c r="C402" s="16"/>
      <c r="D402" s="16"/>
      <c r="E402" s="16"/>
      <c r="F402" s="16"/>
      <c r="G402" s="16"/>
      <c r="H402" s="16"/>
      <c r="I402" s="16"/>
      <c r="J402" s="16"/>
      <c r="K402" s="16"/>
      <c r="L402" s="16"/>
      <c r="M402" s="16"/>
      <c r="N402" s="16"/>
      <c r="O402" s="16"/>
      <c r="P402" s="16"/>
      <c r="Q402" s="16"/>
      <c r="R402" s="16"/>
      <c r="S402" s="16"/>
      <c r="T402" s="16"/>
      <c r="U402" s="16"/>
      <c r="V402" s="16"/>
      <c r="W402" s="16"/>
    </row>
    <row r="403" spans="1:23" x14ac:dyDescent="0.3">
      <c r="A403" s="16"/>
      <c r="B403" s="16"/>
      <c r="C403" s="16"/>
      <c r="D403" s="16"/>
      <c r="E403" s="16"/>
      <c r="F403" s="16"/>
      <c r="G403" s="16"/>
      <c r="H403" s="16"/>
      <c r="I403" s="16"/>
      <c r="J403" s="16"/>
      <c r="K403" s="16"/>
      <c r="L403" s="16"/>
      <c r="M403" s="16"/>
      <c r="N403" s="16"/>
      <c r="O403" s="16"/>
      <c r="P403" s="16"/>
      <c r="Q403" s="16"/>
      <c r="R403" s="16"/>
      <c r="S403" s="16"/>
      <c r="T403" s="16"/>
      <c r="U403" s="16"/>
      <c r="V403" s="16"/>
      <c r="W403" s="16"/>
    </row>
    <row r="404" spans="1:23" x14ac:dyDescent="0.3">
      <c r="A404" s="16"/>
      <c r="B404" s="16"/>
      <c r="C404" s="16"/>
      <c r="D404" s="16"/>
      <c r="E404" s="16"/>
      <c r="F404" s="16"/>
      <c r="G404" s="16"/>
      <c r="H404" s="16"/>
      <c r="I404" s="16"/>
      <c r="J404" s="16"/>
      <c r="K404" s="16"/>
      <c r="L404" s="16"/>
      <c r="M404" s="16"/>
      <c r="N404" s="16"/>
      <c r="O404" s="16"/>
      <c r="P404" s="16"/>
      <c r="Q404" s="16"/>
      <c r="R404" s="16"/>
      <c r="S404" s="16"/>
      <c r="T404" s="16"/>
      <c r="U404" s="16"/>
      <c r="V404" s="16"/>
      <c r="W404" s="16"/>
    </row>
    <row r="405" spans="1:23" x14ac:dyDescent="0.3">
      <c r="A405" s="16"/>
      <c r="B405" s="16"/>
      <c r="C405" s="16"/>
      <c r="D405" s="16"/>
      <c r="E405" s="16"/>
      <c r="F405" s="16"/>
      <c r="G405" s="16"/>
      <c r="H405" s="16"/>
      <c r="I405" s="16"/>
      <c r="J405" s="16"/>
      <c r="K405" s="16"/>
      <c r="L405" s="16"/>
      <c r="M405" s="16"/>
      <c r="N405" s="16"/>
      <c r="O405" s="16"/>
      <c r="P405" s="16"/>
      <c r="Q405" s="16"/>
      <c r="R405" s="16"/>
      <c r="S405" s="16"/>
      <c r="T405" s="16"/>
      <c r="U405" s="16"/>
      <c r="V405" s="16"/>
      <c r="W405" s="16"/>
    </row>
    <row r="406" spans="1:23" x14ac:dyDescent="0.3">
      <c r="A406" s="16"/>
      <c r="B406" s="16"/>
      <c r="C406" s="16"/>
      <c r="D406" s="16"/>
      <c r="E406" s="16"/>
      <c r="F406" s="16"/>
      <c r="G406" s="16"/>
      <c r="H406" s="16"/>
      <c r="I406" s="16"/>
      <c r="J406" s="16"/>
      <c r="K406" s="16"/>
      <c r="L406" s="16"/>
      <c r="M406" s="16"/>
      <c r="N406" s="16"/>
      <c r="O406" s="16"/>
      <c r="P406" s="16"/>
      <c r="Q406" s="16"/>
      <c r="R406" s="16"/>
      <c r="S406" s="16"/>
      <c r="T406" s="16"/>
      <c r="U406" s="16"/>
      <c r="V406" s="16"/>
      <c r="W406" s="16"/>
    </row>
    <row r="407" spans="1:23" x14ac:dyDescent="0.3">
      <c r="A407" s="16"/>
      <c r="B407" s="16"/>
      <c r="C407" s="16"/>
      <c r="D407" s="16"/>
      <c r="E407" s="16"/>
      <c r="F407" s="16"/>
      <c r="G407" s="16"/>
      <c r="H407" s="16"/>
      <c r="I407" s="16"/>
      <c r="J407" s="16"/>
      <c r="K407" s="16"/>
      <c r="L407" s="16"/>
      <c r="M407" s="16"/>
      <c r="N407" s="16"/>
      <c r="O407" s="16"/>
      <c r="P407" s="16"/>
      <c r="Q407" s="16"/>
      <c r="R407" s="16"/>
      <c r="S407" s="16"/>
      <c r="T407" s="16"/>
      <c r="U407" s="16"/>
      <c r="V407" s="16"/>
      <c r="W407" s="16"/>
    </row>
    <row r="408" spans="1:23" x14ac:dyDescent="0.3">
      <c r="A408" s="16"/>
      <c r="B408" s="16"/>
      <c r="C408" s="16"/>
      <c r="D408" s="16"/>
      <c r="E408" s="16"/>
      <c r="F408" s="16"/>
      <c r="G408" s="16"/>
      <c r="H408" s="16"/>
      <c r="I408" s="16"/>
      <c r="J408" s="16"/>
      <c r="K408" s="16"/>
      <c r="L408" s="16"/>
      <c r="M408" s="16"/>
      <c r="N408" s="16"/>
      <c r="O408" s="16"/>
      <c r="P408" s="16"/>
      <c r="Q408" s="16"/>
      <c r="R408" s="16"/>
      <c r="S408" s="16"/>
      <c r="T408" s="16"/>
      <c r="U408" s="16"/>
      <c r="V408" s="16"/>
      <c r="W408" s="16"/>
    </row>
    <row r="409" spans="1:23" x14ac:dyDescent="0.3">
      <c r="A409" s="16"/>
      <c r="B409" s="16"/>
      <c r="C409" s="16"/>
      <c r="D409" s="16"/>
      <c r="E409" s="16"/>
      <c r="F409" s="16"/>
      <c r="G409" s="16"/>
      <c r="H409" s="16"/>
      <c r="I409" s="16"/>
      <c r="J409" s="16"/>
      <c r="K409" s="16"/>
      <c r="L409" s="16"/>
      <c r="M409" s="16"/>
      <c r="N409" s="16"/>
      <c r="O409" s="16"/>
      <c r="P409" s="16"/>
      <c r="Q409" s="16"/>
      <c r="R409" s="16"/>
      <c r="S409" s="16"/>
      <c r="T409" s="16"/>
      <c r="U409" s="16"/>
      <c r="V409" s="16"/>
      <c r="W409" s="16"/>
    </row>
    <row r="410" spans="1:23" x14ac:dyDescent="0.3">
      <c r="A410" s="16"/>
      <c r="B410" s="16"/>
      <c r="C410" s="16"/>
      <c r="D410" s="16"/>
      <c r="E410" s="16"/>
      <c r="F410" s="16"/>
      <c r="G410" s="16"/>
      <c r="H410" s="16"/>
      <c r="I410" s="16"/>
      <c r="J410" s="16"/>
      <c r="K410" s="16"/>
      <c r="L410" s="16"/>
      <c r="M410" s="16"/>
      <c r="N410" s="16"/>
      <c r="O410" s="16"/>
      <c r="P410" s="16"/>
      <c r="Q410" s="16"/>
      <c r="R410" s="16"/>
      <c r="S410" s="16"/>
      <c r="T410" s="16"/>
      <c r="U410" s="16"/>
      <c r="V410" s="16"/>
      <c r="W410" s="16"/>
    </row>
    <row r="411" spans="1:23" x14ac:dyDescent="0.3">
      <c r="A411" s="16"/>
      <c r="B411" s="16"/>
      <c r="C411" s="16"/>
      <c r="D411" s="16"/>
      <c r="E411" s="16"/>
      <c r="F411" s="16"/>
      <c r="G411" s="16"/>
      <c r="H411" s="16"/>
      <c r="I411" s="16"/>
      <c r="J411" s="16"/>
      <c r="K411" s="16"/>
      <c r="L411" s="16"/>
      <c r="M411" s="16"/>
      <c r="N411" s="16"/>
      <c r="O411" s="16"/>
      <c r="P411" s="16"/>
      <c r="Q411" s="16"/>
      <c r="R411" s="16"/>
      <c r="S411" s="16"/>
      <c r="T411" s="16"/>
      <c r="U411" s="16"/>
      <c r="V411" s="16"/>
      <c r="W411" s="16"/>
    </row>
    <row r="412" spans="1:23" x14ac:dyDescent="0.3">
      <c r="A412" s="16"/>
      <c r="B412" s="16"/>
      <c r="C412" s="16"/>
      <c r="D412" s="16"/>
      <c r="E412" s="16"/>
      <c r="F412" s="16"/>
      <c r="G412" s="16"/>
      <c r="H412" s="16"/>
      <c r="I412" s="16"/>
      <c r="J412" s="16"/>
      <c r="K412" s="16"/>
      <c r="L412" s="16"/>
      <c r="M412" s="16"/>
      <c r="N412" s="16"/>
      <c r="O412" s="16"/>
      <c r="P412" s="16"/>
      <c r="Q412" s="16"/>
      <c r="R412" s="16"/>
      <c r="S412" s="16"/>
      <c r="T412" s="16"/>
      <c r="U412" s="16"/>
      <c r="V412" s="16"/>
      <c r="W412" s="16"/>
    </row>
    <row r="413" spans="1:23" x14ac:dyDescent="0.3">
      <c r="A413" s="16"/>
      <c r="B413" s="16"/>
      <c r="C413" s="16"/>
      <c r="D413" s="16"/>
      <c r="E413" s="16"/>
      <c r="F413" s="16"/>
      <c r="G413" s="16"/>
      <c r="H413" s="16"/>
      <c r="I413" s="16"/>
      <c r="J413" s="16"/>
      <c r="K413" s="16"/>
      <c r="L413" s="16"/>
      <c r="M413" s="16"/>
      <c r="N413" s="16"/>
      <c r="O413" s="16"/>
      <c r="P413" s="16"/>
      <c r="Q413" s="16"/>
      <c r="R413" s="16"/>
      <c r="S413" s="16"/>
      <c r="T413" s="16"/>
      <c r="U413" s="16"/>
      <c r="V413" s="16"/>
      <c r="W413" s="16"/>
    </row>
    <row r="414" spans="1:23" x14ac:dyDescent="0.3">
      <c r="A414" s="16"/>
      <c r="B414" s="16"/>
      <c r="C414" s="16"/>
      <c r="D414" s="16"/>
      <c r="E414" s="16"/>
      <c r="F414" s="16"/>
      <c r="G414" s="16"/>
      <c r="H414" s="16"/>
      <c r="I414" s="16"/>
      <c r="J414" s="16"/>
      <c r="K414" s="16"/>
      <c r="L414" s="16"/>
      <c r="M414" s="16"/>
      <c r="N414" s="16"/>
      <c r="O414" s="16"/>
      <c r="P414" s="16"/>
      <c r="Q414" s="16"/>
      <c r="R414" s="16"/>
      <c r="S414" s="16"/>
      <c r="T414" s="16"/>
      <c r="U414" s="16"/>
      <c r="V414" s="16"/>
      <c r="W414" s="16"/>
    </row>
    <row r="415" spans="1:23" x14ac:dyDescent="0.3">
      <c r="A415" s="16"/>
      <c r="B415" s="16"/>
      <c r="C415" s="16"/>
      <c r="D415" s="16"/>
      <c r="E415" s="16"/>
      <c r="F415" s="16"/>
      <c r="G415" s="16"/>
      <c r="H415" s="16"/>
      <c r="I415" s="16"/>
      <c r="J415" s="16"/>
      <c r="K415" s="16"/>
      <c r="L415" s="16"/>
      <c r="M415" s="16"/>
      <c r="N415" s="16"/>
      <c r="O415" s="16"/>
      <c r="P415" s="16"/>
      <c r="Q415" s="16"/>
      <c r="R415" s="16"/>
      <c r="S415" s="16"/>
      <c r="T415" s="16"/>
      <c r="U415" s="16"/>
      <c r="V415" s="16"/>
      <c r="W415" s="16"/>
    </row>
    <row r="416" spans="1:23" x14ac:dyDescent="0.3">
      <c r="A416" s="16"/>
      <c r="B416" s="16"/>
      <c r="C416" s="16"/>
      <c r="D416" s="16"/>
      <c r="E416" s="16"/>
      <c r="F416" s="16"/>
      <c r="G416" s="16"/>
      <c r="H416" s="16"/>
      <c r="I416" s="16"/>
      <c r="J416" s="16"/>
      <c r="K416" s="16"/>
      <c r="L416" s="16"/>
      <c r="M416" s="16"/>
      <c r="N416" s="16"/>
      <c r="O416" s="16"/>
      <c r="P416" s="16"/>
      <c r="Q416" s="16"/>
      <c r="R416" s="16"/>
      <c r="S416" s="16"/>
      <c r="T416" s="16"/>
      <c r="U416" s="16"/>
      <c r="V416" s="16"/>
      <c r="W416" s="16"/>
    </row>
    <row r="417" spans="1:23" x14ac:dyDescent="0.3">
      <c r="A417" s="16"/>
      <c r="B417" s="16"/>
      <c r="C417" s="16"/>
      <c r="D417" s="16"/>
      <c r="E417" s="16"/>
      <c r="F417" s="16"/>
      <c r="G417" s="16"/>
      <c r="H417" s="16"/>
      <c r="I417" s="16"/>
      <c r="J417" s="16"/>
      <c r="K417" s="16"/>
      <c r="L417" s="16"/>
      <c r="M417" s="16"/>
      <c r="N417" s="16"/>
      <c r="O417" s="16"/>
      <c r="P417" s="16"/>
      <c r="Q417" s="16"/>
      <c r="R417" s="16"/>
      <c r="S417" s="16"/>
      <c r="T417" s="16"/>
      <c r="U417" s="16"/>
      <c r="V417" s="16"/>
      <c r="W417" s="16"/>
    </row>
    <row r="418" spans="1:23" x14ac:dyDescent="0.3">
      <c r="A418" s="16"/>
      <c r="B418" s="16"/>
      <c r="C418" s="16"/>
      <c r="D418" s="16"/>
      <c r="E418" s="16"/>
      <c r="F418" s="16"/>
      <c r="G418" s="16"/>
      <c r="H418" s="16"/>
      <c r="I418" s="16"/>
      <c r="J418" s="16"/>
      <c r="K418" s="16"/>
      <c r="L418" s="16"/>
      <c r="M418" s="16"/>
      <c r="N418" s="16"/>
      <c r="O418" s="16"/>
      <c r="P418" s="16"/>
      <c r="Q418" s="16"/>
      <c r="R418" s="16"/>
      <c r="S418" s="16"/>
      <c r="T418" s="16"/>
      <c r="U418" s="16"/>
      <c r="V418" s="16"/>
      <c r="W418" s="16"/>
    </row>
    <row r="419" spans="1:23" x14ac:dyDescent="0.3">
      <c r="A419" s="16"/>
      <c r="B419" s="16"/>
      <c r="C419" s="16"/>
      <c r="D419" s="16"/>
      <c r="E419" s="16"/>
      <c r="F419" s="16"/>
      <c r="G419" s="16"/>
      <c r="H419" s="16"/>
      <c r="I419" s="16"/>
      <c r="J419" s="16"/>
      <c r="K419" s="16"/>
      <c r="L419" s="16"/>
      <c r="M419" s="16"/>
      <c r="N419" s="16"/>
      <c r="O419" s="16"/>
      <c r="P419" s="16"/>
      <c r="Q419" s="16"/>
      <c r="R419" s="16"/>
      <c r="S419" s="16"/>
      <c r="T419" s="16"/>
      <c r="U419" s="16"/>
      <c r="V419" s="16"/>
      <c r="W419" s="16"/>
    </row>
    <row r="420" spans="1:23" x14ac:dyDescent="0.3">
      <c r="A420" s="16"/>
      <c r="B420" s="16"/>
      <c r="C420" s="16"/>
      <c r="D420" s="16"/>
      <c r="E420" s="16"/>
      <c r="F420" s="16"/>
      <c r="G420" s="16"/>
      <c r="H420" s="16"/>
      <c r="I420" s="16"/>
      <c r="J420" s="16"/>
      <c r="K420" s="16"/>
      <c r="L420" s="16"/>
      <c r="M420" s="16"/>
      <c r="N420" s="16"/>
      <c r="O420" s="16"/>
      <c r="P420" s="16"/>
      <c r="Q420" s="16"/>
      <c r="R420" s="16"/>
      <c r="S420" s="16"/>
      <c r="T420" s="16"/>
      <c r="U420" s="16"/>
      <c r="V420" s="16"/>
      <c r="W420" s="16"/>
    </row>
    <row r="421" spans="1:23" x14ac:dyDescent="0.3">
      <c r="A421" s="16"/>
      <c r="B421" s="16"/>
      <c r="C421" s="16"/>
      <c r="D421" s="16"/>
      <c r="E421" s="16"/>
      <c r="F421" s="16"/>
      <c r="G421" s="16"/>
      <c r="H421" s="16"/>
      <c r="I421" s="16"/>
      <c r="J421" s="16"/>
      <c r="K421" s="16"/>
      <c r="L421" s="16"/>
      <c r="M421" s="16"/>
      <c r="N421" s="16"/>
      <c r="O421" s="16"/>
      <c r="P421" s="16"/>
      <c r="Q421" s="16"/>
      <c r="R421" s="16"/>
      <c r="S421" s="16"/>
      <c r="T421" s="16"/>
      <c r="U421" s="16"/>
      <c r="V421" s="16"/>
      <c r="W421" s="16"/>
    </row>
    <row r="422" spans="1:23" x14ac:dyDescent="0.3">
      <c r="A422" s="16"/>
      <c r="B422" s="16"/>
      <c r="C422" s="16"/>
      <c r="D422" s="16"/>
      <c r="E422" s="16"/>
      <c r="F422" s="16"/>
      <c r="G422" s="16"/>
      <c r="H422" s="16"/>
      <c r="I422" s="16"/>
      <c r="J422" s="16"/>
      <c r="K422" s="16"/>
      <c r="L422" s="16"/>
      <c r="M422" s="16"/>
      <c r="N422" s="16"/>
      <c r="O422" s="16"/>
      <c r="P422" s="16"/>
      <c r="Q422" s="16"/>
      <c r="R422" s="16"/>
      <c r="S422" s="16"/>
      <c r="T422" s="16"/>
      <c r="U422" s="16"/>
      <c r="V422" s="16"/>
      <c r="W422" s="16"/>
    </row>
    <row r="423" spans="1:23" x14ac:dyDescent="0.3">
      <c r="A423" s="16"/>
      <c r="B423" s="16"/>
      <c r="C423" s="16"/>
      <c r="D423" s="16"/>
      <c r="E423" s="16"/>
      <c r="F423" s="16"/>
      <c r="G423" s="16"/>
      <c r="H423" s="16"/>
      <c r="I423" s="16"/>
      <c r="J423" s="16"/>
      <c r="K423" s="16"/>
      <c r="L423" s="16"/>
      <c r="M423" s="16"/>
      <c r="N423" s="16"/>
      <c r="O423" s="16"/>
      <c r="P423" s="16"/>
      <c r="Q423" s="16"/>
      <c r="R423" s="16"/>
      <c r="S423" s="16"/>
      <c r="T423" s="16"/>
      <c r="U423" s="16"/>
      <c r="V423" s="16"/>
      <c r="W423" s="16"/>
    </row>
    <row r="424" spans="1:23" x14ac:dyDescent="0.3">
      <c r="A424" s="16"/>
      <c r="B424" s="16"/>
      <c r="C424" s="16"/>
      <c r="D424" s="16"/>
      <c r="E424" s="16"/>
      <c r="F424" s="16"/>
      <c r="G424" s="16"/>
      <c r="H424" s="16"/>
      <c r="I424" s="16"/>
      <c r="J424" s="16"/>
      <c r="K424" s="16"/>
      <c r="L424" s="16"/>
      <c r="M424" s="16"/>
      <c r="N424" s="16"/>
      <c r="O424" s="16"/>
      <c r="P424" s="16"/>
      <c r="Q424" s="16"/>
      <c r="R424" s="16"/>
      <c r="S424" s="16"/>
      <c r="T424" s="16"/>
      <c r="U424" s="16"/>
      <c r="V424" s="16"/>
      <c r="W424" s="16"/>
    </row>
    <row r="425" spans="1:23" x14ac:dyDescent="0.3">
      <c r="A425" s="16"/>
      <c r="B425" s="16"/>
      <c r="C425" s="16"/>
      <c r="D425" s="16"/>
      <c r="E425" s="16"/>
      <c r="F425" s="16"/>
      <c r="G425" s="16"/>
      <c r="H425" s="16"/>
      <c r="I425" s="16"/>
      <c r="J425" s="16"/>
      <c r="K425" s="16"/>
      <c r="L425" s="16"/>
      <c r="M425" s="16"/>
      <c r="N425" s="16"/>
      <c r="O425" s="16"/>
      <c r="P425" s="16"/>
      <c r="Q425" s="16"/>
      <c r="R425" s="16"/>
      <c r="S425" s="16"/>
      <c r="T425" s="16"/>
      <c r="U425" s="16"/>
      <c r="V425" s="16"/>
      <c r="W425" s="16"/>
    </row>
    <row r="426" spans="1:23" x14ac:dyDescent="0.3">
      <c r="A426" s="16"/>
      <c r="B426" s="16"/>
      <c r="C426" s="16"/>
      <c r="D426" s="16"/>
      <c r="E426" s="16"/>
      <c r="F426" s="16"/>
      <c r="G426" s="16"/>
      <c r="H426" s="16"/>
      <c r="I426" s="16"/>
      <c r="J426" s="16"/>
      <c r="K426" s="16"/>
      <c r="L426" s="16"/>
      <c r="M426" s="16"/>
      <c r="N426" s="16"/>
      <c r="O426" s="16"/>
      <c r="P426" s="16"/>
      <c r="Q426" s="16"/>
      <c r="R426" s="16"/>
      <c r="S426" s="16"/>
      <c r="T426" s="16"/>
      <c r="U426" s="16"/>
      <c r="V426" s="16"/>
      <c r="W426" s="16"/>
    </row>
    <row r="427" spans="1:23" x14ac:dyDescent="0.3">
      <c r="A427" s="16"/>
      <c r="B427" s="16"/>
      <c r="C427" s="16"/>
      <c r="D427" s="16"/>
      <c r="E427" s="16"/>
      <c r="F427" s="16"/>
      <c r="G427" s="16"/>
      <c r="H427" s="16"/>
      <c r="I427" s="16"/>
      <c r="J427" s="16"/>
      <c r="K427" s="16"/>
      <c r="L427" s="16"/>
      <c r="M427" s="16"/>
      <c r="N427" s="16"/>
      <c r="O427" s="16"/>
      <c r="P427" s="16"/>
      <c r="Q427" s="16"/>
      <c r="R427" s="16"/>
      <c r="S427" s="16"/>
      <c r="T427" s="16"/>
      <c r="U427" s="16"/>
      <c r="V427" s="16"/>
      <c r="W427" s="16"/>
    </row>
    <row r="428" spans="1:23" x14ac:dyDescent="0.3">
      <c r="A428" s="16"/>
      <c r="B428" s="16"/>
      <c r="C428" s="16"/>
      <c r="D428" s="16"/>
      <c r="E428" s="16"/>
      <c r="F428" s="16"/>
      <c r="G428" s="16"/>
      <c r="H428" s="16"/>
      <c r="I428" s="16"/>
      <c r="J428" s="16"/>
      <c r="K428" s="16"/>
      <c r="L428" s="16"/>
      <c r="M428" s="16"/>
      <c r="N428" s="16"/>
      <c r="O428" s="16"/>
      <c r="P428" s="16"/>
      <c r="Q428" s="16"/>
      <c r="R428" s="16"/>
      <c r="S428" s="16"/>
      <c r="T428" s="16"/>
      <c r="U428" s="16"/>
      <c r="V428" s="16"/>
      <c r="W428" s="16"/>
    </row>
    <row r="429" spans="1:23" x14ac:dyDescent="0.3">
      <c r="A429" s="16"/>
      <c r="B429" s="16"/>
      <c r="C429" s="16"/>
      <c r="D429" s="16"/>
      <c r="E429" s="16"/>
      <c r="F429" s="16"/>
      <c r="G429" s="16"/>
      <c r="H429" s="16"/>
      <c r="I429" s="16"/>
      <c r="J429" s="16"/>
      <c r="K429" s="16"/>
      <c r="L429" s="16"/>
      <c r="M429" s="16"/>
      <c r="N429" s="16"/>
      <c r="O429" s="16"/>
      <c r="P429" s="16"/>
      <c r="Q429" s="16"/>
      <c r="R429" s="16"/>
      <c r="S429" s="16"/>
      <c r="T429" s="16"/>
      <c r="U429" s="16"/>
      <c r="V429" s="16"/>
      <c r="W429" s="16"/>
    </row>
    <row r="430" spans="1:23" x14ac:dyDescent="0.3">
      <c r="A430" s="16"/>
      <c r="B430" s="16"/>
      <c r="C430" s="16"/>
      <c r="D430" s="16"/>
      <c r="E430" s="16"/>
      <c r="F430" s="16"/>
      <c r="G430" s="16"/>
      <c r="H430" s="16"/>
      <c r="I430" s="16"/>
      <c r="J430" s="16"/>
      <c r="K430" s="16"/>
      <c r="L430" s="16"/>
      <c r="M430" s="16"/>
      <c r="N430" s="16"/>
      <c r="O430" s="16"/>
      <c r="P430" s="16"/>
      <c r="Q430" s="16"/>
      <c r="R430" s="16"/>
      <c r="S430" s="16"/>
      <c r="T430" s="16"/>
      <c r="U430" s="16"/>
      <c r="V430" s="16"/>
      <c r="W430" s="16"/>
    </row>
    <row r="431" spans="1:23" x14ac:dyDescent="0.3">
      <c r="A431" s="16"/>
      <c r="B431" s="16"/>
      <c r="C431" s="16"/>
      <c r="D431" s="16"/>
      <c r="E431" s="16"/>
      <c r="F431" s="16"/>
      <c r="G431" s="16"/>
      <c r="H431" s="16"/>
      <c r="I431" s="16"/>
      <c r="J431" s="16"/>
      <c r="K431" s="16"/>
      <c r="L431" s="16"/>
      <c r="M431" s="16"/>
      <c r="N431" s="16"/>
      <c r="O431" s="16"/>
      <c r="P431" s="16"/>
      <c r="Q431" s="16"/>
      <c r="R431" s="16"/>
      <c r="S431" s="16"/>
      <c r="T431" s="16"/>
      <c r="U431" s="16"/>
      <c r="V431" s="16"/>
      <c r="W431" s="16"/>
    </row>
    <row r="432" spans="1:23" x14ac:dyDescent="0.3">
      <c r="A432" s="16"/>
      <c r="B432" s="16"/>
      <c r="C432" s="16"/>
      <c r="D432" s="16"/>
      <c r="E432" s="16"/>
      <c r="F432" s="16"/>
      <c r="G432" s="16"/>
      <c r="H432" s="16"/>
      <c r="I432" s="16"/>
      <c r="J432" s="16"/>
      <c r="K432" s="16"/>
      <c r="L432" s="16"/>
      <c r="M432" s="16"/>
      <c r="N432" s="16"/>
      <c r="O432" s="16"/>
      <c r="P432" s="16"/>
      <c r="Q432" s="16"/>
      <c r="R432" s="16"/>
      <c r="S432" s="16"/>
      <c r="T432" s="16"/>
      <c r="U432" s="16"/>
      <c r="V432" s="16"/>
      <c r="W432" s="16"/>
    </row>
    <row r="433" spans="1:23" x14ac:dyDescent="0.3">
      <c r="A433" s="16"/>
      <c r="B433" s="16"/>
      <c r="C433" s="16"/>
      <c r="D433" s="16"/>
      <c r="E433" s="16"/>
      <c r="F433" s="16"/>
      <c r="G433" s="16"/>
      <c r="H433" s="16"/>
      <c r="I433" s="16"/>
      <c r="J433" s="16"/>
      <c r="K433" s="16"/>
      <c r="L433" s="16"/>
      <c r="M433" s="16"/>
      <c r="N433" s="16"/>
      <c r="O433" s="16"/>
      <c r="P433" s="16"/>
      <c r="Q433" s="16"/>
      <c r="R433" s="16"/>
      <c r="S433" s="16"/>
      <c r="T433" s="16"/>
      <c r="U433" s="16"/>
      <c r="V433" s="16"/>
      <c r="W433" s="16"/>
    </row>
    <row r="434" spans="1:23" x14ac:dyDescent="0.3">
      <c r="A434" s="16"/>
      <c r="B434" s="16"/>
      <c r="C434" s="16"/>
      <c r="D434" s="16"/>
      <c r="E434" s="16"/>
      <c r="F434" s="16"/>
      <c r="G434" s="16"/>
      <c r="H434" s="16"/>
      <c r="I434" s="16"/>
      <c r="J434" s="16"/>
      <c r="K434" s="16"/>
      <c r="L434" s="16"/>
      <c r="M434" s="16"/>
      <c r="N434" s="16"/>
      <c r="O434" s="16"/>
      <c r="P434" s="16"/>
      <c r="Q434" s="16"/>
      <c r="R434" s="16"/>
      <c r="S434" s="16"/>
      <c r="T434" s="16"/>
      <c r="U434" s="16"/>
      <c r="V434" s="16"/>
      <c r="W434" s="16"/>
    </row>
    <row r="435" spans="1:23" x14ac:dyDescent="0.3">
      <c r="A435" s="16"/>
      <c r="B435" s="16"/>
      <c r="C435" s="16"/>
      <c r="D435" s="16"/>
      <c r="E435" s="16"/>
      <c r="F435" s="16"/>
      <c r="G435" s="16"/>
      <c r="H435" s="16"/>
      <c r="I435" s="16"/>
      <c r="J435" s="16"/>
      <c r="K435" s="16"/>
      <c r="L435" s="16"/>
      <c r="M435" s="16"/>
      <c r="N435" s="16"/>
      <c r="O435" s="16"/>
      <c r="P435" s="16"/>
      <c r="Q435" s="16"/>
      <c r="R435" s="16"/>
      <c r="S435" s="16"/>
      <c r="T435" s="16"/>
      <c r="U435" s="16"/>
      <c r="V435" s="16"/>
      <c r="W435" s="16"/>
    </row>
    <row r="436" spans="1:23" x14ac:dyDescent="0.3">
      <c r="A436" s="16"/>
      <c r="B436" s="16"/>
      <c r="C436" s="16"/>
      <c r="D436" s="16"/>
      <c r="E436" s="16"/>
      <c r="F436" s="16"/>
      <c r="G436" s="16"/>
      <c r="H436" s="16"/>
      <c r="I436" s="16"/>
      <c r="J436" s="16"/>
      <c r="K436" s="16"/>
      <c r="L436" s="16"/>
      <c r="M436" s="16"/>
      <c r="N436" s="16"/>
      <c r="O436" s="16"/>
      <c r="P436" s="16"/>
      <c r="Q436" s="16"/>
      <c r="R436" s="16"/>
      <c r="S436" s="16"/>
      <c r="T436" s="16"/>
      <c r="U436" s="16"/>
      <c r="V436" s="16"/>
      <c r="W436" s="16"/>
    </row>
    <row r="437" spans="1:23" x14ac:dyDescent="0.3">
      <c r="A437" s="16"/>
      <c r="B437" s="16"/>
      <c r="C437" s="16"/>
      <c r="D437" s="16"/>
      <c r="E437" s="16"/>
      <c r="F437" s="16"/>
      <c r="G437" s="16"/>
      <c r="H437" s="16"/>
      <c r="I437" s="16"/>
      <c r="J437" s="16"/>
      <c r="K437" s="16"/>
      <c r="L437" s="16"/>
      <c r="M437" s="16"/>
      <c r="N437" s="16"/>
      <c r="O437" s="16"/>
      <c r="P437" s="16"/>
      <c r="Q437" s="16"/>
      <c r="R437" s="16"/>
      <c r="S437" s="16"/>
      <c r="T437" s="16"/>
      <c r="U437" s="16"/>
      <c r="V437" s="16"/>
      <c r="W437" s="16"/>
    </row>
    <row r="438" spans="1:23" x14ac:dyDescent="0.3">
      <c r="A438" s="16"/>
      <c r="B438" s="16"/>
      <c r="C438" s="16"/>
      <c r="D438" s="16"/>
      <c r="E438" s="16"/>
      <c r="F438" s="16"/>
      <c r="G438" s="16"/>
      <c r="H438" s="16"/>
      <c r="I438" s="16"/>
      <c r="J438" s="16"/>
      <c r="K438" s="16"/>
      <c r="L438" s="16"/>
      <c r="M438" s="16"/>
      <c r="N438" s="16"/>
      <c r="O438" s="16"/>
      <c r="P438" s="16"/>
      <c r="Q438" s="16"/>
      <c r="R438" s="16"/>
      <c r="S438" s="16"/>
      <c r="T438" s="16"/>
      <c r="U438" s="16"/>
      <c r="V438" s="16"/>
      <c r="W438" s="16"/>
    </row>
    <row r="439" spans="1:23" x14ac:dyDescent="0.3">
      <c r="A439" s="16"/>
      <c r="B439" s="16"/>
      <c r="C439" s="16"/>
      <c r="D439" s="16"/>
      <c r="E439" s="16"/>
      <c r="F439" s="16"/>
      <c r="G439" s="16"/>
      <c r="H439" s="16"/>
      <c r="I439" s="16"/>
      <c r="J439" s="16"/>
      <c r="K439" s="16"/>
      <c r="L439" s="16"/>
      <c r="M439" s="16"/>
      <c r="N439" s="16"/>
      <c r="O439" s="16"/>
      <c r="P439" s="16"/>
      <c r="Q439" s="16"/>
      <c r="R439" s="16"/>
      <c r="S439" s="16"/>
      <c r="T439" s="16"/>
      <c r="U439" s="16"/>
      <c r="V439" s="16"/>
      <c r="W439" s="16"/>
    </row>
    <row r="440" spans="1:23" x14ac:dyDescent="0.3">
      <c r="A440" s="16"/>
      <c r="B440" s="16"/>
      <c r="C440" s="16"/>
      <c r="D440" s="16"/>
      <c r="E440" s="16"/>
      <c r="F440" s="16"/>
      <c r="G440" s="16"/>
      <c r="H440" s="16"/>
      <c r="I440" s="16"/>
      <c r="J440" s="16"/>
      <c r="K440" s="16"/>
      <c r="L440" s="16"/>
      <c r="M440" s="16"/>
      <c r="N440" s="16"/>
      <c r="O440" s="16"/>
      <c r="P440" s="16"/>
      <c r="Q440" s="16"/>
      <c r="R440" s="16"/>
      <c r="S440" s="16"/>
      <c r="T440" s="16"/>
      <c r="U440" s="16"/>
      <c r="V440" s="16"/>
      <c r="W440" s="16"/>
    </row>
    <row r="441" spans="1:23" x14ac:dyDescent="0.3">
      <c r="A441" s="16"/>
      <c r="B441" s="16"/>
      <c r="C441" s="16"/>
      <c r="D441" s="16"/>
      <c r="E441" s="16"/>
      <c r="F441" s="16"/>
      <c r="G441" s="16"/>
      <c r="H441" s="16"/>
      <c r="I441" s="16"/>
      <c r="J441" s="16"/>
      <c r="K441" s="16"/>
      <c r="L441" s="16"/>
      <c r="M441" s="16"/>
      <c r="N441" s="16"/>
      <c r="O441" s="16"/>
      <c r="P441" s="16"/>
      <c r="Q441" s="16"/>
      <c r="R441" s="16"/>
      <c r="S441" s="16"/>
      <c r="T441" s="16"/>
      <c r="U441" s="16"/>
      <c r="V441" s="16"/>
      <c r="W441" s="16"/>
    </row>
    <row r="442" spans="1:23" x14ac:dyDescent="0.3">
      <c r="A442" s="16"/>
      <c r="B442" s="16"/>
      <c r="C442" s="16"/>
      <c r="D442" s="16"/>
      <c r="E442" s="16"/>
      <c r="F442" s="16"/>
      <c r="G442" s="16"/>
      <c r="H442" s="16"/>
      <c r="I442" s="16"/>
      <c r="J442" s="16"/>
      <c r="K442" s="16"/>
      <c r="L442" s="16"/>
      <c r="M442" s="16"/>
      <c r="N442" s="16"/>
      <c r="O442" s="16"/>
      <c r="P442" s="16"/>
      <c r="Q442" s="16"/>
      <c r="R442" s="16"/>
      <c r="S442" s="16"/>
      <c r="T442" s="16"/>
      <c r="U442" s="16"/>
      <c r="V442" s="16"/>
      <c r="W442" s="16"/>
    </row>
    <row r="443" spans="1:23" x14ac:dyDescent="0.3">
      <c r="A443" s="16"/>
      <c r="B443" s="16"/>
      <c r="C443" s="16"/>
      <c r="D443" s="16"/>
      <c r="E443" s="16"/>
      <c r="F443" s="16"/>
      <c r="G443" s="16"/>
      <c r="H443" s="16"/>
      <c r="I443" s="16"/>
      <c r="J443" s="16"/>
      <c r="K443" s="16"/>
      <c r="L443" s="16"/>
      <c r="M443" s="16"/>
      <c r="N443" s="16"/>
      <c r="O443" s="16"/>
      <c r="P443" s="16"/>
      <c r="Q443" s="16"/>
      <c r="R443" s="16"/>
      <c r="S443" s="16"/>
      <c r="T443" s="16"/>
      <c r="U443" s="16"/>
      <c r="V443" s="16"/>
      <c r="W443" s="16"/>
    </row>
    <row r="444" spans="1:23" x14ac:dyDescent="0.3">
      <c r="A444" s="16"/>
      <c r="B444" s="16"/>
      <c r="C444" s="16"/>
      <c r="D444" s="16"/>
      <c r="E444" s="16"/>
      <c r="F444" s="16"/>
      <c r="G444" s="16"/>
      <c r="H444" s="16"/>
      <c r="I444" s="16"/>
      <c r="J444" s="16"/>
      <c r="K444" s="16"/>
      <c r="L444" s="16"/>
      <c r="M444" s="16"/>
      <c r="N444" s="16"/>
      <c r="O444" s="16"/>
      <c r="P444" s="16"/>
      <c r="Q444" s="16"/>
      <c r="R444" s="16"/>
      <c r="S444" s="16"/>
      <c r="T444" s="16"/>
      <c r="U444" s="16"/>
      <c r="V444" s="16"/>
      <c r="W444" s="16"/>
    </row>
    <row r="445" spans="1:23" x14ac:dyDescent="0.3">
      <c r="A445" s="16"/>
      <c r="B445" s="16"/>
      <c r="C445" s="16"/>
      <c r="D445" s="16"/>
      <c r="E445" s="16"/>
      <c r="F445" s="16"/>
      <c r="G445" s="16"/>
      <c r="H445" s="16"/>
      <c r="I445" s="16"/>
      <c r="J445" s="16"/>
      <c r="K445" s="16"/>
      <c r="L445" s="16"/>
      <c r="M445" s="16"/>
      <c r="N445" s="16"/>
      <c r="O445" s="16"/>
      <c r="P445" s="16"/>
      <c r="Q445" s="16"/>
      <c r="R445" s="16"/>
      <c r="S445" s="16"/>
      <c r="T445" s="16"/>
      <c r="U445" s="16"/>
      <c r="V445" s="16"/>
      <c r="W445" s="16"/>
    </row>
    <row r="446" spans="1:23" x14ac:dyDescent="0.3">
      <c r="A446" s="16"/>
      <c r="B446" s="16"/>
      <c r="C446" s="16"/>
      <c r="D446" s="16"/>
      <c r="E446" s="16"/>
      <c r="F446" s="16"/>
      <c r="G446" s="16"/>
      <c r="H446" s="16"/>
      <c r="I446" s="16"/>
      <c r="J446" s="16"/>
      <c r="K446" s="16"/>
      <c r="L446" s="16"/>
      <c r="M446" s="16"/>
      <c r="N446" s="16"/>
      <c r="O446" s="16"/>
      <c r="P446" s="16"/>
      <c r="Q446" s="16"/>
      <c r="R446" s="16"/>
      <c r="S446" s="16"/>
      <c r="T446" s="16"/>
      <c r="U446" s="16"/>
      <c r="V446" s="16"/>
      <c r="W446" s="16"/>
    </row>
    <row r="447" spans="1:23" x14ac:dyDescent="0.3">
      <c r="A447" s="16"/>
      <c r="B447" s="16"/>
      <c r="C447" s="16"/>
      <c r="D447" s="16"/>
      <c r="E447" s="16"/>
      <c r="F447" s="16"/>
      <c r="G447" s="16"/>
      <c r="H447" s="16"/>
      <c r="I447" s="16"/>
      <c r="J447" s="16"/>
      <c r="K447" s="16"/>
      <c r="L447" s="16"/>
      <c r="M447" s="16"/>
      <c r="N447" s="16"/>
      <c r="O447" s="16"/>
      <c r="P447" s="16"/>
      <c r="Q447" s="16"/>
      <c r="R447" s="16"/>
      <c r="S447" s="16"/>
      <c r="T447" s="16"/>
      <c r="U447" s="16"/>
      <c r="V447" s="16"/>
      <c r="W447" s="16"/>
    </row>
    <row r="448" spans="1:23" x14ac:dyDescent="0.3">
      <c r="A448" s="16"/>
      <c r="B448" s="16"/>
      <c r="C448" s="16"/>
      <c r="D448" s="16"/>
      <c r="E448" s="16"/>
      <c r="F448" s="16"/>
      <c r="G448" s="16"/>
      <c r="H448" s="16"/>
      <c r="I448" s="16"/>
      <c r="J448" s="16"/>
      <c r="K448" s="16"/>
      <c r="L448" s="16"/>
      <c r="M448" s="16"/>
      <c r="N448" s="16"/>
      <c r="O448" s="16"/>
      <c r="P448" s="16"/>
      <c r="Q448" s="16"/>
      <c r="R448" s="16"/>
      <c r="S448" s="16"/>
      <c r="T448" s="16"/>
      <c r="U448" s="16"/>
      <c r="V448" s="16"/>
      <c r="W448" s="16"/>
    </row>
    <row r="449" spans="1:23" x14ac:dyDescent="0.3">
      <c r="A449" s="16"/>
      <c r="B449" s="16"/>
      <c r="C449" s="16"/>
      <c r="D449" s="16"/>
      <c r="E449" s="16"/>
      <c r="F449" s="16"/>
      <c r="G449" s="16"/>
      <c r="H449" s="16"/>
      <c r="I449" s="16"/>
      <c r="J449" s="16"/>
      <c r="K449" s="16"/>
      <c r="L449" s="16"/>
      <c r="M449" s="16"/>
      <c r="N449" s="16"/>
      <c r="O449" s="16"/>
      <c r="P449" s="16"/>
      <c r="Q449" s="16"/>
      <c r="R449" s="16"/>
      <c r="S449" s="16"/>
      <c r="T449" s="16"/>
      <c r="U449" s="16"/>
      <c r="V449" s="16"/>
      <c r="W449" s="16"/>
    </row>
    <row r="450" spans="1:23" x14ac:dyDescent="0.3">
      <c r="A450" s="16"/>
      <c r="B450" s="16"/>
      <c r="C450" s="16"/>
      <c r="D450" s="16"/>
      <c r="E450" s="16"/>
      <c r="F450" s="16"/>
      <c r="G450" s="16"/>
      <c r="H450" s="16"/>
      <c r="I450" s="16"/>
      <c r="J450" s="16"/>
      <c r="K450" s="16"/>
      <c r="L450" s="16"/>
      <c r="M450" s="16"/>
      <c r="N450" s="16"/>
      <c r="O450" s="16"/>
      <c r="P450" s="16"/>
      <c r="Q450" s="16"/>
      <c r="R450" s="16"/>
      <c r="S450" s="16"/>
      <c r="T450" s="16"/>
      <c r="U450" s="16"/>
      <c r="V450" s="16"/>
      <c r="W450" s="16"/>
    </row>
    <row r="451" spans="1:23" x14ac:dyDescent="0.3">
      <c r="A451" s="16"/>
      <c r="B451" s="16"/>
      <c r="C451" s="16"/>
      <c r="D451" s="16"/>
      <c r="E451" s="16"/>
      <c r="F451" s="16"/>
      <c r="G451" s="16"/>
      <c r="H451" s="16"/>
      <c r="I451" s="16"/>
      <c r="J451" s="16"/>
      <c r="K451" s="16"/>
      <c r="L451" s="16"/>
      <c r="M451" s="16"/>
      <c r="N451" s="16"/>
      <c r="O451" s="16"/>
      <c r="P451" s="16"/>
      <c r="Q451" s="16"/>
      <c r="R451" s="16"/>
      <c r="S451" s="16"/>
      <c r="T451" s="16"/>
      <c r="U451" s="16"/>
      <c r="V451" s="16"/>
      <c r="W451" s="16"/>
    </row>
    <row r="452" spans="1:23" x14ac:dyDescent="0.3">
      <c r="A452" s="16"/>
      <c r="B452" s="16"/>
      <c r="C452" s="16"/>
      <c r="D452" s="16"/>
      <c r="E452" s="16"/>
      <c r="F452" s="16"/>
      <c r="G452" s="16"/>
      <c r="H452" s="16"/>
      <c r="I452" s="16"/>
      <c r="J452" s="16"/>
      <c r="K452" s="16"/>
      <c r="L452" s="16"/>
      <c r="M452" s="16"/>
      <c r="N452" s="16"/>
      <c r="O452" s="16"/>
      <c r="P452" s="16"/>
      <c r="Q452" s="16"/>
      <c r="R452" s="16"/>
      <c r="S452" s="16"/>
      <c r="T452" s="16"/>
      <c r="U452" s="16"/>
      <c r="V452" s="16"/>
      <c r="W452" s="16"/>
    </row>
    <row r="453" spans="1:23" x14ac:dyDescent="0.3">
      <c r="A453" s="16"/>
      <c r="B453" s="16"/>
      <c r="C453" s="16"/>
      <c r="D453" s="16"/>
      <c r="E453" s="16"/>
      <c r="F453" s="16"/>
      <c r="G453" s="16"/>
      <c r="H453" s="16"/>
      <c r="I453" s="16"/>
      <c r="J453" s="16"/>
      <c r="K453" s="16"/>
      <c r="L453" s="16"/>
      <c r="M453" s="16"/>
      <c r="N453" s="16"/>
      <c r="O453" s="16"/>
      <c r="P453" s="16"/>
      <c r="Q453" s="16"/>
      <c r="R453" s="16"/>
      <c r="S453" s="16"/>
      <c r="T453" s="16"/>
      <c r="U453" s="16"/>
      <c r="V453" s="16"/>
      <c r="W453" s="16"/>
    </row>
    <row r="454" spans="1:23" x14ac:dyDescent="0.3">
      <c r="A454" s="16"/>
      <c r="B454" s="16"/>
      <c r="C454" s="16"/>
      <c r="D454" s="16"/>
      <c r="E454" s="16"/>
      <c r="F454" s="16"/>
      <c r="G454" s="16"/>
      <c r="H454" s="16"/>
      <c r="I454" s="16"/>
      <c r="J454" s="16"/>
      <c r="K454" s="16"/>
      <c r="L454" s="16"/>
      <c r="M454" s="16"/>
      <c r="N454" s="16"/>
      <c r="O454" s="16"/>
      <c r="P454" s="16"/>
      <c r="Q454" s="16"/>
      <c r="R454" s="16"/>
      <c r="S454" s="16"/>
      <c r="T454" s="16"/>
      <c r="U454" s="16"/>
      <c r="V454" s="16"/>
      <c r="W454" s="16"/>
    </row>
    <row r="455" spans="1:23" x14ac:dyDescent="0.3">
      <c r="A455" s="16"/>
      <c r="B455" s="16"/>
      <c r="C455" s="16"/>
      <c r="D455" s="16"/>
      <c r="E455" s="16"/>
      <c r="F455" s="16"/>
      <c r="G455" s="16"/>
      <c r="H455" s="16"/>
      <c r="I455" s="16"/>
      <c r="J455" s="16"/>
      <c r="K455" s="16"/>
      <c r="L455" s="16"/>
      <c r="M455" s="16"/>
      <c r="N455" s="16"/>
      <c r="O455" s="16"/>
      <c r="P455" s="16"/>
      <c r="Q455" s="16"/>
      <c r="R455" s="16"/>
      <c r="S455" s="16"/>
      <c r="T455" s="16"/>
      <c r="U455" s="16"/>
      <c r="V455" s="16"/>
      <c r="W455" s="16"/>
    </row>
    <row r="456" spans="1:23" x14ac:dyDescent="0.3">
      <c r="A456" s="16"/>
      <c r="B456" s="16"/>
      <c r="C456" s="16"/>
      <c r="D456" s="16"/>
      <c r="E456" s="16"/>
      <c r="F456" s="16"/>
      <c r="G456" s="16"/>
      <c r="H456" s="16"/>
      <c r="I456" s="16"/>
      <c r="J456" s="16"/>
      <c r="K456" s="16"/>
      <c r="L456" s="16"/>
      <c r="M456" s="16"/>
      <c r="N456" s="16"/>
      <c r="O456" s="16"/>
      <c r="P456" s="16"/>
      <c r="Q456" s="16"/>
      <c r="R456" s="16"/>
      <c r="S456" s="16"/>
      <c r="T456" s="16"/>
      <c r="U456" s="16"/>
      <c r="V456" s="16"/>
      <c r="W456" s="16"/>
    </row>
    <row r="457" spans="1:23" x14ac:dyDescent="0.3">
      <c r="A457" s="16"/>
      <c r="B457" s="16"/>
      <c r="C457" s="16"/>
      <c r="D457" s="16"/>
      <c r="E457" s="16"/>
      <c r="F457" s="16"/>
      <c r="G457" s="16"/>
      <c r="H457" s="16"/>
      <c r="I457" s="16"/>
      <c r="J457" s="16"/>
      <c r="K457" s="16"/>
      <c r="L457" s="16"/>
      <c r="M457" s="16"/>
      <c r="N457" s="16"/>
      <c r="O457" s="16"/>
      <c r="P457" s="16"/>
      <c r="Q457" s="16"/>
      <c r="R457" s="16"/>
      <c r="S457" s="16"/>
      <c r="T457" s="16"/>
      <c r="U457" s="16"/>
      <c r="V457" s="16"/>
      <c r="W457" s="16"/>
    </row>
    <row r="458" spans="1:23" x14ac:dyDescent="0.3">
      <c r="A458" s="16"/>
      <c r="B458" s="16"/>
      <c r="C458" s="16"/>
      <c r="D458" s="16"/>
      <c r="E458" s="16"/>
      <c r="F458" s="16"/>
      <c r="G458" s="16"/>
      <c r="H458" s="16"/>
      <c r="I458" s="16"/>
      <c r="J458" s="16"/>
      <c r="K458" s="16"/>
      <c r="L458" s="16"/>
      <c r="M458" s="16"/>
      <c r="N458" s="16"/>
      <c r="O458" s="16"/>
      <c r="P458" s="16"/>
      <c r="Q458" s="16"/>
      <c r="R458" s="16"/>
      <c r="S458" s="16"/>
      <c r="T458" s="16"/>
      <c r="U458" s="16"/>
      <c r="V458" s="16"/>
      <c r="W458" s="16"/>
    </row>
    <row r="459" spans="1:23" x14ac:dyDescent="0.3">
      <c r="A459" s="16"/>
      <c r="B459" s="16"/>
      <c r="C459" s="16"/>
      <c r="D459" s="16"/>
      <c r="E459" s="16"/>
      <c r="F459" s="16"/>
      <c r="G459" s="16"/>
      <c r="H459" s="16"/>
      <c r="I459" s="16"/>
      <c r="J459" s="16"/>
      <c r="K459" s="16"/>
      <c r="L459" s="16"/>
      <c r="M459" s="16"/>
      <c r="N459" s="16"/>
      <c r="O459" s="16"/>
      <c r="P459" s="16"/>
      <c r="Q459" s="16"/>
      <c r="R459" s="16"/>
      <c r="S459" s="16"/>
      <c r="T459" s="16"/>
      <c r="U459" s="16"/>
      <c r="V459" s="16"/>
      <c r="W459" s="16"/>
    </row>
    <row r="460" spans="1:23" x14ac:dyDescent="0.3">
      <c r="A460" s="16"/>
      <c r="B460" s="16"/>
      <c r="C460" s="16"/>
      <c r="D460" s="16"/>
      <c r="E460" s="16"/>
      <c r="F460" s="16"/>
      <c r="G460" s="16"/>
      <c r="H460" s="16"/>
      <c r="I460" s="16"/>
      <c r="J460" s="16"/>
      <c r="K460" s="16"/>
      <c r="L460" s="16"/>
      <c r="M460" s="16"/>
      <c r="N460" s="16"/>
      <c r="O460" s="16"/>
      <c r="P460" s="16"/>
      <c r="Q460" s="16"/>
      <c r="R460" s="16"/>
      <c r="S460" s="16"/>
      <c r="T460" s="16"/>
      <c r="U460" s="16"/>
      <c r="V460" s="16"/>
      <c r="W460" s="16"/>
    </row>
    <row r="461" spans="1:23" x14ac:dyDescent="0.3">
      <c r="A461" s="16"/>
      <c r="B461" s="16"/>
      <c r="C461" s="16"/>
      <c r="D461" s="16"/>
      <c r="E461" s="16"/>
      <c r="F461" s="16"/>
      <c r="G461" s="16"/>
      <c r="H461" s="16"/>
      <c r="I461" s="16"/>
      <c r="J461" s="16"/>
      <c r="K461" s="16"/>
      <c r="L461" s="16"/>
      <c r="M461" s="16"/>
      <c r="N461" s="16"/>
      <c r="O461" s="16"/>
      <c r="P461" s="16"/>
      <c r="Q461" s="16"/>
      <c r="R461" s="16"/>
      <c r="S461" s="16"/>
      <c r="T461" s="16"/>
      <c r="U461" s="16"/>
      <c r="V461" s="16"/>
      <c r="W461" s="16"/>
    </row>
    <row r="462" spans="1:23" x14ac:dyDescent="0.3">
      <c r="A462" s="16"/>
      <c r="B462" s="16"/>
      <c r="C462" s="16"/>
      <c r="D462" s="16"/>
      <c r="E462" s="16"/>
      <c r="F462" s="16"/>
      <c r="G462" s="16"/>
      <c r="H462" s="16"/>
      <c r="I462" s="16"/>
      <c r="J462" s="16"/>
      <c r="K462" s="16"/>
      <c r="L462" s="16"/>
      <c r="M462" s="16"/>
      <c r="N462" s="16"/>
      <c r="O462" s="16"/>
      <c r="P462" s="16"/>
      <c r="Q462" s="16"/>
      <c r="R462" s="16"/>
      <c r="S462" s="16"/>
      <c r="T462" s="16"/>
      <c r="U462" s="16"/>
      <c r="V462" s="16"/>
      <c r="W462" s="16"/>
    </row>
    <row r="463" spans="1:23" x14ac:dyDescent="0.3">
      <c r="A463" s="16"/>
      <c r="B463" s="16"/>
      <c r="C463" s="16"/>
      <c r="D463" s="16"/>
      <c r="E463" s="16"/>
      <c r="F463" s="16"/>
      <c r="G463" s="16"/>
      <c r="H463" s="16"/>
      <c r="I463" s="16"/>
      <c r="J463" s="16"/>
      <c r="K463" s="16"/>
      <c r="L463" s="16"/>
      <c r="M463" s="16"/>
      <c r="N463" s="16"/>
      <c r="O463" s="16"/>
      <c r="P463" s="16"/>
      <c r="Q463" s="16"/>
      <c r="R463" s="16"/>
      <c r="S463" s="16"/>
      <c r="T463" s="16"/>
      <c r="U463" s="16"/>
      <c r="V463" s="16"/>
      <c r="W463" s="16"/>
    </row>
    <row r="464" spans="1:23" x14ac:dyDescent="0.3">
      <c r="A464" s="16"/>
      <c r="B464" s="16"/>
      <c r="C464" s="16"/>
      <c r="D464" s="16"/>
      <c r="E464" s="16"/>
      <c r="F464" s="16"/>
      <c r="G464" s="16"/>
      <c r="H464" s="16"/>
      <c r="I464" s="16"/>
      <c r="J464" s="16"/>
      <c r="K464" s="16"/>
      <c r="L464" s="16"/>
      <c r="M464" s="16"/>
      <c r="N464" s="16"/>
      <c r="O464" s="16"/>
      <c r="P464" s="16"/>
      <c r="Q464" s="16"/>
      <c r="R464" s="16"/>
      <c r="S464" s="16"/>
      <c r="T464" s="16"/>
      <c r="U464" s="16"/>
      <c r="V464" s="16"/>
      <c r="W464" s="16"/>
    </row>
    <row r="465" spans="1:23" x14ac:dyDescent="0.3">
      <c r="A465" s="16"/>
      <c r="B465" s="16"/>
      <c r="C465" s="16"/>
      <c r="D465" s="16"/>
      <c r="E465" s="16"/>
      <c r="F465" s="16"/>
      <c r="G465" s="16"/>
      <c r="H465" s="16"/>
      <c r="I465" s="16"/>
      <c r="J465" s="16"/>
      <c r="K465" s="16"/>
      <c r="L465" s="16"/>
      <c r="M465" s="16"/>
      <c r="N465" s="16"/>
      <c r="O465" s="16"/>
      <c r="P465" s="16"/>
      <c r="Q465" s="16"/>
      <c r="R465" s="16"/>
      <c r="S465" s="16"/>
      <c r="T465" s="16"/>
      <c r="U465" s="16"/>
      <c r="V465" s="16"/>
      <c r="W465" s="16"/>
    </row>
    <row r="466" spans="1:23" x14ac:dyDescent="0.3">
      <c r="A466" s="16"/>
      <c r="B466" s="16"/>
      <c r="C466" s="16"/>
      <c r="D466" s="16"/>
      <c r="E466" s="16"/>
      <c r="F466" s="16"/>
      <c r="G466" s="16"/>
      <c r="H466" s="16"/>
      <c r="I466" s="16"/>
      <c r="J466" s="16"/>
      <c r="K466" s="16"/>
      <c r="L466" s="16"/>
      <c r="M466" s="16"/>
      <c r="N466" s="16"/>
      <c r="O466" s="16"/>
      <c r="P466" s="16"/>
      <c r="Q466" s="16"/>
      <c r="R466" s="16"/>
      <c r="S466" s="16"/>
      <c r="T466" s="16"/>
      <c r="U466" s="16"/>
      <c r="V466" s="16"/>
      <c r="W466" s="16"/>
    </row>
    <row r="467" spans="1:23" x14ac:dyDescent="0.3">
      <c r="A467" s="16"/>
      <c r="B467" s="16"/>
      <c r="C467" s="16"/>
      <c r="D467" s="16"/>
      <c r="E467" s="16"/>
      <c r="F467" s="16"/>
      <c r="G467" s="16"/>
      <c r="H467" s="16"/>
      <c r="I467" s="16"/>
      <c r="J467" s="16"/>
      <c r="K467" s="16"/>
      <c r="L467" s="16"/>
      <c r="M467" s="16"/>
      <c r="N467" s="16"/>
      <c r="O467" s="16"/>
      <c r="P467" s="16"/>
      <c r="Q467" s="16"/>
      <c r="R467" s="16"/>
      <c r="S467" s="16"/>
      <c r="T467" s="16"/>
      <c r="U467" s="16"/>
      <c r="V467" s="16"/>
      <c r="W467" s="16"/>
    </row>
    <row r="468" spans="1:23" x14ac:dyDescent="0.3">
      <c r="A468" s="16"/>
      <c r="B468" s="16"/>
      <c r="C468" s="16"/>
      <c r="D468" s="16"/>
      <c r="E468" s="16"/>
      <c r="F468" s="16"/>
      <c r="G468" s="16"/>
      <c r="H468" s="16"/>
      <c r="I468" s="16"/>
      <c r="J468" s="16"/>
      <c r="K468" s="16"/>
      <c r="L468" s="16"/>
      <c r="M468" s="16"/>
      <c r="N468" s="16"/>
      <c r="O468" s="16"/>
      <c r="P468" s="16"/>
      <c r="Q468" s="16"/>
      <c r="R468" s="16"/>
      <c r="S468" s="16"/>
      <c r="T468" s="16"/>
      <c r="U468" s="16"/>
      <c r="V468" s="16"/>
      <c r="W468" s="16"/>
    </row>
    <row r="469" spans="1:23" x14ac:dyDescent="0.3">
      <c r="A469" s="16"/>
      <c r="B469" s="16"/>
      <c r="C469" s="16"/>
      <c r="D469" s="16"/>
      <c r="E469" s="16"/>
      <c r="F469" s="16"/>
      <c r="G469" s="16"/>
      <c r="H469" s="16"/>
      <c r="I469" s="16"/>
      <c r="J469" s="16"/>
      <c r="K469" s="16"/>
      <c r="L469" s="16"/>
      <c r="M469" s="16"/>
      <c r="N469" s="16"/>
      <c r="O469" s="16"/>
      <c r="P469" s="16"/>
      <c r="Q469" s="16"/>
      <c r="R469" s="16"/>
      <c r="S469" s="16"/>
      <c r="T469" s="16"/>
      <c r="U469" s="16"/>
      <c r="V469" s="16"/>
      <c r="W469" s="16"/>
    </row>
    <row r="470" spans="1:23" x14ac:dyDescent="0.3">
      <c r="A470" s="16"/>
      <c r="B470" s="16"/>
      <c r="C470" s="16"/>
      <c r="D470" s="16"/>
      <c r="E470" s="16"/>
      <c r="F470" s="16"/>
      <c r="G470" s="16"/>
      <c r="H470" s="16"/>
      <c r="I470" s="16"/>
      <c r="J470" s="16"/>
      <c r="K470" s="16"/>
      <c r="L470" s="16"/>
      <c r="M470" s="16"/>
      <c r="N470" s="16"/>
      <c r="O470" s="16"/>
      <c r="P470" s="16"/>
      <c r="Q470" s="16"/>
      <c r="R470" s="16"/>
      <c r="S470" s="16"/>
      <c r="T470" s="16"/>
      <c r="U470" s="16"/>
      <c r="V470" s="16"/>
      <c r="W470" s="16"/>
    </row>
    <row r="471" spans="1:23" x14ac:dyDescent="0.3">
      <c r="A471" s="16"/>
      <c r="B471" s="16"/>
      <c r="C471" s="16"/>
      <c r="D471" s="16"/>
      <c r="E471" s="16"/>
      <c r="F471" s="16"/>
      <c r="G471" s="16"/>
      <c r="H471" s="16"/>
      <c r="I471" s="16"/>
      <c r="J471" s="16"/>
      <c r="K471" s="16"/>
      <c r="L471" s="16"/>
      <c r="M471" s="16"/>
      <c r="N471" s="16"/>
      <c r="O471" s="16"/>
      <c r="P471" s="16"/>
      <c r="Q471" s="16"/>
      <c r="R471" s="16"/>
      <c r="S471" s="16"/>
      <c r="T471" s="16"/>
      <c r="U471" s="16"/>
      <c r="V471" s="16"/>
      <c r="W471" s="16"/>
    </row>
    <row r="472" spans="1:23" x14ac:dyDescent="0.3">
      <c r="A472" s="16"/>
      <c r="B472" s="16"/>
      <c r="C472" s="16"/>
      <c r="D472" s="16"/>
      <c r="E472" s="16"/>
      <c r="F472" s="16"/>
      <c r="G472" s="16"/>
      <c r="H472" s="16"/>
      <c r="I472" s="16"/>
      <c r="J472" s="16"/>
      <c r="K472" s="16"/>
      <c r="L472" s="16"/>
      <c r="M472" s="16"/>
      <c r="N472" s="16"/>
      <c r="O472" s="16"/>
      <c r="P472" s="16"/>
      <c r="Q472" s="16"/>
      <c r="R472" s="16"/>
      <c r="S472" s="16"/>
      <c r="T472" s="16"/>
      <c r="U472" s="16"/>
      <c r="V472" s="16"/>
      <c r="W472" s="16"/>
    </row>
    <row r="473" spans="1:23" x14ac:dyDescent="0.3">
      <c r="A473" s="16"/>
      <c r="B473" s="16"/>
      <c r="C473" s="16"/>
      <c r="D473" s="16"/>
      <c r="E473" s="16"/>
      <c r="F473" s="16"/>
      <c r="G473" s="16"/>
      <c r="H473" s="16"/>
      <c r="I473" s="16"/>
      <c r="J473" s="16"/>
      <c r="K473" s="16"/>
      <c r="L473" s="16"/>
      <c r="M473" s="16"/>
      <c r="N473" s="16"/>
      <c r="O473" s="16"/>
      <c r="P473" s="16"/>
      <c r="Q473" s="16"/>
      <c r="R473" s="16"/>
      <c r="S473" s="16"/>
      <c r="T473" s="16"/>
      <c r="U473" s="16"/>
      <c r="V473" s="16"/>
      <c r="W473" s="16"/>
    </row>
    <row r="474" spans="1:23" x14ac:dyDescent="0.3">
      <c r="A474" s="16"/>
      <c r="B474" s="16"/>
      <c r="C474" s="16"/>
      <c r="D474" s="16"/>
      <c r="E474" s="16"/>
      <c r="F474" s="16"/>
      <c r="G474" s="16"/>
      <c r="H474" s="16"/>
      <c r="I474" s="16"/>
      <c r="J474" s="16"/>
      <c r="K474" s="16"/>
      <c r="L474" s="16"/>
      <c r="M474" s="16"/>
      <c r="N474" s="16"/>
      <c r="O474" s="16"/>
      <c r="P474" s="16"/>
      <c r="Q474" s="16"/>
      <c r="R474" s="16"/>
      <c r="S474" s="16"/>
      <c r="T474" s="16"/>
      <c r="U474" s="16"/>
      <c r="V474" s="16"/>
      <c r="W474" s="16"/>
    </row>
    <row r="475" spans="1:23" x14ac:dyDescent="0.3">
      <c r="A475" s="16"/>
      <c r="B475" s="16"/>
      <c r="C475" s="16"/>
      <c r="D475" s="16"/>
      <c r="E475" s="16"/>
      <c r="F475" s="16"/>
      <c r="G475" s="16"/>
      <c r="H475" s="16"/>
      <c r="I475" s="16"/>
      <c r="J475" s="16"/>
      <c r="K475" s="16"/>
      <c r="L475" s="16"/>
      <c r="M475" s="16"/>
      <c r="N475" s="16"/>
      <c r="O475" s="16"/>
      <c r="P475" s="16"/>
      <c r="Q475" s="16"/>
      <c r="R475" s="16"/>
      <c r="S475" s="16"/>
      <c r="T475" s="16"/>
      <c r="U475" s="16"/>
      <c r="V475" s="16"/>
      <c r="W475" s="16"/>
    </row>
    <row r="476" spans="1:23" x14ac:dyDescent="0.3">
      <c r="A476" s="16"/>
      <c r="B476" s="16"/>
      <c r="C476" s="16"/>
      <c r="D476" s="16"/>
      <c r="E476" s="16"/>
      <c r="F476" s="16"/>
      <c r="G476" s="16"/>
      <c r="H476" s="16"/>
      <c r="I476" s="16"/>
      <c r="J476" s="16"/>
      <c r="K476" s="16"/>
      <c r="L476" s="16"/>
      <c r="M476" s="16"/>
      <c r="N476" s="16"/>
      <c r="O476" s="16"/>
      <c r="P476" s="16"/>
      <c r="Q476" s="16"/>
      <c r="R476" s="16"/>
      <c r="S476" s="16"/>
      <c r="T476" s="16"/>
      <c r="U476" s="16"/>
      <c r="V476" s="16"/>
      <c r="W476" s="16"/>
    </row>
    <row r="477" spans="1:23" x14ac:dyDescent="0.3">
      <c r="A477" s="16"/>
      <c r="B477" s="16"/>
      <c r="C477" s="16"/>
      <c r="D477" s="16"/>
      <c r="E477" s="16"/>
      <c r="F477" s="16"/>
      <c r="G477" s="16"/>
      <c r="H477" s="16"/>
      <c r="I477" s="16"/>
      <c r="J477" s="16"/>
      <c r="K477" s="16"/>
      <c r="L477" s="16"/>
      <c r="M477" s="16"/>
      <c r="N477" s="16"/>
      <c r="O477" s="16"/>
      <c r="P477" s="16"/>
      <c r="Q477" s="16"/>
      <c r="R477" s="16"/>
      <c r="S477" s="16"/>
      <c r="T477" s="16"/>
      <c r="U477" s="16"/>
      <c r="V477" s="16"/>
      <c r="W477" s="16"/>
    </row>
    <row r="478" spans="1:23" x14ac:dyDescent="0.3">
      <c r="A478" s="16"/>
      <c r="B478" s="16"/>
      <c r="C478" s="16"/>
      <c r="D478" s="16"/>
      <c r="E478" s="16"/>
      <c r="F478" s="16"/>
      <c r="G478" s="16"/>
      <c r="H478" s="16"/>
      <c r="I478" s="16"/>
      <c r="J478" s="16"/>
      <c r="K478" s="16"/>
      <c r="L478" s="16"/>
      <c r="M478" s="16"/>
      <c r="N478" s="16"/>
      <c r="O478" s="16"/>
      <c r="P478" s="16"/>
      <c r="Q478" s="16"/>
      <c r="R478" s="16"/>
      <c r="S478" s="16"/>
      <c r="T478" s="16"/>
      <c r="U478" s="16"/>
      <c r="V478" s="16"/>
      <c r="W478" s="16"/>
    </row>
    <row r="479" spans="1:23" x14ac:dyDescent="0.3">
      <c r="A479" s="16"/>
      <c r="B479" s="16"/>
      <c r="C479" s="16"/>
      <c r="D479" s="16"/>
      <c r="E479" s="16"/>
      <c r="F479" s="16"/>
      <c r="G479" s="16"/>
      <c r="H479" s="16"/>
      <c r="I479" s="16"/>
      <c r="J479" s="16"/>
      <c r="K479" s="16"/>
      <c r="L479" s="16"/>
      <c r="M479" s="16"/>
      <c r="N479" s="16"/>
      <c r="O479" s="16"/>
      <c r="P479" s="16"/>
      <c r="Q479" s="16"/>
      <c r="R479" s="16"/>
      <c r="S479" s="16"/>
      <c r="T479" s="16"/>
      <c r="U479" s="16"/>
      <c r="V479" s="16"/>
      <c r="W479" s="16"/>
    </row>
    <row r="480" spans="1:23" x14ac:dyDescent="0.3">
      <c r="A480" s="16"/>
      <c r="B480" s="16"/>
      <c r="C480" s="16"/>
      <c r="D480" s="16"/>
      <c r="E480" s="16"/>
      <c r="F480" s="16"/>
      <c r="G480" s="16"/>
      <c r="H480" s="16"/>
      <c r="I480" s="16"/>
      <c r="J480" s="16"/>
      <c r="K480" s="16"/>
      <c r="L480" s="16"/>
      <c r="M480" s="16"/>
      <c r="N480" s="16"/>
      <c r="O480" s="16"/>
      <c r="P480" s="16"/>
      <c r="Q480" s="16"/>
      <c r="R480" s="16"/>
      <c r="S480" s="16"/>
      <c r="T480" s="16"/>
      <c r="U480" s="16"/>
      <c r="V480" s="16"/>
      <c r="W480" s="16"/>
    </row>
    <row r="481" spans="1:23" x14ac:dyDescent="0.3">
      <c r="A481" s="16"/>
      <c r="B481" s="16"/>
      <c r="C481" s="16"/>
      <c r="D481" s="16"/>
      <c r="E481" s="16"/>
      <c r="F481" s="16"/>
      <c r="G481" s="16"/>
      <c r="H481" s="16"/>
      <c r="I481" s="16"/>
      <c r="J481" s="16"/>
      <c r="K481" s="16"/>
      <c r="L481" s="16"/>
      <c r="M481" s="16"/>
      <c r="N481" s="16"/>
      <c r="O481" s="16"/>
      <c r="P481" s="16"/>
      <c r="Q481" s="16"/>
      <c r="R481" s="16"/>
      <c r="S481" s="16"/>
      <c r="T481" s="16"/>
      <c r="U481" s="16"/>
      <c r="V481" s="16"/>
      <c r="W481" s="16"/>
    </row>
    <row r="482" spans="1:23" x14ac:dyDescent="0.3">
      <c r="A482" s="16"/>
      <c r="B482" s="16"/>
      <c r="C482" s="16"/>
      <c r="D482" s="16"/>
      <c r="E482" s="16"/>
      <c r="F482" s="16"/>
      <c r="G482" s="16"/>
      <c r="H482" s="16"/>
      <c r="I482" s="16"/>
      <c r="J482" s="16"/>
      <c r="K482" s="16"/>
      <c r="L482" s="16"/>
      <c r="M482" s="16"/>
      <c r="N482" s="16"/>
      <c r="O482" s="16"/>
      <c r="P482" s="16"/>
      <c r="Q482" s="16"/>
      <c r="R482" s="16"/>
      <c r="S482" s="16"/>
      <c r="T482" s="16"/>
      <c r="U482" s="16"/>
      <c r="V482" s="16"/>
      <c r="W482" s="16"/>
    </row>
    <row r="483" spans="1:23" x14ac:dyDescent="0.3">
      <c r="A483" s="16"/>
      <c r="B483" s="16"/>
      <c r="C483" s="16"/>
      <c r="D483" s="16"/>
      <c r="E483" s="16"/>
      <c r="F483" s="16"/>
      <c r="G483" s="16"/>
      <c r="H483" s="16"/>
      <c r="I483" s="16"/>
      <c r="J483" s="16"/>
      <c r="K483" s="16"/>
      <c r="L483" s="16"/>
      <c r="M483" s="16"/>
      <c r="N483" s="16"/>
      <c r="O483" s="16"/>
      <c r="P483" s="16"/>
      <c r="Q483" s="16"/>
      <c r="R483" s="16"/>
      <c r="S483" s="16"/>
      <c r="T483" s="16"/>
      <c r="U483" s="16"/>
      <c r="V483" s="16"/>
      <c r="W483" s="16"/>
    </row>
    <row r="484" spans="1:23" x14ac:dyDescent="0.3">
      <c r="A484" s="16"/>
      <c r="B484" s="16"/>
      <c r="C484" s="16"/>
      <c r="D484" s="16"/>
      <c r="E484" s="16"/>
      <c r="F484" s="16"/>
      <c r="G484" s="16"/>
      <c r="H484" s="16"/>
      <c r="I484" s="16"/>
      <c r="J484" s="16"/>
      <c r="K484" s="16"/>
      <c r="L484" s="16"/>
      <c r="M484" s="16"/>
      <c r="N484" s="16"/>
      <c r="O484" s="16"/>
      <c r="P484" s="16"/>
      <c r="Q484" s="16"/>
      <c r="R484" s="16"/>
      <c r="S484" s="16"/>
      <c r="T484" s="16"/>
      <c r="U484" s="16"/>
      <c r="V484" s="16"/>
      <c r="W484" s="16"/>
    </row>
    <row r="485" spans="1:23" x14ac:dyDescent="0.3">
      <c r="A485" s="16"/>
      <c r="B485" s="16"/>
      <c r="C485" s="16"/>
      <c r="D485" s="16"/>
      <c r="E485" s="16"/>
      <c r="F485" s="16"/>
      <c r="G485" s="16"/>
      <c r="H485" s="16"/>
      <c r="I485" s="16"/>
      <c r="J485" s="16"/>
      <c r="K485" s="16"/>
      <c r="L485" s="16"/>
      <c r="M485" s="16"/>
      <c r="N485" s="16"/>
      <c r="O485" s="16"/>
      <c r="P485" s="16"/>
      <c r="Q485" s="16"/>
      <c r="R485" s="16"/>
      <c r="S485" s="16"/>
      <c r="T485" s="16"/>
      <c r="U485" s="16"/>
      <c r="V485" s="16"/>
      <c r="W485" s="16"/>
    </row>
    <row r="486" spans="1:23" x14ac:dyDescent="0.3">
      <c r="A486" s="16"/>
      <c r="B486" s="16"/>
      <c r="C486" s="16"/>
      <c r="D486" s="16"/>
      <c r="E486" s="16"/>
      <c r="F486" s="16"/>
      <c r="G486" s="16"/>
      <c r="H486" s="16"/>
      <c r="I486" s="16"/>
      <c r="J486" s="16"/>
      <c r="K486" s="16"/>
      <c r="L486" s="16"/>
      <c r="M486" s="16"/>
      <c r="N486" s="16"/>
      <c r="O486" s="16"/>
      <c r="P486" s="16"/>
      <c r="Q486" s="16"/>
      <c r="R486" s="16"/>
      <c r="S486" s="16"/>
      <c r="T486" s="16"/>
      <c r="U486" s="16"/>
      <c r="V486" s="16"/>
      <c r="W486" s="16"/>
    </row>
    <row r="487" spans="1:23" x14ac:dyDescent="0.3">
      <c r="A487" s="16"/>
      <c r="B487" s="16"/>
      <c r="C487" s="16"/>
      <c r="D487" s="16"/>
      <c r="E487" s="16"/>
      <c r="F487" s="16"/>
      <c r="G487" s="16"/>
      <c r="H487" s="16"/>
      <c r="I487" s="16"/>
      <c r="J487" s="16"/>
      <c r="K487" s="16"/>
      <c r="L487" s="16"/>
      <c r="M487" s="16"/>
      <c r="N487" s="16"/>
      <c r="O487" s="16"/>
      <c r="P487" s="16"/>
      <c r="Q487" s="16"/>
      <c r="R487" s="16"/>
      <c r="S487" s="16"/>
      <c r="T487" s="16"/>
      <c r="U487" s="16"/>
      <c r="V487" s="16"/>
      <c r="W487" s="16"/>
    </row>
    <row r="488" spans="1:23" x14ac:dyDescent="0.3">
      <c r="A488" s="16"/>
      <c r="B488" s="16"/>
      <c r="C488" s="16"/>
      <c r="D488" s="16"/>
      <c r="E488" s="16"/>
      <c r="F488" s="16"/>
      <c r="G488" s="16"/>
      <c r="H488" s="16"/>
      <c r="I488" s="16"/>
      <c r="J488" s="16"/>
      <c r="K488" s="16"/>
      <c r="L488" s="16"/>
      <c r="M488" s="16"/>
      <c r="N488" s="16"/>
      <c r="O488" s="16"/>
      <c r="P488" s="16"/>
      <c r="Q488" s="16"/>
      <c r="R488" s="16"/>
      <c r="S488" s="16"/>
      <c r="T488" s="16"/>
      <c r="U488" s="16"/>
      <c r="V488" s="16"/>
      <c r="W488" s="16"/>
    </row>
    <row r="489" spans="1:23" x14ac:dyDescent="0.3">
      <c r="A489" s="16"/>
      <c r="B489" s="16"/>
      <c r="C489" s="16"/>
      <c r="D489" s="16"/>
      <c r="E489" s="16"/>
      <c r="F489" s="16"/>
      <c r="G489" s="16"/>
      <c r="H489" s="16"/>
      <c r="I489" s="16"/>
      <c r="J489" s="16"/>
      <c r="K489" s="16"/>
      <c r="L489" s="16"/>
      <c r="M489" s="16"/>
      <c r="N489" s="16"/>
      <c r="O489" s="16"/>
      <c r="P489" s="16"/>
      <c r="Q489" s="16"/>
      <c r="R489" s="16"/>
      <c r="S489" s="16"/>
      <c r="T489" s="16"/>
      <c r="U489" s="16"/>
      <c r="V489" s="16"/>
      <c r="W489" s="16"/>
    </row>
    <row r="490" spans="1:23" x14ac:dyDescent="0.3">
      <c r="A490" s="16"/>
      <c r="B490" s="16"/>
      <c r="C490" s="16"/>
      <c r="D490" s="16"/>
      <c r="E490" s="16"/>
      <c r="F490" s="16"/>
      <c r="G490" s="16"/>
      <c r="H490" s="16"/>
      <c r="I490" s="16"/>
      <c r="J490" s="16"/>
      <c r="K490" s="16"/>
      <c r="L490" s="16"/>
      <c r="M490" s="16"/>
      <c r="N490" s="16"/>
      <c r="O490" s="16"/>
      <c r="P490" s="16"/>
      <c r="Q490" s="16"/>
      <c r="R490" s="16"/>
      <c r="S490" s="16"/>
      <c r="T490" s="16"/>
      <c r="U490" s="16"/>
      <c r="V490" s="16"/>
      <c r="W490" s="16"/>
    </row>
    <row r="491" spans="1:23" x14ac:dyDescent="0.3">
      <c r="A491" s="16"/>
      <c r="B491" s="16"/>
      <c r="C491" s="16"/>
      <c r="D491" s="16"/>
      <c r="E491" s="16"/>
      <c r="F491" s="16"/>
      <c r="G491" s="16"/>
      <c r="H491" s="16"/>
      <c r="I491" s="16"/>
      <c r="J491" s="16"/>
      <c r="K491" s="16"/>
      <c r="L491" s="16"/>
      <c r="M491" s="16"/>
      <c r="N491" s="16"/>
      <c r="O491" s="16"/>
      <c r="P491" s="16"/>
      <c r="Q491" s="16"/>
      <c r="R491" s="16"/>
      <c r="S491" s="16"/>
      <c r="T491" s="16"/>
      <c r="U491" s="16"/>
      <c r="V491" s="16"/>
      <c r="W491" s="16"/>
    </row>
    <row r="492" spans="1:23" x14ac:dyDescent="0.3">
      <c r="A492" s="16"/>
      <c r="B492" s="16"/>
      <c r="C492" s="16"/>
      <c r="D492" s="16"/>
      <c r="E492" s="16"/>
      <c r="F492" s="16"/>
      <c r="G492" s="16"/>
      <c r="H492" s="16"/>
      <c r="I492" s="16"/>
      <c r="J492" s="16"/>
      <c r="K492" s="16"/>
      <c r="L492" s="16"/>
      <c r="M492" s="16"/>
      <c r="N492" s="16"/>
      <c r="O492" s="16"/>
      <c r="P492" s="16"/>
      <c r="Q492" s="16"/>
      <c r="R492" s="16"/>
      <c r="S492" s="16"/>
      <c r="T492" s="16"/>
      <c r="U492" s="16"/>
      <c r="V492" s="16"/>
      <c r="W492" s="16"/>
    </row>
    <row r="493" spans="1:23" x14ac:dyDescent="0.3">
      <c r="A493" s="16"/>
      <c r="B493" s="16"/>
      <c r="C493" s="16"/>
      <c r="D493" s="16"/>
      <c r="E493" s="16"/>
      <c r="F493" s="16"/>
      <c r="G493" s="16"/>
      <c r="H493" s="16"/>
      <c r="I493" s="16"/>
      <c r="J493" s="16"/>
      <c r="K493" s="16"/>
      <c r="L493" s="16"/>
      <c r="M493" s="16"/>
      <c r="N493" s="16"/>
      <c r="O493" s="16"/>
      <c r="P493" s="16"/>
      <c r="Q493" s="16"/>
      <c r="R493" s="16"/>
      <c r="S493" s="16"/>
      <c r="T493" s="16"/>
      <c r="U493" s="16"/>
      <c r="V493" s="16"/>
      <c r="W493" s="16"/>
    </row>
    <row r="494" spans="1:23" x14ac:dyDescent="0.3">
      <c r="A494" s="16"/>
      <c r="B494" s="16"/>
      <c r="C494" s="16"/>
      <c r="D494" s="16"/>
      <c r="E494" s="16"/>
      <c r="F494" s="16"/>
      <c r="G494" s="16"/>
      <c r="H494" s="16"/>
      <c r="I494" s="16"/>
      <c r="J494" s="16"/>
      <c r="K494" s="16"/>
      <c r="L494" s="16"/>
      <c r="M494" s="16"/>
      <c r="N494" s="16"/>
      <c r="O494" s="16"/>
      <c r="P494" s="16"/>
      <c r="Q494" s="16"/>
      <c r="R494" s="16"/>
      <c r="S494" s="16"/>
      <c r="T494" s="16"/>
      <c r="U494" s="16"/>
      <c r="V494" s="16"/>
      <c r="W494" s="16"/>
    </row>
    <row r="495" spans="1:23" x14ac:dyDescent="0.3">
      <c r="A495" s="16"/>
      <c r="B495" s="16"/>
      <c r="C495" s="16"/>
      <c r="D495" s="16"/>
      <c r="E495" s="16"/>
      <c r="F495" s="16"/>
      <c r="G495" s="16"/>
      <c r="H495" s="16"/>
      <c r="I495" s="16"/>
      <c r="J495" s="16"/>
      <c r="K495" s="16"/>
      <c r="L495" s="16"/>
      <c r="M495" s="16"/>
      <c r="N495" s="16"/>
      <c r="O495" s="16"/>
      <c r="P495" s="16"/>
      <c r="Q495" s="16"/>
      <c r="R495" s="16"/>
      <c r="S495" s="16"/>
      <c r="T495" s="16"/>
      <c r="U495" s="16"/>
      <c r="V495" s="16"/>
      <c r="W495" s="16"/>
    </row>
    <row r="496" spans="1:23" x14ac:dyDescent="0.3">
      <c r="A496" s="16"/>
      <c r="B496" s="16"/>
      <c r="C496" s="16"/>
      <c r="D496" s="16"/>
      <c r="E496" s="16"/>
      <c r="F496" s="16"/>
      <c r="G496" s="16"/>
      <c r="H496" s="16"/>
      <c r="I496" s="16"/>
      <c r="J496" s="16"/>
      <c r="K496" s="16"/>
      <c r="L496" s="16"/>
      <c r="M496" s="16"/>
      <c r="N496" s="16"/>
      <c r="O496" s="16"/>
      <c r="P496" s="16"/>
      <c r="Q496" s="16"/>
      <c r="R496" s="16"/>
      <c r="S496" s="16"/>
      <c r="T496" s="16"/>
      <c r="U496" s="16"/>
      <c r="V496" s="16"/>
      <c r="W496" s="16"/>
    </row>
    <row r="497" spans="1:23" x14ac:dyDescent="0.3">
      <c r="A497" s="16"/>
      <c r="B497" s="16"/>
      <c r="C497" s="16"/>
      <c r="D497" s="16"/>
      <c r="E497" s="16"/>
      <c r="F497" s="16"/>
      <c r="G497" s="16"/>
      <c r="H497" s="16"/>
      <c r="I497" s="16"/>
      <c r="J497" s="16"/>
      <c r="K497" s="16"/>
      <c r="L497" s="16"/>
      <c r="M497" s="16"/>
      <c r="N497" s="16"/>
      <c r="O497" s="16"/>
      <c r="P497" s="16"/>
      <c r="Q497" s="16"/>
      <c r="R497" s="16"/>
      <c r="S497" s="16"/>
      <c r="T497" s="16"/>
      <c r="U497" s="16"/>
      <c r="V497" s="16"/>
      <c r="W497" s="16"/>
    </row>
    <row r="498" spans="1:23" x14ac:dyDescent="0.3">
      <c r="A498" s="16"/>
      <c r="B498" s="16"/>
      <c r="C498" s="16"/>
      <c r="D498" s="16"/>
      <c r="E498" s="16"/>
      <c r="F498" s="16"/>
      <c r="G498" s="16"/>
      <c r="H498" s="16"/>
      <c r="I498" s="16"/>
      <c r="J498" s="16"/>
      <c r="K498" s="16"/>
      <c r="L498" s="16"/>
      <c r="M498" s="16"/>
      <c r="N498" s="16"/>
      <c r="O498" s="16"/>
      <c r="P498" s="16"/>
      <c r="Q498" s="16"/>
      <c r="R498" s="16"/>
      <c r="S498" s="16"/>
      <c r="T498" s="16"/>
      <c r="U498" s="16"/>
      <c r="V498" s="16"/>
      <c r="W498" s="16"/>
    </row>
    <row r="499" spans="1:23" x14ac:dyDescent="0.3">
      <c r="A499" s="16"/>
      <c r="B499" s="16"/>
      <c r="C499" s="16"/>
      <c r="D499" s="16"/>
      <c r="E499" s="16"/>
      <c r="F499" s="16"/>
      <c r="G499" s="16"/>
      <c r="H499" s="16"/>
      <c r="I499" s="16"/>
      <c r="J499" s="16"/>
      <c r="K499" s="16"/>
      <c r="L499" s="16"/>
      <c r="M499" s="16"/>
      <c r="N499" s="16"/>
      <c r="O499" s="16"/>
      <c r="P499" s="16"/>
      <c r="Q499" s="16"/>
      <c r="R499" s="16"/>
      <c r="S499" s="16"/>
      <c r="T499" s="16"/>
      <c r="U499" s="16"/>
      <c r="V499" s="16"/>
      <c r="W499" s="16"/>
    </row>
    <row r="500" spans="1:23" x14ac:dyDescent="0.3">
      <c r="A500" s="16"/>
      <c r="B500" s="16"/>
      <c r="C500" s="16"/>
      <c r="D500" s="16"/>
      <c r="E500" s="16"/>
      <c r="F500" s="16"/>
      <c r="G500" s="16"/>
      <c r="H500" s="16"/>
      <c r="I500" s="16"/>
      <c r="J500" s="16"/>
      <c r="K500" s="16"/>
      <c r="L500" s="16"/>
      <c r="M500" s="16"/>
      <c r="N500" s="16"/>
      <c r="O500" s="16"/>
      <c r="P500" s="16"/>
      <c r="Q500" s="16"/>
      <c r="R500" s="16"/>
      <c r="S500" s="16"/>
      <c r="T500" s="16"/>
      <c r="U500" s="16"/>
      <c r="V500" s="16"/>
      <c r="W500" s="16"/>
    </row>
    <row r="501" spans="1:23" x14ac:dyDescent="0.3">
      <c r="A501" s="16"/>
      <c r="B501" s="16"/>
      <c r="C501" s="16"/>
      <c r="D501" s="16"/>
      <c r="E501" s="16"/>
      <c r="F501" s="16"/>
      <c r="G501" s="16"/>
      <c r="H501" s="16"/>
      <c r="I501" s="16"/>
      <c r="J501" s="16"/>
      <c r="K501" s="16"/>
      <c r="L501" s="16"/>
      <c r="M501" s="16"/>
      <c r="N501" s="16"/>
      <c r="O501" s="16"/>
      <c r="P501" s="16"/>
      <c r="Q501" s="16"/>
      <c r="R501" s="16"/>
      <c r="S501" s="16"/>
      <c r="T501" s="16"/>
      <c r="U501" s="16"/>
      <c r="V501" s="16"/>
      <c r="W501" s="16"/>
    </row>
    <row r="502" spans="1:23" x14ac:dyDescent="0.3">
      <c r="A502" s="16"/>
      <c r="B502" s="16"/>
      <c r="C502" s="16"/>
      <c r="D502" s="16"/>
      <c r="E502" s="16"/>
      <c r="F502" s="16"/>
      <c r="G502" s="16"/>
      <c r="H502" s="16"/>
      <c r="I502" s="16"/>
      <c r="J502" s="16"/>
      <c r="K502" s="16"/>
      <c r="L502" s="16"/>
      <c r="M502" s="16"/>
      <c r="N502" s="16"/>
      <c r="O502" s="16"/>
      <c r="P502" s="16"/>
      <c r="Q502" s="16"/>
      <c r="R502" s="16"/>
      <c r="S502" s="16"/>
      <c r="T502" s="16"/>
      <c r="U502" s="16"/>
      <c r="V502" s="16"/>
      <c r="W502" s="16"/>
    </row>
    <row r="503" spans="1:23" x14ac:dyDescent="0.3">
      <c r="A503" s="16"/>
      <c r="B503" s="16"/>
      <c r="C503" s="16"/>
      <c r="D503" s="16"/>
      <c r="E503" s="16"/>
      <c r="F503" s="16"/>
      <c r="G503" s="16"/>
      <c r="H503" s="16"/>
      <c r="I503" s="16"/>
      <c r="J503" s="16"/>
      <c r="K503" s="16"/>
      <c r="L503" s="16"/>
      <c r="M503" s="16"/>
      <c r="N503" s="16"/>
      <c r="O503" s="16"/>
      <c r="P503" s="16"/>
      <c r="Q503" s="16"/>
      <c r="R503" s="16"/>
      <c r="S503" s="16"/>
      <c r="T503" s="16"/>
      <c r="U503" s="16"/>
      <c r="V503" s="16"/>
      <c r="W503" s="16"/>
    </row>
  </sheetData>
  <mergeCells count="17">
    <mergeCell ref="D19:E19"/>
    <mergeCell ref="D20:E20"/>
    <mergeCell ref="D21:E21"/>
    <mergeCell ref="D14:E14"/>
    <mergeCell ref="D15:E15"/>
    <mergeCell ref="D16:E16"/>
    <mergeCell ref="D17:E17"/>
    <mergeCell ref="D18:E18"/>
    <mergeCell ref="D22:E22"/>
    <mergeCell ref="B24:D24"/>
    <mergeCell ref="B30:D30"/>
    <mergeCell ref="B31:D31"/>
    <mergeCell ref="B25:D25"/>
    <mergeCell ref="B26:D26"/>
    <mergeCell ref="B27:D27"/>
    <mergeCell ref="B28:D28"/>
    <mergeCell ref="B29:D2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6764D90C-5F8B-4AFC-9956-EFD39B681FCB}">
          <x14:formula1>
            <xm:f>'G:\Users\IsabelleLuszczyk\AppData\Local\Microsoft\Windows\Temporary Internet Files\Content.Outlook\3XJ4HBHP\[Test specification cover sheet 12Jan15 (2).xlsx]Data values'!#REF!</xm:f>
          </x14:formula1>
          <xm:sqref>B8 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D5E5-BE67-450E-B3ED-18DF842E86B0}">
  <sheetPr>
    <pageSetUpPr autoPageBreaks="0"/>
  </sheetPr>
  <dimension ref="A1:H112"/>
  <sheetViews>
    <sheetView zoomScaleNormal="100" workbookViewId="0">
      <selection activeCell="E3" sqref="E3"/>
    </sheetView>
  </sheetViews>
  <sheetFormatPr defaultColWidth="8.88671875" defaultRowHeight="14.4" x14ac:dyDescent="0.3"/>
  <cols>
    <col min="1" max="1" width="3.44140625" style="33" customWidth="1"/>
    <col min="2" max="2" width="31.33203125" style="33" customWidth="1"/>
    <col min="3" max="3" width="84.33203125" style="33" customWidth="1"/>
    <col min="4" max="4" width="21.6640625" style="33" customWidth="1"/>
    <col min="5" max="5" width="30.6640625" style="33" customWidth="1"/>
    <col min="6" max="16384" width="8.88671875" style="33"/>
  </cols>
  <sheetData>
    <row r="1" spans="1:8" s="16" customFormat="1" ht="20.25" customHeight="1" x14ac:dyDescent="0.3">
      <c r="A1" s="89"/>
      <c r="B1" s="90"/>
      <c r="D1" s="91" t="s">
        <v>430</v>
      </c>
      <c r="E1" s="92"/>
      <c r="F1" s="92"/>
    </row>
    <row r="2" spans="1:8" s="16" customFormat="1" ht="30" customHeight="1" x14ac:dyDescent="0.3">
      <c r="A2" s="89"/>
      <c r="B2" s="93" t="s">
        <v>431</v>
      </c>
      <c r="D2" s="94" t="s">
        <v>432</v>
      </c>
      <c r="E2" s="125" t="s">
        <v>1448</v>
      </c>
      <c r="F2" s="92"/>
    </row>
    <row r="3" spans="1:8" s="16" customFormat="1" ht="36" customHeight="1" x14ac:dyDescent="0.3">
      <c r="A3" s="89"/>
      <c r="B3" s="436" t="s">
        <v>455</v>
      </c>
      <c r="C3" s="436"/>
      <c r="D3" s="94" t="s">
        <v>433</v>
      </c>
      <c r="E3" s="124" t="s">
        <v>434</v>
      </c>
      <c r="F3" s="92"/>
    </row>
    <row r="4" spans="1:8" s="16" customFormat="1" x14ac:dyDescent="0.3">
      <c r="A4" s="89"/>
      <c r="B4" s="93" t="s">
        <v>435</v>
      </c>
      <c r="E4" s="92"/>
      <c r="F4" s="92"/>
    </row>
    <row r="5" spans="1:8" s="16" customFormat="1" x14ac:dyDescent="0.3">
      <c r="A5" s="89">
        <v>1</v>
      </c>
      <c r="B5" s="95" t="s">
        <v>436</v>
      </c>
      <c r="E5" s="92"/>
      <c r="F5" s="92"/>
    </row>
    <row r="6" spans="1:8" s="16" customFormat="1" x14ac:dyDescent="0.3">
      <c r="A6" s="89">
        <v>2</v>
      </c>
      <c r="B6" s="95" t="s">
        <v>437</v>
      </c>
      <c r="C6" s="95"/>
      <c r="E6" s="92"/>
      <c r="F6" s="92"/>
    </row>
    <row r="7" spans="1:8" s="16" customFormat="1" x14ac:dyDescent="0.3">
      <c r="A7" s="89">
        <v>3</v>
      </c>
      <c r="B7" s="95" t="s">
        <v>438</v>
      </c>
      <c r="E7" s="92"/>
      <c r="F7" s="92"/>
    </row>
    <row r="8" spans="1:8" x14ac:dyDescent="0.3">
      <c r="A8" s="89">
        <v>4</v>
      </c>
      <c r="B8" s="43" t="s">
        <v>182</v>
      </c>
    </row>
    <row r="10" spans="1:8" ht="15" customHeight="1" x14ac:dyDescent="0.3">
      <c r="A10" s="96">
        <v>1</v>
      </c>
      <c r="B10" s="97" t="s">
        <v>436</v>
      </c>
      <c r="C10" s="44"/>
    </row>
    <row r="11" spans="1:8" x14ac:dyDescent="0.3">
      <c r="A11" s="98"/>
      <c r="B11" s="99" t="s">
        <v>436</v>
      </c>
      <c r="C11" s="100" t="s">
        <v>439</v>
      </c>
    </row>
    <row r="12" spans="1:8" ht="15" customHeight="1" x14ac:dyDescent="0.3">
      <c r="A12" s="98"/>
      <c r="B12" s="437" t="s">
        <v>1393</v>
      </c>
      <c r="C12" s="437"/>
      <c r="D12" s="437"/>
      <c r="E12" s="437"/>
      <c r="F12" s="437"/>
      <c r="G12" s="437"/>
      <c r="H12" s="437"/>
    </row>
    <row r="13" spans="1:8" x14ac:dyDescent="0.3">
      <c r="A13" s="98"/>
      <c r="B13" s="437"/>
      <c r="C13" s="437"/>
      <c r="D13" s="437"/>
      <c r="E13" s="437"/>
      <c r="F13" s="437"/>
      <c r="G13" s="437"/>
      <c r="H13" s="437"/>
    </row>
    <row r="14" spans="1:8" x14ac:dyDescent="0.3">
      <c r="A14" s="98"/>
      <c r="B14" s="437"/>
      <c r="C14" s="437"/>
      <c r="D14" s="437"/>
      <c r="E14" s="437"/>
      <c r="F14" s="437"/>
      <c r="G14" s="437"/>
      <c r="H14" s="437"/>
    </row>
    <row r="15" spans="1:8" x14ac:dyDescent="0.3">
      <c r="A15" s="98"/>
      <c r="B15" s="437"/>
      <c r="C15" s="437"/>
      <c r="D15" s="437"/>
      <c r="E15" s="437"/>
      <c r="F15" s="437"/>
      <c r="G15" s="437"/>
      <c r="H15" s="437"/>
    </row>
    <row r="16" spans="1:8" x14ac:dyDescent="0.3">
      <c r="A16" s="98"/>
      <c r="B16" s="437"/>
      <c r="C16" s="437"/>
      <c r="D16" s="437"/>
      <c r="E16" s="437"/>
      <c r="F16" s="437"/>
      <c r="G16" s="437"/>
      <c r="H16" s="437"/>
    </row>
    <row r="17" spans="1:8" x14ac:dyDescent="0.3">
      <c r="A17" s="98"/>
      <c r="B17" s="437"/>
      <c r="C17" s="437"/>
      <c r="D17" s="437"/>
      <c r="E17" s="437"/>
      <c r="F17" s="437"/>
      <c r="G17" s="437"/>
      <c r="H17" s="437"/>
    </row>
    <row r="18" spans="1:8" x14ac:dyDescent="0.3">
      <c r="A18" s="98"/>
      <c r="B18" s="437"/>
      <c r="C18" s="437"/>
      <c r="D18" s="437"/>
      <c r="E18" s="437"/>
      <c r="F18" s="437"/>
      <c r="G18" s="437"/>
      <c r="H18" s="437"/>
    </row>
    <row r="19" spans="1:8" x14ac:dyDescent="0.3">
      <c r="A19" s="98"/>
      <c r="B19" s="437"/>
      <c r="C19" s="437"/>
      <c r="D19" s="437"/>
      <c r="E19" s="437"/>
      <c r="F19" s="437"/>
      <c r="G19" s="437"/>
      <c r="H19" s="437"/>
    </row>
    <row r="20" spans="1:8" x14ac:dyDescent="0.3">
      <c r="A20" s="98"/>
      <c r="B20" s="437"/>
      <c r="C20" s="437"/>
      <c r="D20" s="437"/>
      <c r="E20" s="437"/>
      <c r="F20" s="437"/>
      <c r="G20" s="437"/>
      <c r="H20" s="437"/>
    </row>
    <row r="21" spans="1:8" x14ac:dyDescent="0.3">
      <c r="A21" s="98"/>
      <c r="B21" s="437"/>
      <c r="C21" s="437"/>
      <c r="D21" s="437"/>
      <c r="E21" s="437"/>
      <c r="F21" s="437"/>
      <c r="G21" s="437"/>
      <c r="H21" s="437"/>
    </row>
    <row r="22" spans="1:8" x14ac:dyDescent="0.3">
      <c r="A22" s="98"/>
      <c r="B22" s="437"/>
      <c r="C22" s="437"/>
      <c r="D22" s="437"/>
      <c r="E22" s="437"/>
      <c r="F22" s="437"/>
      <c r="G22" s="437"/>
      <c r="H22" s="437"/>
    </row>
    <row r="23" spans="1:8" x14ac:dyDescent="0.3">
      <c r="A23" s="98"/>
      <c r="B23" s="437"/>
      <c r="C23" s="437"/>
      <c r="D23" s="437"/>
      <c r="E23" s="437"/>
      <c r="F23" s="437"/>
      <c r="G23" s="437"/>
      <c r="H23" s="437"/>
    </row>
    <row r="24" spans="1:8" x14ac:dyDescent="0.3">
      <c r="A24" s="98"/>
      <c r="B24" s="437"/>
      <c r="C24" s="437"/>
      <c r="D24" s="437"/>
      <c r="E24" s="437"/>
      <c r="F24" s="437"/>
      <c r="G24" s="437"/>
      <c r="H24" s="437"/>
    </row>
    <row r="25" spans="1:8" ht="117.75" customHeight="1" x14ac:dyDescent="0.3">
      <c r="A25" s="98"/>
      <c r="B25" s="437"/>
      <c r="C25" s="437"/>
      <c r="D25" s="437"/>
      <c r="E25" s="437"/>
      <c r="F25" s="437"/>
      <c r="G25" s="437"/>
      <c r="H25" s="437"/>
    </row>
    <row r="26" spans="1:8" x14ac:dyDescent="0.3">
      <c r="B26" s="101" t="s">
        <v>440</v>
      </c>
    </row>
    <row r="27" spans="1:8" x14ac:dyDescent="0.3">
      <c r="C27" s="100"/>
    </row>
    <row r="28" spans="1:8" x14ac:dyDescent="0.3">
      <c r="A28" s="96">
        <v>2</v>
      </c>
      <c r="B28" s="102" t="s">
        <v>437</v>
      </c>
      <c r="C28" s="44"/>
    </row>
    <row r="29" spans="1:8" x14ac:dyDescent="0.3">
      <c r="A29" s="98"/>
      <c r="B29" s="438" t="s">
        <v>456</v>
      </c>
      <c r="C29" s="438"/>
    </row>
    <row r="30" spans="1:8" x14ac:dyDescent="0.3">
      <c r="A30" s="98"/>
      <c r="B30" s="99" t="s">
        <v>457</v>
      </c>
      <c r="C30" s="103" t="s">
        <v>439</v>
      </c>
    </row>
    <row r="31" spans="1:8" x14ac:dyDescent="0.3">
      <c r="B31" s="104" t="s">
        <v>441</v>
      </c>
      <c r="C31" s="105" t="s">
        <v>459</v>
      </c>
      <c r="E31" s="33" t="s">
        <v>7</v>
      </c>
    </row>
    <row r="32" spans="1:8" ht="112.5" customHeight="1" x14ac:dyDescent="0.3">
      <c r="B32" s="137" t="s">
        <v>184</v>
      </c>
      <c r="C32" s="109" t="s">
        <v>796</v>
      </c>
    </row>
    <row r="33" spans="1:5" ht="24" x14ac:dyDescent="0.3">
      <c r="B33" s="137" t="s">
        <v>461</v>
      </c>
      <c r="C33" s="106" t="s">
        <v>465</v>
      </c>
    </row>
    <row r="34" spans="1:5" ht="67.349999999999994" customHeight="1" x14ac:dyDescent="0.3">
      <c r="B34" s="137" t="s">
        <v>185</v>
      </c>
      <c r="C34" s="106" t="s">
        <v>449</v>
      </c>
      <c r="E34" s="33" t="s">
        <v>7</v>
      </c>
    </row>
    <row r="35" spans="1:5" ht="116.25" customHeight="1" x14ac:dyDescent="0.3">
      <c r="B35" s="137" t="s">
        <v>186</v>
      </c>
      <c r="C35" s="106" t="s">
        <v>795</v>
      </c>
      <c r="E35" s="33" t="s">
        <v>7</v>
      </c>
    </row>
    <row r="36" spans="1:5" ht="66.75" customHeight="1" x14ac:dyDescent="0.3">
      <c r="B36" s="137" t="s">
        <v>680</v>
      </c>
      <c r="C36" s="106" t="s">
        <v>1394</v>
      </c>
    </row>
    <row r="37" spans="1:5" ht="63.75" customHeight="1" x14ac:dyDescent="0.3">
      <c r="B37" s="137" t="s">
        <v>1413</v>
      </c>
      <c r="C37" s="106" t="s">
        <v>473</v>
      </c>
    </row>
    <row r="38" spans="1:5" ht="55.5" customHeight="1" x14ac:dyDescent="0.3">
      <c r="B38" s="137" t="s">
        <v>1415</v>
      </c>
      <c r="C38" s="106" t="s">
        <v>1417</v>
      </c>
    </row>
    <row r="39" spans="1:5" ht="47.1" customHeight="1" x14ac:dyDescent="0.3">
      <c r="B39" s="137" t="s">
        <v>1414</v>
      </c>
      <c r="C39" s="107" t="s">
        <v>499</v>
      </c>
    </row>
    <row r="40" spans="1:5" ht="26.85" customHeight="1" x14ac:dyDescent="0.3">
      <c r="B40" s="137" t="s">
        <v>462</v>
      </c>
      <c r="C40" s="107" t="s">
        <v>442</v>
      </c>
    </row>
    <row r="41" spans="1:5" x14ac:dyDescent="0.3">
      <c r="B41" s="101" t="s">
        <v>440</v>
      </c>
    </row>
    <row r="44" spans="1:5" x14ac:dyDescent="0.3">
      <c r="A44" s="96">
        <v>3</v>
      </c>
      <c r="B44" s="102" t="s">
        <v>438</v>
      </c>
      <c r="C44" s="108"/>
    </row>
    <row r="45" spans="1:5" x14ac:dyDescent="0.3">
      <c r="A45" s="98"/>
      <c r="B45" s="99" t="s">
        <v>458</v>
      </c>
      <c r="C45" s="103"/>
    </row>
    <row r="46" spans="1:5" x14ac:dyDescent="0.3">
      <c r="A46" s="98"/>
      <c r="B46" s="104" t="s">
        <v>443</v>
      </c>
      <c r="C46" s="105" t="s">
        <v>444</v>
      </c>
    </row>
    <row r="47" spans="1:5" ht="21" customHeight="1" x14ac:dyDescent="0.3">
      <c r="A47" s="98"/>
      <c r="B47" s="137" t="s">
        <v>322</v>
      </c>
      <c r="C47" s="107" t="s">
        <v>194</v>
      </c>
    </row>
    <row r="48" spans="1:5" ht="27" customHeight="1" x14ac:dyDescent="0.3">
      <c r="A48" s="98"/>
      <c r="B48" s="137" t="s">
        <v>187</v>
      </c>
      <c r="C48" s="107" t="s">
        <v>188</v>
      </c>
    </row>
    <row r="49" spans="1:5" ht="21.75" customHeight="1" x14ac:dyDescent="0.3">
      <c r="A49" s="98"/>
      <c r="B49" s="137" t="s">
        <v>0</v>
      </c>
      <c r="C49" s="109" t="s">
        <v>189</v>
      </c>
    </row>
    <row r="50" spans="1:5" ht="60" customHeight="1" x14ac:dyDescent="0.3">
      <c r="A50" s="98"/>
      <c r="B50" s="137" t="s">
        <v>190</v>
      </c>
      <c r="C50" s="107" t="s">
        <v>466</v>
      </c>
    </row>
    <row r="51" spans="1:5" ht="34.5" customHeight="1" x14ac:dyDescent="0.3">
      <c r="B51" s="137" t="s">
        <v>191</v>
      </c>
      <c r="C51" s="107" t="s">
        <v>192</v>
      </c>
    </row>
    <row r="52" spans="1:5" ht="21" customHeight="1" x14ac:dyDescent="0.3">
      <c r="A52" s="98"/>
      <c r="B52" s="137" t="s">
        <v>274</v>
      </c>
      <c r="C52" s="107" t="s">
        <v>193</v>
      </c>
    </row>
    <row r="53" spans="1:5" ht="21" customHeight="1" x14ac:dyDescent="0.3">
      <c r="A53" s="98"/>
      <c r="B53" s="137" t="s">
        <v>323</v>
      </c>
      <c r="C53" s="107" t="s">
        <v>324</v>
      </c>
    </row>
    <row r="54" spans="1:5" ht="21" customHeight="1" x14ac:dyDescent="0.3">
      <c r="A54" s="98"/>
      <c r="B54" s="137" t="s">
        <v>1</v>
      </c>
      <c r="C54" s="107" t="s">
        <v>325</v>
      </c>
    </row>
    <row r="55" spans="1:5" ht="21" customHeight="1" x14ac:dyDescent="0.3">
      <c r="A55" s="98"/>
      <c r="B55" s="137" t="s">
        <v>17</v>
      </c>
      <c r="C55" s="107" t="s">
        <v>195</v>
      </c>
    </row>
    <row r="56" spans="1:5" ht="101.25" customHeight="1" x14ac:dyDescent="0.3">
      <c r="A56" s="98"/>
      <c r="B56" s="137" t="s">
        <v>2</v>
      </c>
      <c r="C56" s="107" t="s">
        <v>486</v>
      </c>
    </row>
    <row r="57" spans="1:5" ht="60" customHeight="1" x14ac:dyDescent="0.3">
      <c r="A57" s="98"/>
      <c r="B57" s="137" t="s">
        <v>417</v>
      </c>
      <c r="C57" s="107" t="s">
        <v>419</v>
      </c>
    </row>
    <row r="58" spans="1:5" ht="21.75" customHeight="1" x14ac:dyDescent="0.3">
      <c r="A58" s="98"/>
      <c r="B58" s="137" t="s">
        <v>3</v>
      </c>
      <c r="C58" s="107" t="s">
        <v>196</v>
      </c>
    </row>
    <row r="59" spans="1:5" x14ac:dyDescent="0.3">
      <c r="B59" s="101" t="s">
        <v>440</v>
      </c>
    </row>
    <row r="61" spans="1:5" x14ac:dyDescent="0.3">
      <c r="A61" s="96">
        <v>4</v>
      </c>
      <c r="B61" s="102" t="s">
        <v>182</v>
      </c>
      <c r="C61" s="44"/>
    </row>
    <row r="62" spans="1:5" x14ac:dyDescent="0.3">
      <c r="A62" s="98"/>
      <c r="B62" s="99" t="s">
        <v>460</v>
      </c>
      <c r="C62" s="103"/>
    </row>
    <row r="63" spans="1:5" x14ac:dyDescent="0.3">
      <c r="A63" s="98"/>
      <c r="B63" s="110" t="s">
        <v>445</v>
      </c>
      <c r="C63" s="439" t="s">
        <v>446</v>
      </c>
      <c r="D63" s="440"/>
      <c r="E63" s="440"/>
    </row>
    <row r="64" spans="1:5" x14ac:dyDescent="0.3">
      <c r="A64" s="98"/>
      <c r="B64" s="138" t="s">
        <v>198</v>
      </c>
      <c r="C64" s="428" t="s">
        <v>199</v>
      </c>
      <c r="D64" s="428" t="s">
        <v>199</v>
      </c>
      <c r="E64" s="428" t="s">
        <v>199</v>
      </c>
    </row>
    <row r="65" spans="1:5" x14ac:dyDescent="0.3">
      <c r="A65" s="98"/>
      <c r="B65" s="138" t="s">
        <v>447</v>
      </c>
      <c r="C65" s="430" t="s">
        <v>448</v>
      </c>
      <c r="D65" s="431"/>
      <c r="E65" s="432"/>
    </row>
    <row r="66" spans="1:5" x14ac:dyDescent="0.3">
      <c r="A66" s="98"/>
      <c r="B66" s="138" t="s">
        <v>200</v>
      </c>
      <c r="C66" s="428" t="s">
        <v>201</v>
      </c>
      <c r="D66" s="428" t="s">
        <v>201</v>
      </c>
      <c r="E66" s="428" t="s">
        <v>201</v>
      </c>
    </row>
    <row r="67" spans="1:5" x14ac:dyDescent="0.3">
      <c r="A67" s="98"/>
      <c r="B67" s="138" t="s">
        <v>202</v>
      </c>
      <c r="C67" s="428" t="s">
        <v>203</v>
      </c>
      <c r="D67" s="428" t="s">
        <v>203</v>
      </c>
      <c r="E67" s="428" t="s">
        <v>203</v>
      </c>
    </row>
    <row r="68" spans="1:5" x14ac:dyDescent="0.3">
      <c r="A68" s="98"/>
      <c r="B68" s="138" t="s">
        <v>204</v>
      </c>
      <c r="C68" s="428" t="s">
        <v>205</v>
      </c>
      <c r="D68" s="428" t="s">
        <v>205</v>
      </c>
      <c r="E68" s="428" t="s">
        <v>205</v>
      </c>
    </row>
    <row r="69" spans="1:5" x14ac:dyDescent="0.3">
      <c r="A69" s="98"/>
      <c r="B69" s="138" t="s">
        <v>206</v>
      </c>
      <c r="C69" s="428" t="s">
        <v>207</v>
      </c>
      <c r="D69" s="428" t="s">
        <v>207</v>
      </c>
      <c r="E69" s="428" t="s">
        <v>207</v>
      </c>
    </row>
    <row r="70" spans="1:5" x14ac:dyDescent="0.3">
      <c r="A70" s="98"/>
      <c r="B70" s="138" t="s">
        <v>208</v>
      </c>
      <c r="C70" s="428" t="s">
        <v>209</v>
      </c>
      <c r="D70" s="428" t="s">
        <v>209</v>
      </c>
      <c r="E70" s="428" t="s">
        <v>209</v>
      </c>
    </row>
    <row r="71" spans="1:5" x14ac:dyDescent="0.3">
      <c r="A71" s="98"/>
      <c r="B71" s="138" t="s">
        <v>210</v>
      </c>
      <c r="C71" s="428" t="s">
        <v>211</v>
      </c>
      <c r="D71" s="428" t="s">
        <v>211</v>
      </c>
      <c r="E71" s="428" t="s">
        <v>211</v>
      </c>
    </row>
    <row r="72" spans="1:5" x14ac:dyDescent="0.3">
      <c r="A72" s="98"/>
      <c r="B72" s="138" t="s">
        <v>212</v>
      </c>
      <c r="C72" s="428" t="s">
        <v>213</v>
      </c>
      <c r="D72" s="428" t="s">
        <v>213</v>
      </c>
      <c r="E72" s="428" t="s">
        <v>213</v>
      </c>
    </row>
    <row r="73" spans="1:5" x14ac:dyDescent="0.3">
      <c r="A73" s="98"/>
      <c r="B73" s="138" t="s">
        <v>214</v>
      </c>
      <c r="C73" s="428" t="s">
        <v>215</v>
      </c>
      <c r="D73" s="428" t="s">
        <v>215</v>
      </c>
      <c r="E73" s="428" t="s">
        <v>215</v>
      </c>
    </row>
    <row r="74" spans="1:5" x14ac:dyDescent="0.3">
      <c r="A74" s="98"/>
      <c r="B74" s="138" t="s">
        <v>216</v>
      </c>
      <c r="C74" s="428" t="s">
        <v>217</v>
      </c>
      <c r="D74" s="428" t="s">
        <v>217</v>
      </c>
      <c r="E74" s="428" t="s">
        <v>217</v>
      </c>
    </row>
    <row r="75" spans="1:5" x14ac:dyDescent="0.3">
      <c r="A75" s="98"/>
      <c r="B75" s="138" t="s">
        <v>544</v>
      </c>
      <c r="C75" s="433" t="s">
        <v>545</v>
      </c>
      <c r="D75" s="434"/>
      <c r="E75" s="435"/>
    </row>
    <row r="76" spans="1:5" x14ac:dyDescent="0.3">
      <c r="A76" s="98"/>
      <c r="B76" s="138" t="s">
        <v>546</v>
      </c>
      <c r="C76" s="430" t="s">
        <v>547</v>
      </c>
      <c r="D76" s="431"/>
      <c r="E76" s="432"/>
    </row>
    <row r="77" spans="1:5" x14ac:dyDescent="0.3">
      <c r="A77" s="98"/>
      <c r="B77" s="138" t="s">
        <v>218</v>
      </c>
      <c r="C77" s="428" t="s">
        <v>219</v>
      </c>
      <c r="D77" s="428" t="s">
        <v>219</v>
      </c>
      <c r="E77" s="428" t="s">
        <v>219</v>
      </c>
    </row>
    <row r="78" spans="1:5" x14ac:dyDescent="0.3">
      <c r="A78" s="98"/>
      <c r="B78" s="138" t="s">
        <v>220</v>
      </c>
      <c r="C78" s="428" t="s">
        <v>221</v>
      </c>
      <c r="D78" s="428" t="s">
        <v>221</v>
      </c>
      <c r="E78" s="428" t="s">
        <v>221</v>
      </c>
    </row>
    <row r="79" spans="1:5" x14ac:dyDescent="0.3">
      <c r="A79" s="98"/>
      <c r="B79" s="138" t="s">
        <v>222</v>
      </c>
      <c r="C79" s="428" t="s">
        <v>223</v>
      </c>
      <c r="D79" s="428" t="s">
        <v>223</v>
      </c>
      <c r="E79" s="428" t="s">
        <v>223</v>
      </c>
    </row>
    <row r="80" spans="1:5" x14ac:dyDescent="0.3">
      <c r="A80" s="98"/>
      <c r="B80" s="138" t="s">
        <v>686</v>
      </c>
      <c r="C80" s="430" t="s">
        <v>687</v>
      </c>
      <c r="D80" s="431"/>
      <c r="E80" s="432"/>
    </row>
    <row r="81" spans="1:5" x14ac:dyDescent="0.3">
      <c r="A81" s="98"/>
      <c r="B81" s="138" t="s">
        <v>224</v>
      </c>
      <c r="C81" s="428" t="s">
        <v>225</v>
      </c>
      <c r="D81" s="428" t="s">
        <v>225</v>
      </c>
      <c r="E81" s="428" t="s">
        <v>225</v>
      </c>
    </row>
    <row r="82" spans="1:5" x14ac:dyDescent="0.3">
      <c r="A82" s="98"/>
      <c r="B82" s="138" t="s">
        <v>226</v>
      </c>
      <c r="C82" s="428" t="s">
        <v>227</v>
      </c>
      <c r="D82" s="428" t="s">
        <v>227</v>
      </c>
      <c r="E82" s="428" t="s">
        <v>227</v>
      </c>
    </row>
    <row r="83" spans="1:5" x14ac:dyDescent="0.3">
      <c r="A83" s="98"/>
      <c r="B83" s="138" t="s">
        <v>228</v>
      </c>
      <c r="C83" s="428" t="s">
        <v>229</v>
      </c>
      <c r="D83" s="428" t="s">
        <v>229</v>
      </c>
      <c r="E83" s="428" t="s">
        <v>229</v>
      </c>
    </row>
    <row r="84" spans="1:5" x14ac:dyDescent="0.3">
      <c r="A84" s="98"/>
      <c r="B84" s="138" t="s">
        <v>230</v>
      </c>
      <c r="C84" s="428" t="s">
        <v>231</v>
      </c>
      <c r="D84" s="428" t="s">
        <v>231</v>
      </c>
      <c r="E84" s="428" t="s">
        <v>231</v>
      </c>
    </row>
    <row r="85" spans="1:5" x14ac:dyDescent="0.3">
      <c r="A85" s="98"/>
      <c r="B85" s="138" t="s">
        <v>232</v>
      </c>
      <c r="C85" s="428" t="s">
        <v>233</v>
      </c>
      <c r="D85" s="428" t="s">
        <v>233</v>
      </c>
      <c r="E85" s="428" t="s">
        <v>233</v>
      </c>
    </row>
    <row r="86" spans="1:5" x14ac:dyDescent="0.3">
      <c r="B86" s="138" t="s">
        <v>234</v>
      </c>
      <c r="C86" s="428" t="s">
        <v>235</v>
      </c>
      <c r="D86" s="428" t="s">
        <v>235</v>
      </c>
      <c r="E86" s="428" t="s">
        <v>235</v>
      </c>
    </row>
    <row r="87" spans="1:5" x14ac:dyDescent="0.3">
      <c r="B87" s="138" t="s">
        <v>236</v>
      </c>
      <c r="C87" s="428" t="s">
        <v>237</v>
      </c>
      <c r="D87" s="428" t="s">
        <v>237</v>
      </c>
      <c r="E87" s="428" t="s">
        <v>237</v>
      </c>
    </row>
    <row r="88" spans="1:5" x14ac:dyDescent="0.3">
      <c r="B88" s="138" t="s">
        <v>238</v>
      </c>
      <c r="C88" s="428" t="s">
        <v>239</v>
      </c>
      <c r="D88" s="428" t="s">
        <v>239</v>
      </c>
      <c r="E88" s="428" t="s">
        <v>239</v>
      </c>
    </row>
    <row r="89" spans="1:5" x14ac:dyDescent="0.3">
      <c r="B89" s="138" t="s">
        <v>240</v>
      </c>
      <c r="C89" s="428" t="s">
        <v>241</v>
      </c>
      <c r="D89" s="428" t="s">
        <v>241</v>
      </c>
      <c r="E89" s="428" t="s">
        <v>241</v>
      </c>
    </row>
    <row r="90" spans="1:5" x14ac:dyDescent="0.3">
      <c r="B90" s="138" t="s">
        <v>688</v>
      </c>
      <c r="C90" s="430" t="s">
        <v>689</v>
      </c>
      <c r="D90" s="431"/>
      <c r="E90" s="432"/>
    </row>
    <row r="91" spans="1:5" x14ac:dyDescent="0.3">
      <c r="B91" s="138" t="s">
        <v>242</v>
      </c>
      <c r="C91" s="428" t="s">
        <v>243</v>
      </c>
      <c r="D91" s="428" t="s">
        <v>243</v>
      </c>
      <c r="E91" s="428" t="s">
        <v>243</v>
      </c>
    </row>
    <row r="92" spans="1:5" x14ac:dyDescent="0.3">
      <c r="B92" s="138" t="s">
        <v>690</v>
      </c>
      <c r="C92" s="430" t="s">
        <v>691</v>
      </c>
      <c r="D92" s="431"/>
      <c r="E92" s="432"/>
    </row>
    <row r="93" spans="1:5" x14ac:dyDescent="0.3">
      <c r="B93" s="138" t="s">
        <v>244</v>
      </c>
      <c r="C93" s="428" t="s">
        <v>245</v>
      </c>
      <c r="D93" s="428" t="s">
        <v>245</v>
      </c>
      <c r="E93" s="428" t="s">
        <v>245</v>
      </c>
    </row>
    <row r="94" spans="1:5" x14ac:dyDescent="0.3">
      <c r="B94" s="138" t="s">
        <v>246</v>
      </c>
      <c r="C94" s="428" t="s">
        <v>247</v>
      </c>
      <c r="D94" s="428" t="s">
        <v>247</v>
      </c>
      <c r="E94" s="428" t="s">
        <v>247</v>
      </c>
    </row>
    <row r="95" spans="1:5" x14ac:dyDescent="0.3">
      <c r="B95" s="138" t="s">
        <v>692</v>
      </c>
      <c r="C95" s="428" t="s">
        <v>693</v>
      </c>
      <c r="D95" s="428" t="s">
        <v>247</v>
      </c>
      <c r="E95" s="428" t="s">
        <v>247</v>
      </c>
    </row>
    <row r="96" spans="1:5" x14ac:dyDescent="0.3">
      <c r="B96" s="138" t="s">
        <v>248</v>
      </c>
      <c r="C96" s="428" t="s">
        <v>249</v>
      </c>
      <c r="D96" s="428" t="s">
        <v>249</v>
      </c>
      <c r="E96" s="428" t="s">
        <v>249</v>
      </c>
    </row>
    <row r="97" spans="2:5" x14ac:dyDescent="0.3">
      <c r="B97" s="138" t="s">
        <v>250</v>
      </c>
      <c r="C97" s="428" t="s">
        <v>251</v>
      </c>
      <c r="D97" s="428" t="s">
        <v>251</v>
      </c>
      <c r="E97" s="428" t="s">
        <v>251</v>
      </c>
    </row>
    <row r="98" spans="2:5" x14ac:dyDescent="0.3">
      <c r="B98" s="138" t="s">
        <v>252</v>
      </c>
      <c r="C98" s="428" t="s">
        <v>253</v>
      </c>
      <c r="D98" s="428" t="s">
        <v>253</v>
      </c>
      <c r="E98" s="428" t="s">
        <v>253</v>
      </c>
    </row>
    <row r="99" spans="2:5" x14ac:dyDescent="0.3">
      <c r="B99" s="138" t="s">
        <v>254</v>
      </c>
      <c r="C99" s="428" t="s">
        <v>255</v>
      </c>
      <c r="D99" s="428" t="s">
        <v>255</v>
      </c>
      <c r="E99" s="428" t="s">
        <v>255</v>
      </c>
    </row>
    <row r="100" spans="2:5" x14ac:dyDescent="0.3">
      <c r="B100" s="138" t="s">
        <v>256</v>
      </c>
      <c r="C100" s="428" t="s">
        <v>257</v>
      </c>
      <c r="D100" s="428" t="s">
        <v>257</v>
      </c>
      <c r="E100" s="428" t="s">
        <v>257</v>
      </c>
    </row>
    <row r="101" spans="2:5" x14ac:dyDescent="0.3">
      <c r="B101" s="138" t="s">
        <v>258</v>
      </c>
      <c r="C101" s="428" t="s">
        <v>259</v>
      </c>
      <c r="D101" s="428" t="s">
        <v>259</v>
      </c>
      <c r="E101" s="428" t="s">
        <v>259</v>
      </c>
    </row>
    <row r="102" spans="2:5" x14ac:dyDescent="0.3">
      <c r="B102" s="138" t="s">
        <v>694</v>
      </c>
      <c r="C102" s="430" t="s">
        <v>695</v>
      </c>
      <c r="D102" s="431"/>
      <c r="E102" s="432"/>
    </row>
    <row r="103" spans="2:5" x14ac:dyDescent="0.3">
      <c r="B103" s="138" t="s">
        <v>696</v>
      </c>
      <c r="C103" s="430" t="s">
        <v>697</v>
      </c>
      <c r="D103" s="431"/>
      <c r="E103" s="432"/>
    </row>
    <row r="104" spans="2:5" x14ac:dyDescent="0.3">
      <c r="B104" s="138" t="s">
        <v>260</v>
      </c>
      <c r="C104" s="428" t="s">
        <v>261</v>
      </c>
      <c r="D104" s="428" t="s">
        <v>261</v>
      </c>
      <c r="E104" s="428" t="s">
        <v>261</v>
      </c>
    </row>
    <row r="105" spans="2:5" x14ac:dyDescent="0.3">
      <c r="B105" s="138" t="s">
        <v>262</v>
      </c>
      <c r="C105" s="428" t="s">
        <v>263</v>
      </c>
      <c r="D105" s="428" t="s">
        <v>263</v>
      </c>
      <c r="E105" s="428" t="s">
        <v>263</v>
      </c>
    </row>
    <row r="106" spans="2:5" x14ac:dyDescent="0.3">
      <c r="B106" s="138" t="s">
        <v>264</v>
      </c>
      <c r="C106" s="428" t="s">
        <v>265</v>
      </c>
      <c r="D106" s="428" t="s">
        <v>265</v>
      </c>
      <c r="E106" s="428" t="s">
        <v>265</v>
      </c>
    </row>
    <row r="107" spans="2:5" x14ac:dyDescent="0.3">
      <c r="B107" s="138" t="s">
        <v>266</v>
      </c>
      <c r="C107" s="428" t="s">
        <v>267</v>
      </c>
      <c r="D107" s="428" t="s">
        <v>267</v>
      </c>
      <c r="E107" s="428" t="s">
        <v>267</v>
      </c>
    </row>
    <row r="108" spans="2:5" x14ac:dyDescent="0.3">
      <c r="B108" s="138" t="s">
        <v>268</v>
      </c>
      <c r="C108" s="428" t="s">
        <v>269</v>
      </c>
      <c r="D108" s="428" t="s">
        <v>269</v>
      </c>
      <c r="E108" s="428" t="s">
        <v>269</v>
      </c>
    </row>
    <row r="109" spans="2:5" x14ac:dyDescent="0.3">
      <c r="B109" s="138" t="s">
        <v>270</v>
      </c>
      <c r="C109" s="428" t="s">
        <v>271</v>
      </c>
      <c r="D109" s="428" t="s">
        <v>271</v>
      </c>
      <c r="E109" s="428" t="s">
        <v>271</v>
      </c>
    </row>
    <row r="110" spans="2:5" x14ac:dyDescent="0.3">
      <c r="B110" s="138" t="s">
        <v>272</v>
      </c>
      <c r="C110" s="428" t="s">
        <v>273</v>
      </c>
      <c r="D110" s="428" t="s">
        <v>273</v>
      </c>
      <c r="E110" s="428" t="s">
        <v>273</v>
      </c>
    </row>
    <row r="111" spans="2:5" x14ac:dyDescent="0.3">
      <c r="B111" s="138" t="s">
        <v>698</v>
      </c>
      <c r="C111" s="428" t="s">
        <v>699</v>
      </c>
      <c r="D111" s="428" t="s">
        <v>273</v>
      </c>
      <c r="E111" s="428" t="s">
        <v>273</v>
      </c>
    </row>
    <row r="112" spans="2:5" x14ac:dyDescent="0.3">
      <c r="B112" s="101" t="s">
        <v>197</v>
      </c>
      <c r="C112" s="429"/>
      <c r="D112" s="429"/>
      <c r="E112" s="429"/>
    </row>
  </sheetData>
  <mergeCells count="53">
    <mergeCell ref="C70:E70"/>
    <mergeCell ref="B3:C3"/>
    <mergeCell ref="B12:H25"/>
    <mergeCell ref="B29:C29"/>
    <mergeCell ref="C63:E63"/>
    <mergeCell ref="C64:E64"/>
    <mergeCell ref="C65:E65"/>
    <mergeCell ref="C66:E66"/>
    <mergeCell ref="C67:E67"/>
    <mergeCell ref="C68:E68"/>
    <mergeCell ref="C69:E69"/>
    <mergeCell ref="C85:E85"/>
    <mergeCell ref="C71:E71"/>
    <mergeCell ref="C72:E72"/>
    <mergeCell ref="C73:E73"/>
    <mergeCell ref="C74:E74"/>
    <mergeCell ref="C77:E77"/>
    <mergeCell ref="C78:E78"/>
    <mergeCell ref="C79:E79"/>
    <mergeCell ref="C81:E81"/>
    <mergeCell ref="C82:E82"/>
    <mergeCell ref="C83:E83"/>
    <mergeCell ref="C84:E84"/>
    <mergeCell ref="C75:E75"/>
    <mergeCell ref="C76:E76"/>
    <mergeCell ref="C80:E80"/>
    <mergeCell ref="C100:E100"/>
    <mergeCell ref="C86:E86"/>
    <mergeCell ref="C87:E87"/>
    <mergeCell ref="C88:E88"/>
    <mergeCell ref="C89:E89"/>
    <mergeCell ref="C91:E91"/>
    <mergeCell ref="C93:E93"/>
    <mergeCell ref="C94:E94"/>
    <mergeCell ref="C96:E96"/>
    <mergeCell ref="C97:E97"/>
    <mergeCell ref="C98:E98"/>
    <mergeCell ref="C99:E99"/>
    <mergeCell ref="C90:E90"/>
    <mergeCell ref="C92:E92"/>
    <mergeCell ref="C95:E95"/>
    <mergeCell ref="C109:E109"/>
    <mergeCell ref="C111:E111"/>
    <mergeCell ref="C112:E112"/>
    <mergeCell ref="C101:E101"/>
    <mergeCell ref="C104:E104"/>
    <mergeCell ref="C105:E105"/>
    <mergeCell ref="C106:E106"/>
    <mergeCell ref="C107:E107"/>
    <mergeCell ref="C108:E108"/>
    <mergeCell ref="C102:E102"/>
    <mergeCell ref="C103:E103"/>
    <mergeCell ref="C110:E110"/>
  </mergeCells>
  <hyperlinks>
    <hyperlink ref="B5" location="Intro!B10" display="What test material do I need?" xr:uid="{9C9D716A-941F-42B5-BAA7-B949BE1254E3}"/>
    <hyperlink ref="B41" location="Intro!B5" display="Return to top" xr:uid="{16CB9239-FAFA-42EF-8B6B-2370FBDC65E1}"/>
    <hyperlink ref="B26" location="Intro!B5" display="Return to top" xr:uid="{E9475CFF-F74D-49EF-A3E2-C684C831DA90}"/>
    <hyperlink ref="B7" location="Intro!B42" display="Worksheet Structure for Test Procedures" xr:uid="{E89FAC49-5A5C-48FF-85A5-326A16D0EE9D}"/>
    <hyperlink ref="B6" location="Intro!B28" display="Worksheet Names" xr:uid="{FEA3C05B-96A3-4844-86AB-0AADBA05EDC7}"/>
    <hyperlink ref="B59" location="Intro!B5" display="Return to top" xr:uid="{A356D03D-C433-4BFB-88B8-7646FACF60DB}"/>
    <hyperlink ref="B8" location="Intro!B59" display="Acronyms" xr:uid="{B6301283-7841-4524-BE34-B81547617C97}"/>
    <hyperlink ref="B112" location="Intro!A1" display="Top of Worksheet" xr:uid="{A379F868-ADEC-4DA4-839E-7CBE036E07F7}"/>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141E-48C9-4277-828F-D0A52ED194B0}">
  <sheetPr>
    <pageSetUpPr fitToPage="1"/>
  </sheetPr>
  <dimension ref="A1:LK560"/>
  <sheetViews>
    <sheetView zoomScale="80" zoomScaleNormal="80" workbookViewId="0">
      <selection activeCell="N17" sqref="N17"/>
    </sheetView>
  </sheetViews>
  <sheetFormatPr defaultColWidth="9.109375" defaultRowHeight="14.4" x14ac:dyDescent="0.3"/>
  <cols>
    <col min="1" max="1" width="1.109375" style="32" customWidth="1"/>
    <col min="2" max="2" width="11" style="32" hidden="1" customWidth="1"/>
    <col min="3" max="3" width="14.5546875" style="32" customWidth="1"/>
    <col min="4" max="4" width="9" style="32" customWidth="1"/>
    <col min="5" max="5" width="50.33203125" style="32" customWidth="1"/>
    <col min="6" max="6" width="95.6640625" style="32" customWidth="1"/>
    <col min="7" max="7" width="18" style="32" customWidth="1"/>
    <col min="8" max="8" width="21" style="32" customWidth="1"/>
    <col min="9" max="9" width="18.109375" style="32" customWidth="1"/>
    <col min="10" max="10" width="14.44140625" style="16" customWidth="1"/>
    <col min="11" max="11" width="3.33203125" style="16" customWidth="1"/>
    <col min="12" max="12" width="0.88671875" style="16" customWidth="1"/>
    <col min="13" max="13" width="6.33203125" style="16" customWidth="1"/>
    <col min="14" max="323" width="9.109375" style="16"/>
    <col min="324" max="16384" width="9.109375" style="32"/>
  </cols>
  <sheetData>
    <row r="1" spans="1:9" ht="66.75" customHeight="1" x14ac:dyDescent="0.3">
      <c r="A1" s="292"/>
      <c r="B1" s="292"/>
      <c r="C1" s="206"/>
      <c r="D1" s="207"/>
      <c r="E1" s="16"/>
      <c r="F1" s="16"/>
      <c r="G1" s="16"/>
      <c r="H1" s="208"/>
      <c r="I1" s="208"/>
    </row>
    <row r="2" spans="1:9" ht="18" x14ac:dyDescent="0.3">
      <c r="A2" s="292"/>
      <c r="B2" s="292"/>
      <c r="C2" s="206"/>
      <c r="D2" s="206"/>
      <c r="E2" s="457" t="s">
        <v>534</v>
      </c>
      <c r="F2" s="458"/>
      <c r="G2" s="16"/>
      <c r="H2" s="208"/>
      <c r="I2" s="208"/>
    </row>
    <row r="3" spans="1:9" ht="18" x14ac:dyDescent="0.3">
      <c r="A3" s="292"/>
      <c r="B3" s="292"/>
      <c r="C3" s="206"/>
      <c r="D3" s="206"/>
      <c r="E3" s="209"/>
      <c r="F3" s="210"/>
      <c r="G3" s="16"/>
      <c r="H3" s="208"/>
      <c r="I3" s="208"/>
    </row>
    <row r="4" spans="1:9" x14ac:dyDescent="0.3">
      <c r="A4" s="292"/>
      <c r="B4" s="292"/>
      <c r="C4" s="206"/>
      <c r="D4" s="459" t="s">
        <v>562</v>
      </c>
      <c r="E4" s="460"/>
      <c r="F4" s="211"/>
      <c r="G4" s="230"/>
      <c r="H4" s="230"/>
      <c r="I4" s="208"/>
    </row>
    <row r="5" spans="1:9" ht="14.25" customHeight="1" x14ac:dyDescent="0.3">
      <c r="A5" s="292"/>
      <c r="B5" s="292"/>
      <c r="C5" s="206"/>
      <c r="D5" s="461" t="s">
        <v>1397</v>
      </c>
      <c r="E5" s="462"/>
      <c r="F5" s="211" t="s">
        <v>535</v>
      </c>
      <c r="G5" s="230"/>
      <c r="H5" s="230"/>
      <c r="I5" s="208"/>
    </row>
    <row r="6" spans="1:9" ht="14.25" customHeight="1" x14ac:dyDescent="0.3">
      <c r="A6" s="292"/>
      <c r="B6" s="292"/>
      <c r="C6" s="206"/>
      <c r="D6" s="448" t="s">
        <v>563</v>
      </c>
      <c r="E6" s="449"/>
      <c r="F6" s="211" t="s">
        <v>535</v>
      </c>
      <c r="G6" s="230"/>
      <c r="H6" s="230"/>
      <c r="I6" s="208"/>
    </row>
    <row r="7" spans="1:9" ht="14.25" customHeight="1" x14ac:dyDescent="0.3">
      <c r="A7" s="292"/>
      <c r="B7" s="292"/>
      <c r="C7" s="206"/>
      <c r="D7" s="448" t="s">
        <v>564</v>
      </c>
      <c r="E7" s="449"/>
      <c r="F7" s="211" t="s">
        <v>535</v>
      </c>
      <c r="G7" s="230"/>
      <c r="H7" s="230"/>
      <c r="I7" s="208"/>
    </row>
    <row r="8" spans="1:9" x14ac:dyDescent="0.3">
      <c r="A8" s="292"/>
      <c r="B8" s="292"/>
      <c r="C8" s="206"/>
      <c r="D8" s="448" t="s">
        <v>565</v>
      </c>
      <c r="E8" s="449"/>
      <c r="F8" s="211" t="s">
        <v>535</v>
      </c>
      <c r="G8" s="230"/>
      <c r="H8" s="230"/>
      <c r="I8" s="208"/>
    </row>
    <row r="9" spans="1:9" x14ac:dyDescent="0.3">
      <c r="A9" s="292"/>
      <c r="B9" s="292"/>
      <c r="C9" s="206"/>
      <c r="D9" s="448" t="s">
        <v>566</v>
      </c>
      <c r="E9" s="449"/>
      <c r="F9" s="211" t="s">
        <v>535</v>
      </c>
      <c r="G9" s="230"/>
      <c r="H9" s="230"/>
      <c r="I9" s="208"/>
    </row>
    <row r="10" spans="1:9" x14ac:dyDescent="0.3">
      <c r="A10" s="292"/>
      <c r="B10" s="292"/>
      <c r="C10" s="206"/>
      <c r="D10" s="459" t="s">
        <v>567</v>
      </c>
      <c r="E10" s="460"/>
      <c r="F10" s="211"/>
      <c r="G10" s="230"/>
      <c r="H10" s="230"/>
      <c r="I10" s="208"/>
    </row>
    <row r="11" spans="1:9" x14ac:dyDescent="0.3">
      <c r="A11" s="292"/>
      <c r="B11" s="292"/>
      <c r="C11" s="206"/>
      <c r="D11" s="448" t="s">
        <v>607</v>
      </c>
      <c r="E11" s="449"/>
      <c r="F11" s="211" t="s">
        <v>627</v>
      </c>
      <c r="G11" s="230"/>
      <c r="H11" s="230"/>
      <c r="I11" s="208"/>
    </row>
    <row r="12" spans="1:9" x14ac:dyDescent="0.3">
      <c r="A12" s="292"/>
      <c r="B12" s="292"/>
      <c r="C12" s="206"/>
      <c r="D12" s="461" t="s">
        <v>608</v>
      </c>
      <c r="E12" s="462"/>
      <c r="F12" s="211" t="s">
        <v>535</v>
      </c>
      <c r="G12" s="230"/>
      <c r="H12" s="230"/>
      <c r="I12" s="208"/>
    </row>
    <row r="13" spans="1:9" ht="30" customHeight="1" x14ac:dyDescent="0.3">
      <c r="A13" s="292"/>
      <c r="B13" s="292"/>
      <c r="C13" s="206"/>
      <c r="D13" s="463" t="s">
        <v>834</v>
      </c>
      <c r="E13" s="464"/>
      <c r="F13" s="211" t="s">
        <v>1450</v>
      </c>
      <c r="G13" s="230"/>
      <c r="H13" s="230"/>
      <c r="I13" s="208"/>
    </row>
    <row r="14" spans="1:9" x14ac:dyDescent="0.3">
      <c r="A14" s="292"/>
      <c r="B14" s="292"/>
      <c r="C14" s="206"/>
      <c r="D14" s="448" t="s">
        <v>568</v>
      </c>
      <c r="E14" s="449"/>
      <c r="F14" s="211" t="s">
        <v>535</v>
      </c>
      <c r="G14" s="230"/>
      <c r="H14" s="230"/>
      <c r="I14" s="208"/>
    </row>
    <row r="15" spans="1:9" x14ac:dyDescent="0.3">
      <c r="A15" s="292"/>
      <c r="B15" s="292"/>
      <c r="C15" s="206"/>
      <c r="D15" s="446"/>
      <c r="E15" s="447"/>
      <c r="F15" s="211"/>
      <c r="G15" s="230"/>
      <c r="H15" s="230"/>
      <c r="I15" s="208"/>
    </row>
    <row r="16" spans="1:9" x14ac:dyDescent="0.3">
      <c r="A16" s="292"/>
      <c r="B16" s="292"/>
      <c r="C16" s="206"/>
      <c r="D16" s="446" t="s">
        <v>569</v>
      </c>
      <c r="E16" s="447"/>
      <c r="F16" s="211" t="s">
        <v>1451</v>
      </c>
      <c r="G16" s="230"/>
      <c r="H16" s="230"/>
      <c r="I16" s="208"/>
    </row>
    <row r="17" spans="1:323" ht="33" customHeight="1" x14ac:dyDescent="0.3">
      <c r="A17" s="292"/>
      <c r="B17" s="292"/>
      <c r="C17" s="206"/>
      <c r="D17" s="450" t="s">
        <v>580</v>
      </c>
      <c r="E17" s="451"/>
      <c r="F17" s="211" t="s">
        <v>628</v>
      </c>
      <c r="G17" s="230"/>
      <c r="H17" s="230"/>
      <c r="I17" s="208"/>
    </row>
    <row r="18" spans="1:323" x14ac:dyDescent="0.3">
      <c r="A18" s="292"/>
      <c r="B18" s="292"/>
      <c r="C18" s="206"/>
      <c r="D18" s="446" t="s">
        <v>570</v>
      </c>
      <c r="E18" s="447"/>
      <c r="F18" s="211" t="s">
        <v>535</v>
      </c>
      <c r="G18" s="230"/>
      <c r="H18" s="230"/>
      <c r="I18" s="208"/>
    </row>
    <row r="19" spans="1:323" x14ac:dyDescent="0.3">
      <c r="A19" s="292"/>
      <c r="B19" s="292"/>
      <c r="C19" s="206"/>
      <c r="D19" s="446" t="s">
        <v>571</v>
      </c>
      <c r="E19" s="447"/>
      <c r="F19" s="211" t="s">
        <v>535</v>
      </c>
      <c r="G19" s="230"/>
      <c r="H19" s="230"/>
      <c r="I19" s="208"/>
    </row>
    <row r="20" spans="1:323" x14ac:dyDescent="0.3">
      <c r="A20" s="292"/>
      <c r="B20" s="292"/>
      <c r="C20" s="206"/>
      <c r="D20" s="446" t="s">
        <v>572</v>
      </c>
      <c r="E20" s="447"/>
      <c r="F20" s="211" t="s">
        <v>535</v>
      </c>
      <c r="G20" s="230"/>
      <c r="H20" s="230"/>
      <c r="I20" s="208"/>
    </row>
    <row r="21" spans="1:323" x14ac:dyDescent="0.3">
      <c r="A21" s="292"/>
      <c r="B21" s="292"/>
      <c r="C21" s="206"/>
      <c r="D21" s="446" t="s">
        <v>536</v>
      </c>
      <c r="E21" s="447"/>
      <c r="F21" s="212" t="s">
        <v>537</v>
      </c>
      <c r="G21" s="230"/>
      <c r="H21" s="230"/>
      <c r="I21" s="208"/>
    </row>
    <row r="22" spans="1:323" ht="28.35" customHeight="1" x14ac:dyDescent="0.3">
      <c r="A22" s="292"/>
      <c r="B22" s="292"/>
      <c r="C22" s="206"/>
      <c r="D22" s="446" t="s">
        <v>538</v>
      </c>
      <c r="E22" s="447"/>
      <c r="F22" s="212" t="s">
        <v>537</v>
      </c>
      <c r="G22" s="230"/>
      <c r="H22" s="230"/>
      <c r="I22" s="208"/>
    </row>
    <row r="23" spans="1:323" ht="14.4" customHeight="1" x14ac:dyDescent="0.3">
      <c r="A23" s="292"/>
      <c r="B23" s="292"/>
      <c r="C23" s="213"/>
      <c r="D23" s="208"/>
      <c r="E23" s="208"/>
      <c r="F23" s="208"/>
      <c r="G23" s="208"/>
      <c r="H23" s="208"/>
      <c r="I23" s="216"/>
    </row>
    <row r="24" spans="1:323" ht="14.4" customHeight="1" x14ac:dyDescent="0.3">
      <c r="A24" s="292"/>
      <c r="B24" s="292"/>
      <c r="C24" s="213"/>
      <c r="D24" s="452" t="s">
        <v>729</v>
      </c>
      <c r="E24" s="452"/>
      <c r="F24" s="453"/>
      <c r="G24" s="293" t="s">
        <v>14</v>
      </c>
      <c r="H24" s="208"/>
      <c r="I24" s="216"/>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c r="ED24" s="292"/>
      <c r="EE24" s="292"/>
      <c r="EF24" s="292"/>
      <c r="EG24" s="292"/>
      <c r="EH24" s="292"/>
      <c r="EI24" s="292"/>
      <c r="EJ24" s="292"/>
      <c r="EK24" s="292"/>
      <c r="EL24" s="292"/>
      <c r="EM24" s="292"/>
      <c r="EN24" s="292"/>
      <c r="EO24" s="292"/>
      <c r="EP24" s="292"/>
      <c r="EQ24" s="292"/>
      <c r="ER24" s="292"/>
      <c r="ES24" s="292"/>
      <c r="ET24" s="292"/>
      <c r="EU24" s="292"/>
      <c r="EV24" s="292"/>
      <c r="EW24" s="292"/>
      <c r="EX24" s="292"/>
      <c r="EY24" s="292"/>
      <c r="EZ24" s="292"/>
      <c r="FA24" s="292"/>
      <c r="FB24" s="292"/>
      <c r="FC24" s="292"/>
      <c r="FD24" s="292"/>
      <c r="FE24" s="292"/>
      <c r="FF24" s="292"/>
      <c r="FG24" s="292"/>
      <c r="FH24" s="292"/>
      <c r="FI24" s="292"/>
      <c r="FJ24" s="292"/>
      <c r="FK24" s="292"/>
      <c r="FL24" s="292"/>
      <c r="FM24" s="292"/>
      <c r="FN24" s="292"/>
      <c r="FO24" s="292"/>
      <c r="FP24" s="292"/>
      <c r="FQ24" s="292"/>
      <c r="FR24" s="292"/>
      <c r="FS24" s="292"/>
      <c r="FT24" s="292"/>
      <c r="FU24" s="292"/>
      <c r="FV24" s="292"/>
      <c r="FW24" s="292"/>
      <c r="FX24" s="292"/>
      <c r="FY24" s="292"/>
      <c r="FZ24" s="292"/>
      <c r="GA24" s="292"/>
      <c r="GB24" s="292"/>
      <c r="GC24" s="292"/>
      <c r="GD24" s="292"/>
      <c r="GE24" s="292"/>
      <c r="GF24" s="292"/>
      <c r="GG24" s="292"/>
      <c r="GH24" s="292"/>
      <c r="GI24" s="292"/>
      <c r="GJ24" s="292"/>
      <c r="GK24" s="292"/>
      <c r="GL24" s="292"/>
      <c r="GM24" s="292"/>
      <c r="GN24" s="292"/>
      <c r="GO24" s="292"/>
      <c r="GP24" s="292"/>
      <c r="GQ24" s="292"/>
      <c r="GR24" s="292"/>
      <c r="GS24" s="292"/>
      <c r="GT24" s="292"/>
      <c r="GU24" s="292"/>
      <c r="GV24" s="292"/>
      <c r="GW24" s="292"/>
      <c r="GX24" s="292"/>
      <c r="GY24" s="292"/>
      <c r="GZ24" s="292"/>
      <c r="HA24" s="292"/>
      <c r="HB24" s="292"/>
      <c r="HC24" s="292"/>
      <c r="HD24" s="292"/>
      <c r="HE24" s="292"/>
      <c r="HF24" s="292"/>
      <c r="HG24" s="292"/>
      <c r="HH24" s="292"/>
      <c r="HI24" s="292"/>
      <c r="HJ24" s="292"/>
      <c r="HK24" s="292"/>
      <c r="HL24" s="292"/>
      <c r="HM24" s="292"/>
      <c r="HN24" s="292"/>
      <c r="HO24" s="292"/>
      <c r="HP24" s="292"/>
      <c r="HQ24" s="292"/>
      <c r="HR24" s="292"/>
      <c r="HS24" s="292"/>
      <c r="HT24" s="292"/>
      <c r="HU24" s="292"/>
      <c r="HV24" s="292"/>
      <c r="HW24" s="292"/>
      <c r="HX24" s="292"/>
      <c r="HY24" s="292"/>
      <c r="HZ24" s="292"/>
      <c r="IA24" s="292"/>
      <c r="IB24" s="292"/>
      <c r="IC24" s="292"/>
      <c r="ID24" s="292"/>
      <c r="IE24" s="292"/>
      <c r="IF24" s="292"/>
      <c r="IG24" s="292"/>
      <c r="IH24" s="292"/>
      <c r="II24" s="292"/>
      <c r="IJ24" s="292"/>
      <c r="IK24" s="292"/>
      <c r="IL24" s="292"/>
      <c r="IM24" s="292"/>
      <c r="IN24" s="292"/>
      <c r="IO24" s="292"/>
      <c r="IP24" s="292"/>
      <c r="IQ24" s="292"/>
      <c r="IR24" s="292"/>
      <c r="IS24" s="292"/>
      <c r="IT24" s="292"/>
      <c r="IU24" s="292"/>
      <c r="IV24" s="292"/>
      <c r="IW24" s="292"/>
      <c r="IX24" s="292"/>
      <c r="IY24" s="292"/>
      <c r="IZ24" s="292"/>
      <c r="JA24" s="292"/>
      <c r="JB24" s="292"/>
      <c r="JC24" s="292"/>
      <c r="JD24" s="292"/>
      <c r="JE24" s="292"/>
      <c r="JF24" s="292"/>
      <c r="JG24" s="292"/>
      <c r="JH24" s="292"/>
      <c r="JI24" s="292"/>
      <c r="JJ24" s="292"/>
      <c r="JK24" s="292"/>
      <c r="JL24" s="292"/>
      <c r="JM24" s="292"/>
      <c r="JN24" s="292"/>
      <c r="JO24" s="292"/>
      <c r="JP24" s="292"/>
      <c r="JQ24" s="292"/>
      <c r="JR24" s="292"/>
      <c r="JS24" s="292"/>
      <c r="JT24" s="292"/>
      <c r="JU24" s="292"/>
      <c r="JV24" s="292"/>
      <c r="JW24" s="292"/>
      <c r="JX24" s="292"/>
      <c r="JY24" s="292"/>
      <c r="JZ24" s="292"/>
      <c r="KA24" s="292"/>
      <c r="KB24" s="292"/>
      <c r="KC24" s="292"/>
      <c r="KD24" s="292"/>
      <c r="KE24" s="292"/>
      <c r="KF24" s="292"/>
      <c r="KG24" s="292"/>
      <c r="KH24" s="292"/>
      <c r="KI24" s="292"/>
      <c r="KJ24" s="292"/>
      <c r="KK24" s="292"/>
      <c r="KL24" s="292"/>
      <c r="KM24" s="292"/>
      <c r="KN24" s="292"/>
      <c r="KO24" s="292"/>
      <c r="KP24" s="292"/>
      <c r="KQ24" s="292"/>
      <c r="KR24" s="292"/>
      <c r="KS24" s="292"/>
      <c r="KT24" s="292"/>
      <c r="KU24" s="292"/>
      <c r="KV24" s="292"/>
      <c r="KW24" s="292"/>
      <c r="KX24" s="292"/>
      <c r="KY24" s="292"/>
      <c r="KZ24" s="292"/>
      <c r="LA24" s="292"/>
      <c r="LB24" s="292"/>
      <c r="LC24" s="292"/>
      <c r="LD24" s="292"/>
      <c r="LE24" s="292"/>
      <c r="LF24" s="292"/>
      <c r="LG24" s="292"/>
      <c r="LH24" s="292"/>
      <c r="LI24" s="292"/>
      <c r="LJ24" s="292"/>
      <c r="LK24" s="292"/>
    </row>
    <row r="25" spans="1:323" ht="14.4" customHeight="1" x14ac:dyDescent="0.3">
      <c r="A25" s="292"/>
      <c r="B25" s="292"/>
      <c r="C25" s="213"/>
      <c r="D25" s="442" t="s">
        <v>539</v>
      </c>
      <c r="E25" s="442"/>
      <c r="F25" s="442"/>
      <c r="G25" s="442"/>
      <c r="H25" s="442"/>
      <c r="I25" s="442"/>
      <c r="J25" s="442"/>
      <c r="K25" s="442"/>
      <c r="L25" s="44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2"/>
      <c r="CE25" s="292"/>
      <c r="CF25" s="292"/>
      <c r="CG25" s="292"/>
      <c r="CH25" s="292"/>
      <c r="CI25" s="292"/>
      <c r="CJ25" s="292"/>
      <c r="CK25" s="292"/>
      <c r="CL25" s="292"/>
      <c r="CM25" s="292"/>
      <c r="CN25" s="292"/>
      <c r="CO25" s="292"/>
      <c r="CP25" s="292"/>
      <c r="CQ25" s="292"/>
      <c r="CR25" s="292"/>
      <c r="CS25" s="292"/>
      <c r="CT25" s="292"/>
      <c r="CU25" s="292"/>
      <c r="CV25" s="292"/>
      <c r="CW25" s="292"/>
      <c r="CX25" s="292"/>
      <c r="CY25" s="292"/>
      <c r="CZ25" s="292"/>
      <c r="DA25" s="292"/>
      <c r="DB25" s="292"/>
      <c r="DC25" s="292"/>
      <c r="DD25" s="292"/>
      <c r="DE25" s="292"/>
      <c r="DF25" s="292"/>
      <c r="DG25" s="292"/>
      <c r="DH25" s="292"/>
      <c r="DI25" s="292"/>
      <c r="DJ25" s="292"/>
      <c r="DK25" s="292"/>
      <c r="DL25" s="292"/>
      <c r="DM25" s="292"/>
      <c r="DN25" s="292"/>
      <c r="DO25" s="292"/>
      <c r="DP25" s="292"/>
      <c r="DQ25" s="292"/>
      <c r="DR25" s="292"/>
      <c r="DS25" s="292"/>
      <c r="DT25" s="292"/>
      <c r="DU25" s="292"/>
      <c r="DV25" s="292"/>
      <c r="DW25" s="292"/>
      <c r="DX25" s="292"/>
      <c r="DY25" s="292"/>
      <c r="DZ25" s="292"/>
      <c r="EA25" s="292"/>
      <c r="EB25" s="292"/>
      <c r="EC25" s="292"/>
      <c r="ED25" s="292"/>
      <c r="EE25" s="292"/>
      <c r="EF25" s="292"/>
      <c r="EG25" s="292"/>
      <c r="EH25" s="292"/>
      <c r="EI25" s="292"/>
      <c r="EJ25" s="292"/>
      <c r="EK25" s="292"/>
      <c r="EL25" s="292"/>
      <c r="EM25" s="292"/>
      <c r="EN25" s="292"/>
      <c r="EO25" s="292"/>
      <c r="EP25" s="292"/>
      <c r="EQ25" s="292"/>
      <c r="ER25" s="292"/>
      <c r="ES25" s="292"/>
      <c r="ET25" s="292"/>
      <c r="EU25" s="292"/>
      <c r="EV25" s="292"/>
      <c r="EW25" s="292"/>
      <c r="EX25" s="292"/>
      <c r="EY25" s="292"/>
      <c r="EZ25" s="292"/>
      <c r="FA25" s="292"/>
      <c r="FB25" s="292"/>
      <c r="FC25" s="292"/>
      <c r="FD25" s="292"/>
      <c r="FE25" s="292"/>
      <c r="FF25" s="292"/>
      <c r="FG25" s="292"/>
      <c r="FH25" s="292"/>
      <c r="FI25" s="292"/>
      <c r="FJ25" s="292"/>
      <c r="FK25" s="292"/>
      <c r="FL25" s="292"/>
      <c r="FM25" s="292"/>
      <c r="FN25" s="292"/>
      <c r="FO25" s="292"/>
      <c r="FP25" s="292"/>
      <c r="FQ25" s="292"/>
      <c r="FR25" s="292"/>
      <c r="FS25" s="292"/>
      <c r="FT25" s="292"/>
      <c r="FU25" s="292"/>
      <c r="FV25" s="292"/>
      <c r="FW25" s="292"/>
      <c r="FX25" s="292"/>
      <c r="FY25" s="292"/>
      <c r="FZ25" s="292"/>
      <c r="GA25" s="292"/>
      <c r="GB25" s="292"/>
      <c r="GC25" s="292"/>
      <c r="GD25" s="292"/>
      <c r="GE25" s="292"/>
      <c r="GF25" s="292"/>
      <c r="GG25" s="292"/>
      <c r="GH25" s="292"/>
      <c r="GI25" s="292"/>
      <c r="GJ25" s="292"/>
      <c r="GK25" s="292"/>
      <c r="GL25" s="292"/>
      <c r="GM25" s="292"/>
      <c r="GN25" s="292"/>
      <c r="GO25" s="292"/>
      <c r="GP25" s="292"/>
      <c r="GQ25" s="292"/>
      <c r="GR25" s="292"/>
      <c r="GS25" s="292"/>
      <c r="GT25" s="292"/>
      <c r="GU25" s="292"/>
      <c r="GV25" s="292"/>
      <c r="GW25" s="292"/>
      <c r="GX25" s="292"/>
      <c r="GY25" s="292"/>
      <c r="GZ25" s="292"/>
      <c r="HA25" s="292"/>
      <c r="HB25" s="292"/>
      <c r="HC25" s="292"/>
      <c r="HD25" s="292"/>
      <c r="HE25" s="292"/>
      <c r="HF25" s="292"/>
      <c r="HG25" s="292"/>
      <c r="HH25" s="292"/>
      <c r="HI25" s="292"/>
      <c r="HJ25" s="292"/>
      <c r="HK25" s="292"/>
      <c r="HL25" s="292"/>
      <c r="HM25" s="292"/>
      <c r="HN25" s="292"/>
      <c r="HO25" s="292"/>
      <c r="HP25" s="292"/>
      <c r="HQ25" s="292"/>
      <c r="HR25" s="292"/>
      <c r="HS25" s="292"/>
      <c r="HT25" s="292"/>
      <c r="HU25" s="292"/>
      <c r="HV25" s="292"/>
      <c r="HW25" s="292"/>
      <c r="HX25" s="292"/>
      <c r="HY25" s="292"/>
      <c r="HZ25" s="292"/>
      <c r="IA25" s="292"/>
      <c r="IB25" s="292"/>
      <c r="IC25" s="292"/>
      <c r="ID25" s="292"/>
      <c r="IE25" s="292"/>
      <c r="IF25" s="292"/>
      <c r="IG25" s="292"/>
      <c r="IH25" s="292"/>
      <c r="II25" s="292"/>
      <c r="IJ25" s="292"/>
      <c r="IK25" s="292"/>
      <c r="IL25" s="292"/>
      <c r="IM25" s="292"/>
      <c r="IN25" s="292"/>
      <c r="IO25" s="292"/>
      <c r="IP25" s="292"/>
      <c r="IQ25" s="292"/>
      <c r="IR25" s="292"/>
      <c r="IS25" s="292"/>
      <c r="IT25" s="292"/>
      <c r="IU25" s="292"/>
      <c r="IV25" s="292"/>
      <c r="IW25" s="292"/>
      <c r="IX25" s="292"/>
      <c r="IY25" s="292"/>
      <c r="IZ25" s="292"/>
      <c r="JA25" s="292"/>
      <c r="JB25" s="292"/>
      <c r="JC25" s="292"/>
      <c r="JD25" s="292"/>
      <c r="JE25" s="292"/>
      <c r="JF25" s="292"/>
      <c r="JG25" s="292"/>
      <c r="JH25" s="292"/>
      <c r="JI25" s="292"/>
      <c r="JJ25" s="292"/>
      <c r="JK25" s="292"/>
      <c r="JL25" s="292"/>
      <c r="JM25" s="292"/>
      <c r="JN25" s="292"/>
      <c r="JO25" s="292"/>
      <c r="JP25" s="292"/>
      <c r="JQ25" s="292"/>
      <c r="JR25" s="292"/>
      <c r="JS25" s="292"/>
      <c r="JT25" s="292"/>
      <c r="JU25" s="292"/>
      <c r="JV25" s="292"/>
      <c r="JW25" s="292"/>
      <c r="JX25" s="292"/>
      <c r="JY25" s="292"/>
      <c r="JZ25" s="292"/>
      <c r="KA25" s="292"/>
      <c r="KB25" s="292"/>
      <c r="KC25" s="292"/>
      <c r="KD25" s="292"/>
      <c r="KE25" s="292"/>
      <c r="KF25" s="292"/>
      <c r="KG25" s="292"/>
      <c r="KH25" s="292"/>
      <c r="KI25" s="292"/>
      <c r="KJ25" s="292"/>
      <c r="KK25" s="292"/>
      <c r="KL25" s="292"/>
      <c r="KM25" s="292"/>
      <c r="KN25" s="292"/>
      <c r="KO25" s="292"/>
      <c r="KP25" s="292"/>
      <c r="KQ25" s="292"/>
      <c r="KR25" s="292"/>
      <c r="KS25" s="292"/>
      <c r="KT25" s="292"/>
      <c r="KU25" s="292"/>
      <c r="KV25" s="292"/>
      <c r="KW25" s="292"/>
      <c r="KX25" s="292"/>
      <c r="KY25" s="292"/>
      <c r="KZ25" s="292"/>
      <c r="LA25" s="292"/>
      <c r="LB25" s="292"/>
      <c r="LC25" s="292"/>
      <c r="LD25" s="292"/>
      <c r="LE25" s="292"/>
      <c r="LF25" s="292"/>
      <c r="LG25" s="292"/>
      <c r="LH25" s="292"/>
      <c r="LI25" s="292"/>
      <c r="LJ25" s="292"/>
      <c r="LK25" s="292"/>
    </row>
    <row r="26" spans="1:323" ht="14.4" customHeight="1" x14ac:dyDescent="0.3">
      <c r="A26" s="292"/>
      <c r="B26" s="292"/>
      <c r="C26" s="213"/>
      <c r="D26" s="234"/>
      <c r="E26" s="233" t="s">
        <v>540</v>
      </c>
      <c r="F26" s="233" t="s">
        <v>541</v>
      </c>
      <c r="G26" s="233" t="s">
        <v>542</v>
      </c>
      <c r="H26" s="454" t="s">
        <v>624</v>
      </c>
      <c r="I26" s="455"/>
      <c r="J26" s="455"/>
      <c r="K26" s="455"/>
      <c r="L26" s="456"/>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c r="ED26" s="292"/>
      <c r="EE26" s="292"/>
      <c r="EF26" s="292"/>
      <c r="EG26" s="292"/>
      <c r="EH26" s="292"/>
      <c r="EI26" s="292"/>
      <c r="EJ26" s="292"/>
      <c r="EK26" s="292"/>
      <c r="EL26" s="292"/>
      <c r="EM26" s="292"/>
      <c r="EN26" s="292"/>
      <c r="EO26" s="292"/>
      <c r="EP26" s="292"/>
      <c r="EQ26" s="292"/>
      <c r="ER26" s="292"/>
      <c r="ES26" s="292"/>
      <c r="ET26" s="292"/>
      <c r="EU26" s="292"/>
      <c r="EV26" s="292"/>
      <c r="EW26" s="292"/>
      <c r="EX26" s="292"/>
      <c r="EY26" s="292"/>
      <c r="EZ26" s="292"/>
      <c r="FA26" s="292"/>
      <c r="FB26" s="292"/>
      <c r="FC26" s="292"/>
      <c r="FD26" s="292"/>
      <c r="FE26" s="292"/>
      <c r="FF26" s="292"/>
      <c r="FG26" s="292"/>
      <c r="FH26" s="292"/>
      <c r="FI26" s="292"/>
      <c r="FJ26" s="292"/>
      <c r="FK26" s="292"/>
      <c r="FL26" s="292"/>
      <c r="FM26" s="292"/>
      <c r="FN26" s="292"/>
      <c r="FO26" s="292"/>
      <c r="FP26" s="292"/>
      <c r="FQ26" s="292"/>
      <c r="FR26" s="292"/>
      <c r="FS26" s="292"/>
      <c r="FT26" s="292"/>
      <c r="FU26" s="292"/>
      <c r="FV26" s="292"/>
      <c r="FW26" s="292"/>
      <c r="FX26" s="292"/>
      <c r="FY26" s="292"/>
      <c r="FZ26" s="292"/>
      <c r="GA26" s="292"/>
      <c r="GB26" s="292"/>
      <c r="GC26" s="292"/>
      <c r="GD26" s="292"/>
      <c r="GE26" s="292"/>
      <c r="GF26" s="292"/>
      <c r="GG26" s="292"/>
      <c r="GH26" s="292"/>
      <c r="GI26" s="292"/>
      <c r="GJ26" s="292"/>
      <c r="GK26" s="292"/>
      <c r="GL26" s="292"/>
      <c r="GM26" s="292"/>
      <c r="GN26" s="292"/>
      <c r="GO26" s="292"/>
      <c r="GP26" s="292"/>
      <c r="GQ26" s="292"/>
      <c r="GR26" s="292"/>
      <c r="GS26" s="292"/>
      <c r="GT26" s="292"/>
      <c r="GU26" s="292"/>
      <c r="GV26" s="292"/>
      <c r="GW26" s="292"/>
      <c r="GX26" s="292"/>
      <c r="GY26" s="292"/>
      <c r="GZ26" s="292"/>
      <c r="HA26" s="292"/>
      <c r="HB26" s="292"/>
      <c r="HC26" s="292"/>
      <c r="HD26" s="292"/>
      <c r="HE26" s="292"/>
      <c r="HF26" s="292"/>
      <c r="HG26" s="292"/>
      <c r="HH26" s="292"/>
      <c r="HI26" s="292"/>
      <c r="HJ26" s="292"/>
      <c r="HK26" s="292"/>
      <c r="HL26" s="292"/>
      <c r="HM26" s="292"/>
      <c r="HN26" s="292"/>
      <c r="HO26" s="292"/>
      <c r="HP26" s="292"/>
      <c r="HQ26" s="292"/>
      <c r="HR26" s="292"/>
      <c r="HS26" s="292"/>
      <c r="HT26" s="292"/>
      <c r="HU26" s="292"/>
      <c r="HV26" s="292"/>
      <c r="HW26" s="292"/>
      <c r="HX26" s="292"/>
      <c r="HY26" s="292"/>
      <c r="HZ26" s="292"/>
      <c r="IA26" s="292"/>
      <c r="IB26" s="292"/>
      <c r="IC26" s="292"/>
      <c r="ID26" s="292"/>
      <c r="IE26" s="292"/>
      <c r="IF26" s="292"/>
      <c r="IG26" s="292"/>
      <c r="IH26" s="292"/>
      <c r="II26" s="292"/>
      <c r="IJ26" s="292"/>
      <c r="IK26" s="292"/>
      <c r="IL26" s="292"/>
      <c r="IM26" s="292"/>
      <c r="IN26" s="292"/>
      <c r="IO26" s="292"/>
      <c r="IP26" s="292"/>
      <c r="IQ26" s="292"/>
      <c r="IR26" s="292"/>
      <c r="IS26" s="292"/>
      <c r="IT26" s="292"/>
      <c r="IU26" s="292"/>
      <c r="IV26" s="292"/>
      <c r="IW26" s="292"/>
      <c r="IX26" s="292"/>
      <c r="IY26" s="292"/>
      <c r="IZ26" s="292"/>
      <c r="JA26" s="292"/>
      <c r="JB26" s="292"/>
      <c r="JC26" s="292"/>
      <c r="JD26" s="292"/>
      <c r="JE26" s="292"/>
      <c r="JF26" s="292"/>
      <c r="JG26" s="292"/>
      <c r="JH26" s="292"/>
      <c r="JI26" s="292"/>
      <c r="JJ26" s="292"/>
      <c r="JK26" s="292"/>
      <c r="JL26" s="292"/>
      <c r="JM26" s="292"/>
      <c r="JN26" s="292"/>
      <c r="JO26" s="292"/>
      <c r="JP26" s="292"/>
      <c r="JQ26" s="292"/>
      <c r="JR26" s="292"/>
      <c r="JS26" s="292"/>
      <c r="JT26" s="292"/>
      <c r="JU26" s="292"/>
      <c r="JV26" s="292"/>
      <c r="JW26" s="292"/>
      <c r="JX26" s="292"/>
      <c r="JY26" s="292"/>
      <c r="JZ26" s="292"/>
      <c r="KA26" s="292"/>
      <c r="KB26" s="292"/>
      <c r="KC26" s="292"/>
      <c r="KD26" s="292"/>
      <c r="KE26" s="292"/>
      <c r="KF26" s="292"/>
      <c r="KG26" s="292"/>
      <c r="KH26" s="292"/>
      <c r="KI26" s="292"/>
      <c r="KJ26" s="292"/>
      <c r="KK26" s="292"/>
      <c r="KL26" s="292"/>
      <c r="KM26" s="292"/>
      <c r="KN26" s="292"/>
      <c r="KO26" s="292"/>
      <c r="KP26" s="292"/>
      <c r="KQ26" s="292"/>
      <c r="KR26" s="292"/>
      <c r="KS26" s="292"/>
      <c r="KT26" s="292"/>
      <c r="KU26" s="292"/>
      <c r="KV26" s="292"/>
      <c r="KW26" s="292"/>
      <c r="KX26" s="292"/>
      <c r="KY26" s="292"/>
      <c r="KZ26" s="292"/>
      <c r="LA26" s="292"/>
      <c r="LB26" s="292"/>
      <c r="LC26" s="292"/>
      <c r="LD26" s="292"/>
      <c r="LE26" s="292"/>
      <c r="LF26" s="292"/>
      <c r="LG26" s="292"/>
      <c r="LH26" s="292"/>
      <c r="LI26" s="292"/>
      <c r="LJ26" s="292"/>
      <c r="LK26" s="292"/>
    </row>
    <row r="27" spans="1:323" ht="14.4" customHeight="1" x14ac:dyDescent="0.3">
      <c r="A27" s="292"/>
      <c r="B27" s="292"/>
      <c r="C27" s="213"/>
      <c r="D27" s="214">
        <v>1</v>
      </c>
      <c r="E27" s="215" t="s">
        <v>618</v>
      </c>
      <c r="F27" s="218">
        <f>'PDS - Auth &amp; Audit'!M40</f>
        <v>0</v>
      </c>
      <c r="G27" s="219">
        <f>'PDS - Auth &amp; Audit'!M37</f>
        <v>25</v>
      </c>
      <c r="H27" s="443">
        <f>COUNTIFS('PDS - Auth &amp; Audit'!P:P,1,'PDS - Auth &amp; Audit'!O:O,1)</f>
        <v>0</v>
      </c>
      <c r="I27" s="444"/>
      <c r="J27" s="444"/>
      <c r="K27" s="444"/>
      <c r="L27" s="445"/>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c r="ED27" s="292"/>
      <c r="EE27" s="292"/>
      <c r="EF27" s="292"/>
      <c r="EG27" s="292"/>
      <c r="EH27" s="292"/>
      <c r="EI27" s="292"/>
      <c r="EJ27" s="292"/>
      <c r="EK27" s="292"/>
      <c r="EL27" s="292"/>
      <c r="EM27" s="292"/>
      <c r="EN27" s="292"/>
      <c r="EO27" s="292"/>
      <c r="EP27" s="292"/>
      <c r="EQ27" s="292"/>
      <c r="ER27" s="292"/>
      <c r="ES27" s="292"/>
      <c r="ET27" s="292"/>
      <c r="EU27" s="292"/>
      <c r="EV27" s="292"/>
      <c r="EW27" s="292"/>
      <c r="EX27" s="292"/>
      <c r="EY27" s="292"/>
      <c r="EZ27" s="292"/>
      <c r="FA27" s="292"/>
      <c r="FB27" s="292"/>
      <c r="FC27" s="292"/>
      <c r="FD27" s="292"/>
      <c r="FE27" s="292"/>
      <c r="FF27" s="292"/>
      <c r="FG27" s="292"/>
      <c r="FH27" s="292"/>
      <c r="FI27" s="292"/>
      <c r="FJ27" s="292"/>
      <c r="FK27" s="292"/>
      <c r="FL27" s="292"/>
      <c r="FM27" s="292"/>
      <c r="FN27" s="292"/>
      <c r="FO27" s="292"/>
      <c r="FP27" s="292"/>
      <c r="FQ27" s="292"/>
      <c r="FR27" s="292"/>
      <c r="FS27" s="292"/>
      <c r="FT27" s="292"/>
      <c r="FU27" s="292"/>
      <c r="FV27" s="292"/>
      <c r="FW27" s="292"/>
      <c r="FX27" s="292"/>
      <c r="FY27" s="292"/>
      <c r="FZ27" s="292"/>
      <c r="GA27" s="292"/>
      <c r="GB27" s="292"/>
      <c r="GC27" s="292"/>
      <c r="GD27" s="292"/>
      <c r="GE27" s="292"/>
      <c r="GF27" s="292"/>
      <c r="GG27" s="292"/>
      <c r="GH27" s="292"/>
      <c r="GI27" s="292"/>
      <c r="GJ27" s="292"/>
      <c r="GK27" s="292"/>
      <c r="GL27" s="292"/>
      <c r="GM27" s="292"/>
      <c r="GN27" s="292"/>
      <c r="GO27" s="292"/>
      <c r="GP27" s="292"/>
      <c r="GQ27" s="292"/>
      <c r="GR27" s="292"/>
      <c r="GS27" s="292"/>
      <c r="GT27" s="292"/>
      <c r="GU27" s="292"/>
      <c r="GV27" s="292"/>
      <c r="GW27" s="292"/>
      <c r="GX27" s="292"/>
      <c r="GY27" s="292"/>
      <c r="GZ27" s="292"/>
      <c r="HA27" s="292"/>
      <c r="HB27" s="292"/>
      <c r="HC27" s="292"/>
      <c r="HD27" s="292"/>
      <c r="HE27" s="292"/>
      <c r="HF27" s="292"/>
      <c r="HG27" s="292"/>
      <c r="HH27" s="292"/>
      <c r="HI27" s="292"/>
      <c r="HJ27" s="292"/>
      <c r="HK27" s="292"/>
      <c r="HL27" s="292"/>
      <c r="HM27" s="292"/>
      <c r="HN27" s="292"/>
      <c r="HO27" s="292"/>
      <c r="HP27" s="292"/>
      <c r="HQ27" s="292"/>
      <c r="HR27" s="292"/>
      <c r="HS27" s="292"/>
      <c r="HT27" s="292"/>
      <c r="HU27" s="292"/>
      <c r="HV27" s="292"/>
      <c r="HW27" s="292"/>
      <c r="HX27" s="292"/>
      <c r="HY27" s="292"/>
      <c r="HZ27" s="292"/>
      <c r="IA27" s="292"/>
      <c r="IB27" s="292"/>
      <c r="IC27" s="292"/>
      <c r="ID27" s="292"/>
      <c r="IE27" s="292"/>
      <c r="IF27" s="292"/>
      <c r="IG27" s="292"/>
      <c r="IH27" s="292"/>
      <c r="II27" s="292"/>
      <c r="IJ27" s="292"/>
      <c r="IK27" s="292"/>
      <c r="IL27" s="292"/>
      <c r="IM27" s="292"/>
      <c r="IN27" s="292"/>
      <c r="IO27" s="292"/>
      <c r="IP27" s="292"/>
      <c r="IQ27" s="292"/>
      <c r="IR27" s="292"/>
      <c r="IS27" s="292"/>
      <c r="IT27" s="292"/>
      <c r="IU27" s="292"/>
      <c r="IV27" s="292"/>
      <c r="IW27" s="292"/>
      <c r="IX27" s="292"/>
      <c r="IY27" s="292"/>
      <c r="IZ27" s="292"/>
      <c r="JA27" s="292"/>
      <c r="JB27" s="292"/>
      <c r="JC27" s="292"/>
      <c r="JD27" s="292"/>
      <c r="JE27" s="292"/>
      <c r="JF27" s="292"/>
      <c r="JG27" s="292"/>
      <c r="JH27" s="292"/>
      <c r="JI27" s="292"/>
      <c r="JJ27" s="292"/>
      <c r="JK27" s="292"/>
      <c r="JL27" s="292"/>
      <c r="JM27" s="292"/>
      <c r="JN27" s="292"/>
      <c r="JO27" s="292"/>
      <c r="JP27" s="292"/>
      <c r="JQ27" s="292"/>
      <c r="JR27" s="292"/>
      <c r="JS27" s="292"/>
      <c r="JT27" s="292"/>
      <c r="JU27" s="292"/>
      <c r="JV27" s="292"/>
      <c r="JW27" s="292"/>
      <c r="JX27" s="292"/>
      <c r="JY27" s="292"/>
      <c r="JZ27" s="292"/>
      <c r="KA27" s="292"/>
      <c r="KB27" s="292"/>
      <c r="KC27" s="292"/>
      <c r="KD27" s="292"/>
      <c r="KE27" s="292"/>
      <c r="KF27" s="292"/>
      <c r="KG27" s="292"/>
      <c r="KH27" s="292"/>
      <c r="KI27" s="292"/>
      <c r="KJ27" s="292"/>
      <c r="KK27" s="292"/>
      <c r="KL27" s="292"/>
      <c r="KM27" s="292"/>
      <c r="KN27" s="292"/>
      <c r="KO27" s="292"/>
      <c r="KP27" s="292"/>
      <c r="KQ27" s="292"/>
      <c r="KR27" s="292"/>
      <c r="KS27" s="292"/>
      <c r="KT27" s="292"/>
      <c r="KU27" s="292"/>
      <c r="KV27" s="292"/>
      <c r="KW27" s="292"/>
      <c r="KX27" s="292"/>
      <c r="KY27" s="292"/>
      <c r="KZ27" s="292"/>
      <c r="LA27" s="292"/>
      <c r="LB27" s="292"/>
      <c r="LC27" s="292"/>
      <c r="LD27" s="292"/>
      <c r="LE27" s="292"/>
      <c r="LF27" s="292"/>
      <c r="LG27" s="292"/>
      <c r="LH27" s="292"/>
      <c r="LI27" s="292"/>
      <c r="LJ27" s="292"/>
      <c r="LK27" s="292"/>
    </row>
    <row r="28" spans="1:323" ht="14.4" customHeight="1" x14ac:dyDescent="0.3">
      <c r="A28" s="292"/>
      <c r="B28" s="292"/>
      <c r="C28" s="213"/>
      <c r="D28" s="214">
        <v>2</v>
      </c>
      <c r="E28" s="215" t="s">
        <v>619</v>
      </c>
      <c r="F28" s="218">
        <f>'PDS - Main'!M138</f>
        <v>0</v>
      </c>
      <c r="G28" s="220">
        <f>'PDS - Main'!M135</f>
        <v>111</v>
      </c>
      <c r="H28" s="443">
        <f>COUNTIFS('PDS - Main'!P:P,1,'PDS - Main'!O:O,1)</f>
        <v>0</v>
      </c>
      <c r="I28" s="444"/>
      <c r="J28" s="444"/>
      <c r="K28" s="444"/>
      <c r="L28" s="445"/>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2"/>
      <c r="BP28" s="292"/>
      <c r="BQ28" s="292"/>
      <c r="BR28" s="292"/>
      <c r="BS28" s="292"/>
      <c r="BT28" s="292"/>
      <c r="BU28" s="292"/>
      <c r="BV28" s="292"/>
      <c r="BW28" s="292"/>
      <c r="BX28" s="292"/>
      <c r="BY28" s="292"/>
      <c r="BZ28" s="292"/>
      <c r="CA28" s="292"/>
      <c r="CB28" s="292"/>
      <c r="CC28" s="292"/>
      <c r="CD28" s="292"/>
      <c r="CE28" s="292"/>
      <c r="CF28" s="292"/>
      <c r="CG28" s="292"/>
      <c r="CH28" s="292"/>
      <c r="CI28" s="292"/>
      <c r="CJ28" s="292"/>
      <c r="CK28" s="292"/>
      <c r="CL28" s="292"/>
      <c r="CM28" s="292"/>
      <c r="CN28" s="292"/>
      <c r="CO28" s="292"/>
      <c r="CP28" s="292"/>
      <c r="CQ28" s="292"/>
      <c r="CR28" s="292"/>
      <c r="CS28" s="292"/>
      <c r="CT28" s="292"/>
      <c r="CU28" s="292"/>
      <c r="CV28" s="292"/>
      <c r="CW28" s="292"/>
      <c r="CX28" s="292"/>
      <c r="CY28" s="292"/>
      <c r="CZ28" s="292"/>
      <c r="DA28" s="292"/>
      <c r="DB28" s="292"/>
      <c r="DC28" s="292"/>
      <c r="DD28" s="292"/>
      <c r="DE28" s="292"/>
      <c r="DF28" s="292"/>
      <c r="DG28" s="292"/>
      <c r="DH28" s="292"/>
      <c r="DI28" s="292"/>
      <c r="DJ28" s="292"/>
      <c r="DK28" s="292"/>
      <c r="DL28" s="292"/>
      <c r="DM28" s="292"/>
      <c r="DN28" s="292"/>
      <c r="DO28" s="292"/>
      <c r="DP28" s="292"/>
      <c r="DQ28" s="292"/>
      <c r="DR28" s="292"/>
      <c r="DS28" s="292"/>
      <c r="DT28" s="292"/>
      <c r="DU28" s="292"/>
      <c r="DV28" s="292"/>
      <c r="DW28" s="292"/>
      <c r="DX28" s="292"/>
      <c r="DY28" s="292"/>
      <c r="DZ28" s="292"/>
      <c r="EA28" s="292"/>
      <c r="EB28" s="292"/>
      <c r="EC28" s="292"/>
      <c r="ED28" s="292"/>
      <c r="EE28" s="292"/>
      <c r="EF28" s="292"/>
      <c r="EG28" s="292"/>
      <c r="EH28" s="292"/>
      <c r="EI28" s="292"/>
      <c r="EJ28" s="292"/>
      <c r="EK28" s="292"/>
      <c r="EL28" s="292"/>
      <c r="EM28" s="292"/>
      <c r="EN28" s="292"/>
      <c r="EO28" s="292"/>
      <c r="EP28" s="292"/>
      <c r="EQ28" s="292"/>
      <c r="ER28" s="292"/>
      <c r="ES28" s="292"/>
      <c r="ET28" s="292"/>
      <c r="EU28" s="292"/>
      <c r="EV28" s="292"/>
      <c r="EW28" s="292"/>
      <c r="EX28" s="292"/>
      <c r="EY28" s="292"/>
      <c r="EZ28" s="292"/>
      <c r="FA28" s="292"/>
      <c r="FB28" s="292"/>
      <c r="FC28" s="292"/>
      <c r="FD28" s="292"/>
      <c r="FE28" s="292"/>
      <c r="FF28" s="292"/>
      <c r="FG28" s="292"/>
      <c r="FH28" s="292"/>
      <c r="FI28" s="292"/>
      <c r="FJ28" s="292"/>
      <c r="FK28" s="292"/>
      <c r="FL28" s="292"/>
      <c r="FM28" s="292"/>
      <c r="FN28" s="292"/>
      <c r="FO28" s="292"/>
      <c r="FP28" s="292"/>
      <c r="FQ28" s="292"/>
      <c r="FR28" s="292"/>
      <c r="FS28" s="292"/>
      <c r="FT28" s="292"/>
      <c r="FU28" s="292"/>
      <c r="FV28" s="292"/>
      <c r="FW28" s="292"/>
      <c r="FX28" s="292"/>
      <c r="FY28" s="292"/>
      <c r="FZ28" s="292"/>
      <c r="GA28" s="292"/>
      <c r="GB28" s="292"/>
      <c r="GC28" s="292"/>
      <c r="GD28" s="292"/>
      <c r="GE28" s="292"/>
      <c r="GF28" s="292"/>
      <c r="GG28" s="292"/>
      <c r="GH28" s="292"/>
      <c r="GI28" s="292"/>
      <c r="GJ28" s="292"/>
      <c r="GK28" s="292"/>
      <c r="GL28" s="292"/>
      <c r="GM28" s="292"/>
      <c r="GN28" s="292"/>
      <c r="GO28" s="292"/>
      <c r="GP28" s="292"/>
      <c r="GQ28" s="292"/>
      <c r="GR28" s="292"/>
      <c r="GS28" s="292"/>
      <c r="GT28" s="292"/>
      <c r="GU28" s="292"/>
      <c r="GV28" s="292"/>
      <c r="GW28" s="292"/>
      <c r="GX28" s="292"/>
      <c r="GY28" s="292"/>
      <c r="GZ28" s="292"/>
      <c r="HA28" s="292"/>
      <c r="HB28" s="292"/>
      <c r="HC28" s="292"/>
      <c r="HD28" s="292"/>
      <c r="HE28" s="292"/>
      <c r="HF28" s="292"/>
      <c r="HG28" s="292"/>
      <c r="HH28" s="292"/>
      <c r="HI28" s="292"/>
      <c r="HJ28" s="292"/>
      <c r="HK28" s="292"/>
      <c r="HL28" s="292"/>
      <c r="HM28" s="292"/>
      <c r="HN28" s="292"/>
      <c r="HO28" s="292"/>
      <c r="HP28" s="292"/>
      <c r="HQ28" s="292"/>
      <c r="HR28" s="292"/>
      <c r="HS28" s="292"/>
      <c r="HT28" s="292"/>
      <c r="HU28" s="292"/>
      <c r="HV28" s="292"/>
      <c r="HW28" s="292"/>
      <c r="HX28" s="292"/>
      <c r="HY28" s="292"/>
      <c r="HZ28" s="292"/>
      <c r="IA28" s="292"/>
      <c r="IB28" s="292"/>
      <c r="IC28" s="292"/>
      <c r="ID28" s="292"/>
      <c r="IE28" s="292"/>
      <c r="IF28" s="292"/>
      <c r="IG28" s="292"/>
      <c r="IH28" s="292"/>
      <c r="II28" s="292"/>
      <c r="IJ28" s="292"/>
      <c r="IK28" s="292"/>
      <c r="IL28" s="292"/>
      <c r="IM28" s="292"/>
      <c r="IN28" s="292"/>
      <c r="IO28" s="292"/>
      <c r="IP28" s="292"/>
      <c r="IQ28" s="292"/>
      <c r="IR28" s="292"/>
      <c r="IS28" s="292"/>
      <c r="IT28" s="292"/>
      <c r="IU28" s="292"/>
      <c r="IV28" s="292"/>
      <c r="IW28" s="292"/>
      <c r="IX28" s="292"/>
      <c r="IY28" s="292"/>
      <c r="IZ28" s="292"/>
      <c r="JA28" s="292"/>
      <c r="JB28" s="292"/>
      <c r="JC28" s="292"/>
      <c r="JD28" s="292"/>
      <c r="JE28" s="292"/>
      <c r="JF28" s="292"/>
      <c r="JG28" s="292"/>
      <c r="JH28" s="292"/>
      <c r="JI28" s="292"/>
      <c r="JJ28" s="292"/>
      <c r="JK28" s="292"/>
      <c r="JL28" s="292"/>
      <c r="JM28" s="292"/>
      <c r="JN28" s="292"/>
      <c r="JO28" s="292"/>
      <c r="JP28" s="292"/>
      <c r="JQ28" s="292"/>
      <c r="JR28" s="292"/>
      <c r="JS28" s="292"/>
      <c r="JT28" s="292"/>
      <c r="JU28" s="292"/>
      <c r="JV28" s="292"/>
      <c r="JW28" s="292"/>
      <c r="JX28" s="292"/>
      <c r="JY28" s="292"/>
      <c r="JZ28" s="292"/>
      <c r="KA28" s="292"/>
      <c r="KB28" s="292"/>
      <c r="KC28" s="292"/>
      <c r="KD28" s="292"/>
      <c r="KE28" s="292"/>
      <c r="KF28" s="292"/>
      <c r="KG28" s="292"/>
      <c r="KH28" s="292"/>
      <c r="KI28" s="292"/>
      <c r="KJ28" s="292"/>
      <c r="KK28" s="292"/>
      <c r="KL28" s="292"/>
      <c r="KM28" s="292"/>
      <c r="KN28" s="292"/>
      <c r="KO28" s="292"/>
      <c r="KP28" s="292"/>
      <c r="KQ28" s="292"/>
      <c r="KR28" s="292"/>
      <c r="KS28" s="292"/>
      <c r="KT28" s="292"/>
      <c r="KU28" s="292"/>
      <c r="KV28" s="292"/>
      <c r="KW28" s="292"/>
      <c r="KX28" s="292"/>
      <c r="KY28" s="292"/>
      <c r="KZ28" s="292"/>
      <c r="LA28" s="292"/>
      <c r="LB28" s="292"/>
      <c r="LC28" s="292"/>
      <c r="LD28" s="292"/>
      <c r="LE28" s="292"/>
      <c r="LF28" s="292"/>
      <c r="LG28" s="292"/>
      <c r="LH28" s="292"/>
      <c r="LI28" s="292"/>
      <c r="LJ28" s="292"/>
      <c r="LK28" s="292"/>
    </row>
    <row r="29" spans="1:323" ht="14.4" customHeight="1" x14ac:dyDescent="0.3">
      <c r="A29" s="292"/>
      <c r="B29" s="292"/>
      <c r="C29" s="213"/>
      <c r="D29" s="214">
        <v>3</v>
      </c>
      <c r="E29" s="215" t="s">
        <v>645</v>
      </c>
      <c r="F29" s="218">
        <f>'PDS - ASLR'!L29</f>
        <v>0</v>
      </c>
      <c r="G29" s="220">
        <f>'PDS - ASLR'!L26</f>
        <v>15</v>
      </c>
      <c r="H29" s="443">
        <f>COUNTIF('PDS - ASLR'!N:N,1)</f>
        <v>0</v>
      </c>
      <c r="I29" s="444"/>
      <c r="J29" s="444"/>
      <c r="K29" s="444"/>
      <c r="L29" s="445"/>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2"/>
      <c r="GD29" s="292"/>
      <c r="GE29" s="292"/>
      <c r="GF29" s="292"/>
      <c r="GG29" s="292"/>
      <c r="GH29" s="292"/>
      <c r="GI29" s="292"/>
      <c r="GJ29" s="292"/>
      <c r="GK29" s="292"/>
      <c r="GL29" s="292"/>
      <c r="GM29" s="292"/>
      <c r="GN29" s="292"/>
      <c r="GO29" s="292"/>
      <c r="GP29" s="292"/>
      <c r="GQ29" s="292"/>
      <c r="GR29" s="292"/>
      <c r="GS29" s="292"/>
      <c r="GT29" s="292"/>
      <c r="GU29" s="292"/>
      <c r="GV29" s="292"/>
      <c r="GW29" s="292"/>
      <c r="GX29" s="292"/>
      <c r="GY29" s="292"/>
      <c r="GZ29" s="292"/>
      <c r="HA29" s="292"/>
      <c r="HB29" s="292"/>
      <c r="HC29" s="292"/>
      <c r="HD29" s="292"/>
      <c r="HE29" s="292"/>
      <c r="HF29" s="292"/>
      <c r="HG29" s="292"/>
      <c r="HH29" s="292"/>
      <c r="HI29" s="292"/>
      <c r="HJ29" s="292"/>
      <c r="HK29" s="292"/>
      <c r="HL29" s="292"/>
      <c r="HM29" s="292"/>
      <c r="HN29" s="292"/>
      <c r="HO29" s="292"/>
      <c r="HP29" s="292"/>
      <c r="HQ29" s="292"/>
      <c r="HR29" s="292"/>
      <c r="HS29" s="292"/>
      <c r="HT29" s="292"/>
      <c r="HU29" s="292"/>
      <c r="HV29" s="292"/>
      <c r="HW29" s="292"/>
      <c r="HX29" s="292"/>
      <c r="HY29" s="292"/>
      <c r="HZ29" s="292"/>
      <c r="IA29" s="292"/>
      <c r="IB29" s="292"/>
      <c r="IC29" s="292"/>
      <c r="ID29" s="292"/>
      <c r="IE29" s="292"/>
      <c r="IF29" s="292"/>
      <c r="IG29" s="292"/>
      <c r="IH29" s="292"/>
      <c r="II29" s="292"/>
      <c r="IJ29" s="292"/>
      <c r="IK29" s="292"/>
      <c r="IL29" s="292"/>
      <c r="IM29" s="292"/>
      <c r="IN29" s="292"/>
      <c r="IO29" s="292"/>
      <c r="IP29" s="292"/>
      <c r="IQ29" s="292"/>
      <c r="IR29" s="292"/>
      <c r="IS29" s="292"/>
      <c r="IT29" s="292"/>
      <c r="IU29" s="292"/>
      <c r="IV29" s="292"/>
      <c r="IW29" s="292"/>
      <c r="IX29" s="292"/>
      <c r="IY29" s="292"/>
      <c r="IZ29" s="292"/>
      <c r="JA29" s="292"/>
      <c r="JB29" s="292"/>
      <c r="JC29" s="292"/>
      <c r="JD29" s="292"/>
      <c r="JE29" s="292"/>
      <c r="JF29" s="292"/>
      <c r="JG29" s="292"/>
      <c r="JH29" s="292"/>
      <c r="JI29" s="292"/>
      <c r="JJ29" s="292"/>
      <c r="JK29" s="292"/>
      <c r="JL29" s="292"/>
      <c r="JM29" s="292"/>
      <c r="JN29" s="292"/>
      <c r="JO29" s="292"/>
      <c r="JP29" s="292"/>
      <c r="JQ29" s="292"/>
      <c r="JR29" s="292"/>
      <c r="JS29" s="292"/>
      <c r="JT29" s="292"/>
      <c r="JU29" s="292"/>
      <c r="JV29" s="292"/>
      <c r="JW29" s="292"/>
      <c r="JX29" s="292"/>
      <c r="JY29" s="292"/>
      <c r="JZ29" s="292"/>
      <c r="KA29" s="292"/>
      <c r="KB29" s="292"/>
      <c r="KC29" s="292"/>
      <c r="KD29" s="292"/>
      <c r="KE29" s="292"/>
      <c r="KF29" s="292"/>
      <c r="KG29" s="292"/>
      <c r="KH29" s="292"/>
      <c r="KI29" s="292"/>
      <c r="KJ29" s="292"/>
      <c r="KK29" s="292"/>
      <c r="KL29" s="292"/>
      <c r="KM29" s="292"/>
      <c r="KN29" s="292"/>
      <c r="KO29" s="292"/>
      <c r="KP29" s="292"/>
      <c r="KQ29" s="292"/>
      <c r="KR29" s="292"/>
      <c r="KS29" s="292"/>
      <c r="KT29" s="292"/>
      <c r="KU29" s="292"/>
      <c r="KV29" s="292"/>
      <c r="KW29" s="292"/>
      <c r="KX29" s="292"/>
      <c r="KY29" s="292"/>
      <c r="KZ29" s="292"/>
      <c r="LA29" s="292"/>
      <c r="LB29" s="292"/>
      <c r="LC29" s="292"/>
      <c r="LD29" s="292"/>
      <c r="LE29" s="292"/>
      <c r="LF29" s="292"/>
      <c r="LG29" s="292"/>
      <c r="LH29" s="292"/>
      <c r="LI29" s="292"/>
      <c r="LJ29" s="292"/>
      <c r="LK29" s="292"/>
    </row>
    <row r="30" spans="1:323" ht="14.4" customHeight="1" x14ac:dyDescent="0.3">
      <c r="A30" s="302"/>
      <c r="B30" s="302"/>
      <c r="C30" s="213"/>
      <c r="D30" s="214">
        <v>3</v>
      </c>
      <c r="E30" s="215" t="s">
        <v>1236</v>
      </c>
      <c r="F30" s="218">
        <f>'PDS - Compatibility'!K21</f>
        <v>0</v>
      </c>
      <c r="G30" s="220">
        <f>'PDS - Compatibility'!K18</f>
        <v>15</v>
      </c>
      <c r="H30" s="443"/>
      <c r="I30" s="444"/>
      <c r="J30" s="444"/>
      <c r="K30" s="444"/>
      <c r="L30" s="445"/>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2"/>
      <c r="CW30" s="302"/>
      <c r="CX30" s="302"/>
      <c r="CY30" s="302"/>
      <c r="CZ30" s="302"/>
      <c r="DA30" s="302"/>
      <c r="DB30" s="302"/>
      <c r="DC30" s="302"/>
      <c r="DD30" s="302"/>
      <c r="DE30" s="302"/>
      <c r="DF30" s="302"/>
      <c r="DG30" s="302"/>
      <c r="DH30" s="302"/>
      <c r="DI30" s="302"/>
      <c r="DJ30" s="302"/>
      <c r="DK30" s="302"/>
      <c r="DL30" s="302"/>
      <c r="DM30" s="302"/>
      <c r="DN30" s="302"/>
      <c r="DO30" s="302"/>
      <c r="DP30" s="302"/>
      <c r="DQ30" s="302"/>
      <c r="DR30" s="302"/>
      <c r="DS30" s="302"/>
      <c r="DT30" s="302"/>
      <c r="DU30" s="302"/>
      <c r="DV30" s="302"/>
      <c r="DW30" s="302"/>
      <c r="DX30" s="302"/>
      <c r="DY30" s="302"/>
      <c r="DZ30" s="302"/>
      <c r="EA30" s="302"/>
      <c r="EB30" s="302"/>
      <c r="EC30" s="302"/>
      <c r="ED30" s="302"/>
      <c r="EE30" s="302"/>
      <c r="EF30" s="302"/>
      <c r="EG30" s="302"/>
      <c r="EH30" s="302"/>
      <c r="EI30" s="302"/>
      <c r="EJ30" s="302"/>
      <c r="EK30" s="302"/>
      <c r="EL30" s="302"/>
      <c r="EM30" s="302"/>
      <c r="EN30" s="302"/>
      <c r="EO30" s="302"/>
      <c r="EP30" s="302"/>
      <c r="EQ30" s="302"/>
      <c r="ER30" s="302"/>
      <c r="ES30" s="302"/>
      <c r="ET30" s="302"/>
      <c r="EU30" s="302"/>
      <c r="EV30" s="302"/>
      <c r="EW30" s="302"/>
      <c r="EX30" s="302"/>
      <c r="EY30" s="302"/>
      <c r="EZ30" s="302"/>
      <c r="FA30" s="302"/>
      <c r="FB30" s="302"/>
      <c r="FC30" s="302"/>
      <c r="FD30" s="302"/>
      <c r="FE30" s="302"/>
      <c r="FF30" s="302"/>
      <c r="FG30" s="302"/>
      <c r="FH30" s="302"/>
      <c r="FI30" s="302"/>
      <c r="FJ30" s="302"/>
      <c r="FK30" s="302"/>
      <c r="FL30" s="302"/>
      <c r="FM30" s="302"/>
      <c r="FN30" s="302"/>
      <c r="FO30" s="302"/>
      <c r="FP30" s="302"/>
      <c r="FQ30" s="302"/>
      <c r="FR30" s="302"/>
      <c r="FS30" s="302"/>
      <c r="FT30" s="302"/>
      <c r="FU30" s="302"/>
      <c r="FV30" s="302"/>
      <c r="FW30" s="302"/>
      <c r="FX30" s="302"/>
      <c r="FY30" s="302"/>
      <c r="FZ30" s="302"/>
      <c r="GA30" s="302"/>
      <c r="GB30" s="302"/>
      <c r="GC30" s="302"/>
      <c r="GD30" s="302"/>
      <c r="GE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c r="IW30" s="302"/>
      <c r="IX30" s="302"/>
      <c r="IY30" s="302"/>
      <c r="IZ30" s="302"/>
      <c r="JA30" s="302"/>
      <c r="JB30" s="302"/>
      <c r="JC30" s="302"/>
      <c r="JD30" s="302"/>
      <c r="JE30" s="302"/>
      <c r="JF30" s="302"/>
      <c r="JG30" s="302"/>
      <c r="JH30" s="302"/>
      <c r="JI30" s="302"/>
      <c r="JJ30" s="302"/>
      <c r="JK30" s="302"/>
      <c r="JL30" s="302"/>
      <c r="JM30" s="302"/>
      <c r="JN30" s="302"/>
      <c r="JO30" s="302"/>
      <c r="JP30" s="302"/>
      <c r="JQ30" s="302"/>
      <c r="JR30" s="302"/>
      <c r="JS30" s="302"/>
      <c r="JT30" s="302"/>
      <c r="JU30" s="302"/>
      <c r="JV30" s="302"/>
      <c r="JW30" s="302"/>
      <c r="JX30" s="302"/>
      <c r="JY30" s="302"/>
      <c r="JZ30" s="302"/>
      <c r="KA30" s="302"/>
      <c r="KB30" s="302"/>
      <c r="KC30" s="302"/>
      <c r="KD30" s="302"/>
      <c r="KE30" s="302"/>
      <c r="KF30" s="302"/>
      <c r="KG30" s="302"/>
      <c r="KH30" s="302"/>
      <c r="KI30" s="302"/>
      <c r="KJ30" s="302"/>
      <c r="KK30" s="302"/>
      <c r="KL30" s="302"/>
      <c r="KM30" s="302"/>
      <c r="KN30" s="302"/>
      <c r="KO30" s="302"/>
      <c r="KP30" s="302"/>
      <c r="KQ30" s="302"/>
      <c r="KR30" s="302"/>
      <c r="KS30" s="302"/>
      <c r="KT30" s="302"/>
      <c r="KU30" s="302"/>
      <c r="KV30" s="302"/>
      <c r="KW30" s="302"/>
      <c r="KX30" s="302"/>
      <c r="KY30" s="302"/>
      <c r="KZ30" s="302"/>
      <c r="LA30" s="302"/>
      <c r="LB30" s="302"/>
      <c r="LC30" s="302"/>
      <c r="LD30" s="302"/>
      <c r="LE30" s="302"/>
      <c r="LF30" s="302"/>
      <c r="LG30" s="302"/>
      <c r="LH30" s="302"/>
      <c r="LI30" s="302"/>
      <c r="LJ30" s="302"/>
      <c r="LK30" s="302"/>
    </row>
    <row r="31" spans="1:323" ht="14.4" customHeight="1" x14ac:dyDescent="0.3">
      <c r="A31" s="292"/>
      <c r="B31" s="206">
        <f>COUNTIF(G24,"Yes")</f>
        <v>1</v>
      </c>
      <c r="C31" s="294" t="s">
        <v>731</v>
      </c>
      <c r="D31" s="441" t="str">
        <f>IF(AND(B31=1),IF(SUM(H27,H28,H29)&gt;0,"WARNING OPEN PDS: A test result of N/A (not applicable) has been selected for one or more mandatory test cases. Appropriate test results for a mandatory test are Pass or Fail. Please consider reviewing the test results.",""),"")</f>
        <v/>
      </c>
      <c r="E31" s="441"/>
      <c r="F31" s="441"/>
      <c r="G31" s="441"/>
      <c r="H31" s="441"/>
      <c r="I31" s="441"/>
      <c r="J31" s="441"/>
      <c r="K31" s="441"/>
      <c r="L31" s="441"/>
    </row>
    <row r="32" spans="1:323" ht="14.4" customHeight="1" x14ac:dyDescent="0.3">
      <c r="A32" s="292"/>
      <c r="B32" s="292"/>
      <c r="C32" s="295"/>
      <c r="D32" s="292"/>
      <c r="E32" s="292"/>
      <c r="F32" s="292"/>
      <c r="G32" s="292"/>
      <c r="H32" s="292"/>
      <c r="I32" s="292"/>
      <c r="J32" s="292"/>
      <c r="K32" s="292"/>
      <c r="L32" s="292"/>
    </row>
    <row r="33" spans="1:323" ht="14.4" customHeight="1" x14ac:dyDescent="0.3">
      <c r="A33" s="292"/>
      <c r="B33" s="292"/>
      <c r="C33" s="217"/>
      <c r="D33" s="217"/>
      <c r="E33" s="217"/>
      <c r="F33" s="217"/>
      <c r="G33" s="217"/>
      <c r="H33" s="217"/>
      <c r="I33" s="217"/>
      <c r="J33" s="217"/>
      <c r="K33" s="217"/>
      <c r="L33" s="217"/>
    </row>
    <row r="34" spans="1:323" ht="14.4" customHeight="1" x14ac:dyDescent="0.3">
      <c r="A34" s="292"/>
      <c r="B34" s="292"/>
      <c r="C34" s="217"/>
      <c r="D34" s="452" t="s">
        <v>730</v>
      </c>
      <c r="E34" s="452"/>
      <c r="F34" s="453"/>
      <c r="G34" s="293" t="s">
        <v>19</v>
      </c>
      <c r="H34" s="217"/>
      <c r="I34" s="217"/>
      <c r="J34" s="217"/>
      <c r="K34" s="217"/>
      <c r="L34" s="32"/>
    </row>
    <row r="35" spans="1:323" ht="14.4" customHeight="1" x14ac:dyDescent="0.3">
      <c r="A35" s="292"/>
      <c r="B35" s="292"/>
      <c r="C35" s="217"/>
      <c r="D35" s="442" t="s">
        <v>539</v>
      </c>
      <c r="E35" s="442"/>
      <c r="F35" s="442"/>
      <c r="G35" s="442"/>
      <c r="H35" s="442"/>
      <c r="I35" s="442"/>
      <c r="J35" s="442"/>
      <c r="K35" s="442"/>
      <c r="L35" s="442"/>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c r="CW35" s="275"/>
      <c r="CX35" s="275"/>
      <c r="CY35" s="275"/>
      <c r="CZ35" s="275"/>
      <c r="DA35" s="275"/>
      <c r="DB35" s="275"/>
      <c r="DC35" s="275"/>
      <c r="DD35" s="275"/>
      <c r="DE35" s="275"/>
      <c r="DF35" s="275"/>
      <c r="DG35" s="275"/>
      <c r="DH35" s="275"/>
      <c r="DI35" s="275"/>
      <c r="DJ35" s="275"/>
      <c r="DK35" s="275"/>
      <c r="DL35" s="275"/>
      <c r="DM35" s="275"/>
      <c r="DN35" s="275"/>
      <c r="DO35" s="275"/>
      <c r="DP35" s="275"/>
      <c r="DQ35" s="275"/>
      <c r="DR35" s="275"/>
      <c r="DS35" s="275"/>
      <c r="DT35" s="275"/>
      <c r="DU35" s="275"/>
      <c r="DV35" s="275"/>
      <c r="DW35" s="275"/>
      <c r="DX35" s="275"/>
      <c r="DY35" s="275"/>
      <c r="DZ35" s="275"/>
      <c r="EA35" s="275"/>
      <c r="EB35" s="275"/>
      <c r="EC35" s="275"/>
      <c r="ED35" s="275"/>
      <c r="EE35" s="275"/>
      <c r="EF35" s="275"/>
      <c r="EG35" s="275"/>
      <c r="EH35" s="275"/>
      <c r="EI35" s="275"/>
      <c r="EJ35" s="275"/>
      <c r="EK35" s="275"/>
      <c r="EL35" s="275"/>
      <c r="EM35" s="275"/>
      <c r="EN35" s="275"/>
      <c r="EO35" s="275"/>
      <c r="EP35" s="275"/>
      <c r="EQ35" s="275"/>
      <c r="ER35" s="275"/>
      <c r="ES35" s="275"/>
      <c r="ET35" s="275"/>
      <c r="EU35" s="275"/>
      <c r="EV35" s="275"/>
      <c r="EW35" s="275"/>
      <c r="EX35" s="275"/>
      <c r="EY35" s="275"/>
      <c r="EZ35" s="275"/>
      <c r="FA35" s="275"/>
      <c r="FB35" s="275"/>
      <c r="FC35" s="275"/>
      <c r="FD35" s="275"/>
      <c r="FE35" s="275"/>
      <c r="FF35" s="275"/>
      <c r="FG35" s="275"/>
      <c r="FH35" s="275"/>
      <c r="FI35" s="275"/>
      <c r="FJ35" s="275"/>
      <c r="FK35" s="275"/>
      <c r="FL35" s="275"/>
      <c r="FM35" s="275"/>
      <c r="FN35" s="275"/>
      <c r="FO35" s="275"/>
      <c r="FP35" s="275"/>
      <c r="FQ35" s="275"/>
      <c r="FR35" s="275"/>
      <c r="FS35" s="275"/>
      <c r="FT35" s="275"/>
      <c r="FU35" s="275"/>
      <c r="FV35" s="275"/>
      <c r="FW35" s="275"/>
      <c r="FX35" s="275"/>
      <c r="FY35" s="275"/>
      <c r="FZ35" s="275"/>
      <c r="GA35" s="275"/>
      <c r="GB35" s="275"/>
      <c r="GC35" s="275"/>
      <c r="GD35" s="275"/>
      <c r="GE35" s="275"/>
      <c r="GF35" s="275"/>
      <c r="GG35" s="275"/>
      <c r="GH35" s="275"/>
      <c r="GI35" s="275"/>
      <c r="GJ35" s="275"/>
      <c r="GK35" s="275"/>
      <c r="GL35" s="275"/>
      <c r="GM35" s="275"/>
      <c r="GN35" s="275"/>
      <c r="GO35" s="275"/>
      <c r="GP35" s="275"/>
      <c r="GQ35" s="275"/>
      <c r="GR35" s="275"/>
      <c r="GS35" s="275"/>
      <c r="GT35" s="275"/>
      <c r="GU35" s="275"/>
      <c r="GV35" s="275"/>
      <c r="GW35" s="275"/>
      <c r="GX35" s="275"/>
      <c r="GY35" s="275"/>
      <c r="GZ35" s="275"/>
      <c r="HA35" s="275"/>
      <c r="HB35" s="275"/>
      <c r="HC35" s="275"/>
      <c r="HD35" s="275"/>
      <c r="HE35" s="275"/>
      <c r="HF35" s="275"/>
      <c r="HG35" s="275"/>
      <c r="HH35" s="275"/>
      <c r="HI35" s="275"/>
      <c r="HJ35" s="275"/>
      <c r="HK35" s="275"/>
      <c r="HL35" s="275"/>
      <c r="HM35" s="275"/>
      <c r="HN35" s="275"/>
      <c r="HO35" s="275"/>
      <c r="HP35" s="275"/>
      <c r="HQ35" s="275"/>
      <c r="HR35" s="275"/>
      <c r="HS35" s="275"/>
      <c r="HT35" s="275"/>
      <c r="HU35" s="275"/>
      <c r="HV35" s="275"/>
      <c r="HW35" s="275"/>
      <c r="HX35" s="275"/>
      <c r="HY35" s="275"/>
      <c r="HZ35" s="275"/>
      <c r="IA35" s="275"/>
      <c r="IB35" s="275"/>
      <c r="IC35" s="275"/>
      <c r="ID35" s="275"/>
      <c r="IE35" s="275"/>
      <c r="IF35" s="275"/>
      <c r="IG35" s="275"/>
      <c r="IH35" s="275"/>
      <c r="II35" s="275"/>
      <c r="IJ35" s="275"/>
      <c r="IK35" s="275"/>
      <c r="IL35" s="275"/>
      <c r="IM35" s="275"/>
      <c r="IN35" s="275"/>
      <c r="IO35" s="275"/>
      <c r="IP35" s="275"/>
      <c r="IQ35" s="275"/>
      <c r="IR35" s="275"/>
      <c r="IS35" s="275"/>
      <c r="IT35" s="275"/>
      <c r="IU35" s="275"/>
      <c r="IV35" s="275"/>
      <c r="IW35" s="275"/>
      <c r="IX35" s="275"/>
      <c r="IY35" s="275"/>
      <c r="IZ35" s="275"/>
      <c r="JA35" s="275"/>
      <c r="JB35" s="275"/>
      <c r="JC35" s="275"/>
      <c r="JD35" s="275"/>
      <c r="JE35" s="275"/>
      <c r="JF35" s="275"/>
      <c r="JG35" s="275"/>
      <c r="JH35" s="275"/>
      <c r="JI35" s="275"/>
      <c r="JJ35" s="275"/>
      <c r="JK35" s="275"/>
      <c r="JL35" s="275"/>
      <c r="JM35" s="275"/>
      <c r="JN35" s="275"/>
      <c r="JO35" s="275"/>
      <c r="JP35" s="275"/>
      <c r="JQ35" s="275"/>
      <c r="JR35" s="275"/>
      <c r="JS35" s="275"/>
      <c r="JT35" s="275"/>
      <c r="JU35" s="275"/>
      <c r="JV35" s="275"/>
      <c r="JW35" s="275"/>
      <c r="JX35" s="275"/>
      <c r="JY35" s="275"/>
      <c r="JZ35" s="275"/>
      <c r="KA35" s="275"/>
      <c r="KB35" s="275"/>
      <c r="KC35" s="275"/>
      <c r="KD35" s="275"/>
      <c r="KE35" s="275"/>
      <c r="KF35" s="275"/>
      <c r="KG35" s="275"/>
      <c r="KH35" s="275"/>
      <c r="KI35" s="275"/>
      <c r="KJ35" s="275"/>
      <c r="KK35" s="275"/>
      <c r="KL35" s="275"/>
      <c r="KM35" s="275"/>
      <c r="KN35" s="275"/>
      <c r="KO35" s="275"/>
      <c r="KP35" s="275"/>
      <c r="KQ35" s="275"/>
      <c r="KR35" s="275"/>
      <c r="KS35" s="275"/>
      <c r="KT35" s="275"/>
      <c r="KU35" s="275"/>
      <c r="KV35" s="275"/>
      <c r="KW35" s="275"/>
      <c r="KX35" s="275"/>
      <c r="KY35" s="275"/>
      <c r="KZ35" s="275"/>
      <c r="LA35" s="275"/>
      <c r="LB35" s="275"/>
      <c r="LC35" s="275"/>
      <c r="LD35" s="275"/>
      <c r="LE35" s="275"/>
      <c r="LF35" s="275"/>
      <c r="LG35" s="275"/>
      <c r="LH35" s="275"/>
      <c r="LI35" s="275"/>
      <c r="LJ35" s="275"/>
      <c r="LK35" s="275"/>
    </row>
    <row r="36" spans="1:323" ht="14.4" customHeight="1" x14ac:dyDescent="0.3">
      <c r="A36" s="292"/>
      <c r="B36" s="292"/>
      <c r="C36" s="16"/>
      <c r="D36" s="251">
        <v>4</v>
      </c>
      <c r="E36" s="252" t="s">
        <v>620</v>
      </c>
      <c r="F36" s="218">
        <f>'PDS - Auth &amp; Audit'!M46</f>
        <v>0</v>
      </c>
      <c r="G36" s="219">
        <f>'PDS - Auth &amp; Audit'!M43</f>
        <v>17</v>
      </c>
      <c r="H36" s="443">
        <f>COUNTIFS('PDS - Auth &amp; Audit'!Q:Q,1,'PDS - Auth &amp; Audit'!O:O,1)</f>
        <v>0</v>
      </c>
      <c r="I36" s="444"/>
      <c r="J36" s="444"/>
      <c r="K36" s="444"/>
      <c r="L36" s="445"/>
    </row>
    <row r="37" spans="1:323" s="16" customFormat="1" ht="14.4" customHeight="1" x14ac:dyDescent="0.3">
      <c r="A37" s="292"/>
      <c r="B37" s="292"/>
      <c r="D37" s="251">
        <v>5</v>
      </c>
      <c r="E37" s="252" t="s">
        <v>621</v>
      </c>
      <c r="F37" s="218">
        <f>'PDS - Main'!M144</f>
        <v>0</v>
      </c>
      <c r="G37" s="220">
        <f>'PDS - Main'!M141</f>
        <v>44</v>
      </c>
      <c r="H37" s="443">
        <f>COUNTIFS('PDS - Main'!Q:Q,1,'PDS - Main'!O:O,1)</f>
        <v>0</v>
      </c>
      <c r="I37" s="444"/>
      <c r="J37" s="444"/>
      <c r="K37" s="444"/>
      <c r="L37" s="445"/>
    </row>
    <row r="38" spans="1:323" s="221" customFormat="1" ht="14.4" customHeight="1" x14ac:dyDescent="0.3">
      <c r="B38" s="206">
        <f>COUNTIF(G34,"Yes")</f>
        <v>0</v>
      </c>
      <c r="C38" s="294" t="s">
        <v>731</v>
      </c>
      <c r="D38" s="441" t="str">
        <f>IF(AND(B38=1),IF(SUM(H36,H37,H36)&gt;0,"WARNING DIRECT PDS: A test result of N/A (not applicable) has been selected for one or more mandatory test cases. Appropriate test results for a mandatory test are Pass or Fail. Please consider reviewing the test results.",""),"")</f>
        <v/>
      </c>
      <c r="E38" s="441"/>
      <c r="F38" s="441"/>
      <c r="G38" s="441"/>
      <c r="H38" s="441"/>
      <c r="I38" s="441"/>
      <c r="J38" s="441"/>
      <c r="K38" s="441"/>
      <c r="L38" s="441"/>
    </row>
    <row r="39" spans="1:323" s="221" customFormat="1" ht="14.4" customHeight="1" x14ac:dyDescent="0.3"/>
    <row r="40" spans="1:323" s="221" customFormat="1" ht="14.4" hidden="1" customHeight="1" x14ac:dyDescent="0.3">
      <c r="G40" s="221" t="s">
        <v>14</v>
      </c>
    </row>
    <row r="41" spans="1:323" s="221" customFormat="1" hidden="1" x14ac:dyDescent="0.3">
      <c r="G41" s="221" t="s">
        <v>19</v>
      </c>
    </row>
    <row r="42" spans="1:323" s="221" customFormat="1" x14ac:dyDescent="0.3"/>
    <row r="43" spans="1:323" s="221" customFormat="1" x14ac:dyDescent="0.3"/>
    <row r="44" spans="1:323" s="221" customFormat="1" x14ac:dyDescent="0.3"/>
    <row r="45" spans="1:323" s="221" customFormat="1" x14ac:dyDescent="0.3"/>
    <row r="46" spans="1:323" s="221" customFormat="1" x14ac:dyDescent="0.3"/>
    <row r="47" spans="1:323" s="221" customFormat="1" x14ac:dyDescent="0.3"/>
    <row r="48" spans="1:323" s="221" customFormat="1" x14ac:dyDescent="0.3"/>
    <row r="49" s="221" customFormat="1" x14ac:dyDescent="0.3"/>
    <row r="50" s="221" customFormat="1" x14ac:dyDescent="0.3"/>
    <row r="51" s="221" customFormat="1" x14ac:dyDescent="0.3"/>
    <row r="52" s="221" customFormat="1" x14ac:dyDescent="0.3"/>
    <row r="53" s="221" customFormat="1" x14ac:dyDescent="0.3"/>
    <row r="54" s="221" customFormat="1" x14ac:dyDescent="0.3"/>
    <row r="55" s="221" customFormat="1" x14ac:dyDescent="0.3"/>
    <row r="56" s="221" customFormat="1" x14ac:dyDescent="0.3"/>
    <row r="57" s="221" customFormat="1" x14ac:dyDescent="0.3"/>
    <row r="58" s="221" customFormat="1" x14ac:dyDescent="0.3"/>
    <row r="59" s="221" customFormat="1" x14ac:dyDescent="0.3"/>
    <row r="60" s="221" customFormat="1" x14ac:dyDescent="0.3"/>
    <row r="61" s="221" customFormat="1" x14ac:dyDescent="0.3"/>
    <row r="62" s="221" customFormat="1" x14ac:dyDescent="0.3"/>
    <row r="63" s="221" customFormat="1" x14ac:dyDescent="0.3"/>
    <row r="64" s="221" customFormat="1" x14ac:dyDescent="0.3"/>
    <row r="65" s="221" customFormat="1" x14ac:dyDescent="0.3"/>
    <row r="66" s="221" customFormat="1" x14ac:dyDescent="0.3"/>
    <row r="67" s="221" customFormat="1" x14ac:dyDescent="0.3"/>
    <row r="68" s="221" customFormat="1" x14ac:dyDescent="0.3"/>
    <row r="69" s="221" customFormat="1" x14ac:dyDescent="0.3"/>
    <row r="70" s="221" customFormat="1" x14ac:dyDescent="0.3"/>
    <row r="71" s="221" customFormat="1" x14ac:dyDescent="0.3"/>
    <row r="72" s="221" customFormat="1" x14ac:dyDescent="0.3"/>
    <row r="73" s="221" customFormat="1" x14ac:dyDescent="0.3"/>
    <row r="74" s="221" customFormat="1" x14ac:dyDescent="0.3"/>
    <row r="75" s="221" customFormat="1" x14ac:dyDescent="0.3"/>
    <row r="76" s="221" customFormat="1" x14ac:dyDescent="0.3"/>
    <row r="77" s="221" customFormat="1" x14ac:dyDescent="0.3"/>
    <row r="78" s="221" customFormat="1" x14ac:dyDescent="0.3"/>
    <row r="79" s="221" customFormat="1" x14ac:dyDescent="0.3"/>
    <row r="80" s="221" customFormat="1" x14ac:dyDescent="0.3"/>
    <row r="81" s="221" customFormat="1" x14ac:dyDescent="0.3"/>
    <row r="82" s="221" customFormat="1" x14ac:dyDescent="0.3"/>
    <row r="83" s="221" customFormat="1" x14ac:dyDescent="0.3"/>
    <row r="84" s="221" customFormat="1" x14ac:dyDescent="0.3"/>
    <row r="85" s="221" customFormat="1" x14ac:dyDescent="0.3"/>
    <row r="86" s="221" customFormat="1" x14ac:dyDescent="0.3"/>
    <row r="87" s="221" customFormat="1" x14ac:dyDescent="0.3"/>
    <row r="88" s="221" customFormat="1" x14ac:dyDescent="0.3"/>
    <row r="89" s="221" customFormat="1" x14ac:dyDescent="0.3"/>
    <row r="90" s="221" customFormat="1" x14ac:dyDescent="0.3"/>
    <row r="91" s="221" customFormat="1" x14ac:dyDescent="0.3"/>
    <row r="92" s="221" customFormat="1" x14ac:dyDescent="0.3"/>
    <row r="93" s="221" customFormat="1" x14ac:dyDescent="0.3"/>
    <row r="94" s="221" customFormat="1" x14ac:dyDescent="0.3"/>
    <row r="95" s="221" customFormat="1" x14ac:dyDescent="0.3"/>
    <row r="96" s="221" customFormat="1" x14ac:dyDescent="0.3"/>
    <row r="97" s="221" customFormat="1" x14ac:dyDescent="0.3"/>
    <row r="98" s="221" customFormat="1" x14ac:dyDescent="0.3"/>
    <row r="99" s="221" customFormat="1" x14ac:dyDescent="0.3"/>
    <row r="100" s="221" customFormat="1" x14ac:dyDescent="0.3"/>
    <row r="101" s="221" customFormat="1" x14ac:dyDescent="0.3"/>
    <row r="102" s="221" customFormat="1" x14ac:dyDescent="0.3"/>
    <row r="103" s="221" customFormat="1" x14ac:dyDescent="0.3"/>
    <row r="104" s="221" customFormat="1" x14ac:dyDescent="0.3"/>
    <row r="105" s="221" customFormat="1" x14ac:dyDescent="0.3"/>
    <row r="106" s="221" customFormat="1" x14ac:dyDescent="0.3"/>
    <row r="107" s="221" customFormat="1" x14ac:dyDescent="0.3"/>
    <row r="108" s="221" customFormat="1" x14ac:dyDescent="0.3"/>
    <row r="109" s="221" customFormat="1" x14ac:dyDescent="0.3"/>
    <row r="110" s="221" customFormat="1" x14ac:dyDescent="0.3"/>
    <row r="111" s="221" customFormat="1" x14ac:dyDescent="0.3"/>
    <row r="112" s="221" customFormat="1" x14ac:dyDescent="0.3"/>
    <row r="113" s="221" customFormat="1" x14ac:dyDescent="0.3"/>
    <row r="114" s="221" customFormat="1" x14ac:dyDescent="0.3"/>
    <row r="115" s="221" customFormat="1" x14ac:dyDescent="0.3"/>
    <row r="116" s="221" customFormat="1" x14ac:dyDescent="0.3"/>
    <row r="117" s="221" customFormat="1" x14ac:dyDescent="0.3"/>
    <row r="118" s="221" customFormat="1" x14ac:dyDescent="0.3"/>
    <row r="119" s="221" customFormat="1" x14ac:dyDescent="0.3"/>
    <row r="120" s="221" customFormat="1" x14ac:dyDescent="0.3"/>
    <row r="121" s="221" customFormat="1" x14ac:dyDescent="0.3"/>
    <row r="122" s="221" customFormat="1" x14ac:dyDescent="0.3"/>
    <row r="123" s="221" customFormat="1" x14ac:dyDescent="0.3"/>
    <row r="124" s="221" customFormat="1" x14ac:dyDescent="0.3"/>
    <row r="125" s="221" customFormat="1" x14ac:dyDescent="0.3"/>
    <row r="126" s="221" customFormat="1" x14ac:dyDescent="0.3"/>
    <row r="127" s="221" customFormat="1" x14ac:dyDescent="0.3"/>
    <row r="128" s="221" customFormat="1" x14ac:dyDescent="0.3"/>
    <row r="129" s="221" customFormat="1" x14ac:dyDescent="0.3"/>
    <row r="130" s="221" customFormat="1" x14ac:dyDescent="0.3"/>
    <row r="131" s="221" customFormat="1" x14ac:dyDescent="0.3"/>
    <row r="132" s="221" customFormat="1" x14ac:dyDescent="0.3"/>
    <row r="133" s="221" customFormat="1" x14ac:dyDescent="0.3"/>
    <row r="134" s="221" customFormat="1" x14ac:dyDescent="0.3"/>
    <row r="135" s="221" customFormat="1" x14ac:dyDescent="0.3"/>
    <row r="136" s="221" customFormat="1" x14ac:dyDescent="0.3"/>
    <row r="137" s="221" customFormat="1" x14ac:dyDescent="0.3"/>
    <row r="138" s="221" customFormat="1" x14ac:dyDescent="0.3"/>
    <row r="139" s="221" customFormat="1" x14ac:dyDescent="0.3"/>
    <row r="140" s="221" customFormat="1" x14ac:dyDescent="0.3"/>
    <row r="141" s="221" customFormat="1" x14ac:dyDescent="0.3"/>
    <row r="142" s="221" customFormat="1" x14ac:dyDescent="0.3"/>
    <row r="143" s="221" customFormat="1" x14ac:dyDescent="0.3"/>
    <row r="144" s="221" customFormat="1" x14ac:dyDescent="0.3"/>
    <row r="145" s="221" customFormat="1" x14ac:dyDescent="0.3"/>
    <row r="146" s="221" customFormat="1" x14ac:dyDescent="0.3"/>
    <row r="147" s="221" customFormat="1" x14ac:dyDescent="0.3"/>
    <row r="148" s="221" customFormat="1" x14ac:dyDescent="0.3"/>
    <row r="149" s="221" customFormat="1" x14ac:dyDescent="0.3"/>
    <row r="150" s="221" customFormat="1" x14ac:dyDescent="0.3"/>
    <row r="151" s="221" customFormat="1" x14ac:dyDescent="0.3"/>
    <row r="152" s="221" customFormat="1" x14ac:dyDescent="0.3"/>
    <row r="153" s="221" customFormat="1" x14ac:dyDescent="0.3"/>
    <row r="154" s="221" customFormat="1" x14ac:dyDescent="0.3"/>
    <row r="155" s="221" customFormat="1" x14ac:dyDescent="0.3"/>
    <row r="156" s="221" customFormat="1" x14ac:dyDescent="0.3"/>
    <row r="157" s="221" customFormat="1" x14ac:dyDescent="0.3"/>
    <row r="158" s="221" customFormat="1" x14ac:dyDescent="0.3"/>
    <row r="159" s="221" customFormat="1" x14ac:dyDescent="0.3"/>
    <row r="160" s="221" customFormat="1" x14ac:dyDescent="0.3"/>
    <row r="161" s="221" customFormat="1" x14ac:dyDescent="0.3"/>
    <row r="162" s="221" customFormat="1" x14ac:dyDescent="0.3"/>
    <row r="163" s="221" customFormat="1" x14ac:dyDescent="0.3"/>
    <row r="164" s="221" customFormat="1" x14ac:dyDescent="0.3"/>
    <row r="165" s="221" customFormat="1" x14ac:dyDescent="0.3"/>
    <row r="166" s="221" customFormat="1" x14ac:dyDescent="0.3"/>
    <row r="167" s="221" customFormat="1" x14ac:dyDescent="0.3"/>
    <row r="168" s="221" customFormat="1" x14ac:dyDescent="0.3"/>
    <row r="169" s="221" customFormat="1" x14ac:dyDescent="0.3"/>
    <row r="170" s="221" customFormat="1" x14ac:dyDescent="0.3"/>
    <row r="171" s="221" customFormat="1" x14ac:dyDescent="0.3"/>
    <row r="172" s="221" customFormat="1" x14ac:dyDescent="0.3"/>
    <row r="173" s="221" customFormat="1" x14ac:dyDescent="0.3"/>
    <row r="174" s="221" customFormat="1" x14ac:dyDescent="0.3"/>
    <row r="175" s="221" customFormat="1" x14ac:dyDescent="0.3"/>
    <row r="176" s="221" customFormat="1" x14ac:dyDescent="0.3"/>
    <row r="177" s="221" customFormat="1" x14ac:dyDescent="0.3"/>
    <row r="178" s="221" customFormat="1" x14ac:dyDescent="0.3"/>
    <row r="179" s="221" customFormat="1" x14ac:dyDescent="0.3"/>
    <row r="180" s="221" customFormat="1" x14ac:dyDescent="0.3"/>
    <row r="181" s="221" customFormat="1" x14ac:dyDescent="0.3"/>
    <row r="182" s="221" customFormat="1" x14ac:dyDescent="0.3"/>
    <row r="183" s="221" customFormat="1" x14ac:dyDescent="0.3"/>
    <row r="184" s="221" customFormat="1" x14ac:dyDescent="0.3"/>
    <row r="185" s="221" customFormat="1" x14ac:dyDescent="0.3"/>
    <row r="186" s="221" customFormat="1" x14ac:dyDescent="0.3"/>
    <row r="187" s="221" customFormat="1" x14ac:dyDescent="0.3"/>
    <row r="188" s="221" customFormat="1" x14ac:dyDescent="0.3"/>
    <row r="189" s="221" customFormat="1" x14ac:dyDescent="0.3"/>
    <row r="190" s="221" customFormat="1" x14ac:dyDescent="0.3"/>
    <row r="191" s="221" customFormat="1" x14ac:dyDescent="0.3"/>
    <row r="192" s="221" customFormat="1" x14ac:dyDescent="0.3"/>
    <row r="193" s="221" customFormat="1" x14ac:dyDescent="0.3"/>
    <row r="194" s="221" customFormat="1" x14ac:dyDescent="0.3"/>
    <row r="195" s="221" customFormat="1" x14ac:dyDescent="0.3"/>
    <row r="196" s="221" customFormat="1" x14ac:dyDescent="0.3"/>
    <row r="197" s="221" customFormat="1" x14ac:dyDescent="0.3"/>
    <row r="198" s="221" customFormat="1" x14ac:dyDescent="0.3"/>
    <row r="199" s="221" customFormat="1" x14ac:dyDescent="0.3"/>
    <row r="200" s="221" customFormat="1" x14ac:dyDescent="0.3"/>
    <row r="201" s="221" customFormat="1" x14ac:dyDescent="0.3"/>
    <row r="202" s="221" customFormat="1" x14ac:dyDescent="0.3"/>
    <row r="203" s="221" customFormat="1" x14ac:dyDescent="0.3"/>
    <row r="204" s="221" customFormat="1" x14ac:dyDescent="0.3"/>
    <row r="205" s="221" customFormat="1" x14ac:dyDescent="0.3"/>
    <row r="206" s="221" customFormat="1" x14ac:dyDescent="0.3"/>
    <row r="207" s="221" customFormat="1" x14ac:dyDescent="0.3"/>
    <row r="208" s="221" customFormat="1" x14ac:dyDescent="0.3"/>
    <row r="209" s="221" customFormat="1" x14ac:dyDescent="0.3"/>
    <row r="210" s="221" customFormat="1" x14ac:dyDescent="0.3"/>
    <row r="211" s="221" customFormat="1" x14ac:dyDescent="0.3"/>
    <row r="212" s="221" customFormat="1" x14ac:dyDescent="0.3"/>
    <row r="213" s="221" customFormat="1" x14ac:dyDescent="0.3"/>
    <row r="214" s="221" customFormat="1" x14ac:dyDescent="0.3"/>
    <row r="215" s="221" customFormat="1" x14ac:dyDescent="0.3"/>
    <row r="216" s="221" customFormat="1" x14ac:dyDescent="0.3"/>
    <row r="217" s="221" customFormat="1" x14ac:dyDescent="0.3"/>
    <row r="218" s="221" customFormat="1" x14ac:dyDescent="0.3"/>
    <row r="219" s="221" customFormat="1" x14ac:dyDescent="0.3"/>
    <row r="220" s="221" customFormat="1" x14ac:dyDescent="0.3"/>
    <row r="221" s="221" customFormat="1" x14ac:dyDescent="0.3"/>
    <row r="222" s="221" customFormat="1" x14ac:dyDescent="0.3"/>
    <row r="223" s="221" customFormat="1" x14ac:dyDescent="0.3"/>
    <row r="224" s="221" customFormat="1" x14ac:dyDescent="0.3"/>
    <row r="225" s="221" customFormat="1" x14ac:dyDescent="0.3"/>
    <row r="226" s="221" customFormat="1" x14ac:dyDescent="0.3"/>
    <row r="227" s="221" customFormat="1" x14ac:dyDescent="0.3"/>
    <row r="228" s="221" customFormat="1" x14ac:dyDescent="0.3"/>
    <row r="229" s="221" customFormat="1" x14ac:dyDescent="0.3"/>
    <row r="230" s="221" customFormat="1" x14ac:dyDescent="0.3"/>
    <row r="231" s="221" customFormat="1" x14ac:dyDescent="0.3"/>
    <row r="232" s="221" customFormat="1" x14ac:dyDescent="0.3"/>
    <row r="233" s="221" customFormat="1" x14ac:dyDescent="0.3"/>
    <row r="234" s="221" customFormat="1" x14ac:dyDescent="0.3"/>
    <row r="235" s="221" customFormat="1" x14ac:dyDescent="0.3"/>
    <row r="236" s="221" customFormat="1" x14ac:dyDescent="0.3"/>
    <row r="237" s="221" customFormat="1" x14ac:dyDescent="0.3"/>
    <row r="238" s="221" customFormat="1" x14ac:dyDescent="0.3"/>
    <row r="239" s="221" customFormat="1" x14ac:dyDescent="0.3"/>
    <row r="240" s="221" customFormat="1" x14ac:dyDescent="0.3"/>
    <row r="241" s="221" customFormat="1" x14ac:dyDescent="0.3"/>
    <row r="242" s="221" customFormat="1" x14ac:dyDescent="0.3"/>
    <row r="243" s="221" customFormat="1" x14ac:dyDescent="0.3"/>
    <row r="244" s="221" customFormat="1" x14ac:dyDescent="0.3"/>
    <row r="245" s="221" customFormat="1" x14ac:dyDescent="0.3"/>
    <row r="246" s="221" customFormat="1" x14ac:dyDescent="0.3"/>
    <row r="247" s="221" customFormat="1" x14ac:dyDescent="0.3"/>
    <row r="248" s="221" customFormat="1" x14ac:dyDescent="0.3"/>
    <row r="249" s="221" customFormat="1" x14ac:dyDescent="0.3"/>
    <row r="250" s="221" customFormat="1" x14ac:dyDescent="0.3"/>
    <row r="251" s="221" customFormat="1" x14ac:dyDescent="0.3"/>
    <row r="252" s="221" customFormat="1" x14ac:dyDescent="0.3"/>
    <row r="253" s="221" customFormat="1" x14ac:dyDescent="0.3"/>
    <row r="254" s="221" customFormat="1" x14ac:dyDescent="0.3"/>
    <row r="255" s="221" customFormat="1" x14ac:dyDescent="0.3"/>
    <row r="256" s="221" customFormat="1" x14ac:dyDescent="0.3"/>
    <row r="257" s="221" customFormat="1" x14ac:dyDescent="0.3"/>
    <row r="258" s="221" customFormat="1" x14ac:dyDescent="0.3"/>
    <row r="259" s="221" customFormat="1" x14ac:dyDescent="0.3"/>
    <row r="260" s="221" customFormat="1" x14ac:dyDescent="0.3"/>
    <row r="261" s="221" customFormat="1" x14ac:dyDescent="0.3"/>
    <row r="262" s="221" customFormat="1" x14ac:dyDescent="0.3"/>
    <row r="263" s="221" customFormat="1" x14ac:dyDescent="0.3"/>
    <row r="264" s="221" customFormat="1" x14ac:dyDescent="0.3"/>
    <row r="265" s="221" customFormat="1" x14ac:dyDescent="0.3"/>
    <row r="266" s="221" customFormat="1" x14ac:dyDescent="0.3"/>
    <row r="267" s="221" customFormat="1" x14ac:dyDescent="0.3"/>
    <row r="268" s="221" customFormat="1" x14ac:dyDescent="0.3"/>
    <row r="269" s="221" customFormat="1" x14ac:dyDescent="0.3"/>
    <row r="270" s="221" customFormat="1" x14ac:dyDescent="0.3"/>
    <row r="271" s="221" customFormat="1" x14ac:dyDescent="0.3"/>
    <row r="272" s="221" customFormat="1" x14ac:dyDescent="0.3"/>
    <row r="273" s="221" customFormat="1" x14ac:dyDescent="0.3"/>
    <row r="274" s="221" customFormat="1" x14ac:dyDescent="0.3"/>
    <row r="275" s="221" customFormat="1" x14ac:dyDescent="0.3"/>
    <row r="276" s="221" customFormat="1" x14ac:dyDescent="0.3"/>
    <row r="277" s="221" customFormat="1" x14ac:dyDescent="0.3"/>
    <row r="278" s="221" customFormat="1" x14ac:dyDescent="0.3"/>
    <row r="279" s="221" customFormat="1" x14ac:dyDescent="0.3"/>
    <row r="280" s="221" customFormat="1" x14ac:dyDescent="0.3"/>
    <row r="281" s="221" customFormat="1" x14ac:dyDescent="0.3"/>
    <row r="282" s="221" customFormat="1" x14ac:dyDescent="0.3"/>
    <row r="283" s="221" customFormat="1" x14ac:dyDescent="0.3"/>
    <row r="284" s="221" customFormat="1" x14ac:dyDescent="0.3"/>
    <row r="285" s="221" customFormat="1" x14ac:dyDescent="0.3"/>
    <row r="286" s="221" customFormat="1" x14ac:dyDescent="0.3"/>
    <row r="287" s="221" customFormat="1" x14ac:dyDescent="0.3"/>
    <row r="288" s="221" customFormat="1" x14ac:dyDescent="0.3"/>
    <row r="289" s="221" customFormat="1" x14ac:dyDescent="0.3"/>
    <row r="290" s="221" customFormat="1" x14ac:dyDescent="0.3"/>
    <row r="291" s="221" customFormat="1" x14ac:dyDescent="0.3"/>
    <row r="292" s="221" customFormat="1" x14ac:dyDescent="0.3"/>
    <row r="293" s="221" customFormat="1" x14ac:dyDescent="0.3"/>
    <row r="294" s="221" customFormat="1" x14ac:dyDescent="0.3"/>
    <row r="295" s="221" customFormat="1" x14ac:dyDescent="0.3"/>
    <row r="296" s="221" customFormat="1" x14ac:dyDescent="0.3"/>
    <row r="297" s="221" customFormat="1" x14ac:dyDescent="0.3"/>
    <row r="298" s="221" customFormat="1" x14ac:dyDescent="0.3"/>
    <row r="299" s="221" customFormat="1" x14ac:dyDescent="0.3"/>
    <row r="300" s="221" customFormat="1" x14ac:dyDescent="0.3"/>
    <row r="301" s="221" customFormat="1" x14ac:dyDescent="0.3"/>
    <row r="302" s="221" customFormat="1" x14ac:dyDescent="0.3"/>
    <row r="303" s="221" customFormat="1" x14ac:dyDescent="0.3"/>
    <row r="304" s="221" customFormat="1" x14ac:dyDescent="0.3"/>
    <row r="305" s="221" customFormat="1" x14ac:dyDescent="0.3"/>
    <row r="306" s="221" customFormat="1" x14ac:dyDescent="0.3"/>
    <row r="307" s="221" customFormat="1" x14ac:dyDescent="0.3"/>
    <row r="308" s="221" customFormat="1" x14ac:dyDescent="0.3"/>
    <row r="309" s="221" customFormat="1" x14ac:dyDescent="0.3"/>
    <row r="310" s="221" customFormat="1" x14ac:dyDescent="0.3"/>
    <row r="311" s="221" customFormat="1" x14ac:dyDescent="0.3"/>
    <row r="312" s="221" customFormat="1" x14ac:dyDescent="0.3"/>
    <row r="313" s="221" customFormat="1" x14ac:dyDescent="0.3"/>
    <row r="314" s="221" customFormat="1" x14ac:dyDescent="0.3"/>
    <row r="315" s="221" customFormat="1" x14ac:dyDescent="0.3"/>
    <row r="316" s="221" customFormat="1" x14ac:dyDescent="0.3"/>
    <row r="317" s="221" customFormat="1" x14ac:dyDescent="0.3"/>
    <row r="318" s="221" customFormat="1" x14ac:dyDescent="0.3"/>
    <row r="319" s="221" customFormat="1" x14ac:dyDescent="0.3"/>
    <row r="320" s="221" customFormat="1" x14ac:dyDescent="0.3"/>
    <row r="321" s="221" customFormat="1" x14ac:dyDescent="0.3"/>
    <row r="322" s="221" customFormat="1" x14ac:dyDescent="0.3"/>
    <row r="323" s="221" customFormat="1" x14ac:dyDescent="0.3"/>
    <row r="324" s="221" customFormat="1" x14ac:dyDescent="0.3"/>
    <row r="325" s="221" customFormat="1" x14ac:dyDescent="0.3"/>
    <row r="326" s="221" customFormat="1" x14ac:dyDescent="0.3"/>
    <row r="327" s="221" customFormat="1" x14ac:dyDescent="0.3"/>
    <row r="328" s="221" customFormat="1" x14ac:dyDescent="0.3"/>
    <row r="329" s="221" customFormat="1" x14ac:dyDescent="0.3"/>
    <row r="330" s="221" customFormat="1" x14ac:dyDescent="0.3"/>
    <row r="331" s="221" customFormat="1" x14ac:dyDescent="0.3"/>
    <row r="332" s="221" customFormat="1" x14ac:dyDescent="0.3"/>
    <row r="333" s="221" customFormat="1" x14ac:dyDescent="0.3"/>
    <row r="334" s="221" customFormat="1" x14ac:dyDescent="0.3"/>
    <row r="335" s="221" customFormat="1" x14ac:dyDescent="0.3"/>
    <row r="336" s="221" customFormat="1" x14ac:dyDescent="0.3"/>
    <row r="337" s="221" customFormat="1" x14ac:dyDescent="0.3"/>
    <row r="338" s="221" customFormat="1" x14ac:dyDescent="0.3"/>
    <row r="339" s="221" customFormat="1" x14ac:dyDescent="0.3"/>
    <row r="340" s="221" customFormat="1" x14ac:dyDescent="0.3"/>
    <row r="341" s="221" customFormat="1" x14ac:dyDescent="0.3"/>
    <row r="342" s="221" customFormat="1" x14ac:dyDescent="0.3"/>
    <row r="343" s="221" customFormat="1" x14ac:dyDescent="0.3"/>
    <row r="344" s="221" customFormat="1" x14ac:dyDescent="0.3"/>
    <row r="345" s="221" customFormat="1" x14ac:dyDescent="0.3"/>
    <row r="346" s="221" customFormat="1" x14ac:dyDescent="0.3"/>
    <row r="347" s="221" customFormat="1" x14ac:dyDescent="0.3"/>
    <row r="348" s="221" customFormat="1" x14ac:dyDescent="0.3"/>
    <row r="349" s="221" customFormat="1" x14ac:dyDescent="0.3"/>
    <row r="350" s="221" customFormat="1" x14ac:dyDescent="0.3"/>
    <row r="351" s="221" customFormat="1" x14ac:dyDescent="0.3"/>
    <row r="352" s="221" customFormat="1" x14ac:dyDescent="0.3"/>
    <row r="353" s="221" customFormat="1" x14ac:dyDescent="0.3"/>
    <row r="354" s="221" customFormat="1" x14ac:dyDescent="0.3"/>
    <row r="355" s="221" customFormat="1" x14ac:dyDescent="0.3"/>
    <row r="356" s="221" customFormat="1" x14ac:dyDescent="0.3"/>
    <row r="357" s="221" customFormat="1" x14ac:dyDescent="0.3"/>
    <row r="358" s="221" customFormat="1" x14ac:dyDescent="0.3"/>
    <row r="359" s="221" customFormat="1" x14ac:dyDescent="0.3"/>
    <row r="360" s="221" customFormat="1" x14ac:dyDescent="0.3"/>
    <row r="361" s="221" customFormat="1" x14ac:dyDescent="0.3"/>
    <row r="362" s="221" customFormat="1" x14ac:dyDescent="0.3"/>
    <row r="363" s="221" customFormat="1" x14ac:dyDescent="0.3"/>
    <row r="364" s="221" customFormat="1" x14ac:dyDescent="0.3"/>
    <row r="365" s="221" customFormat="1" x14ac:dyDescent="0.3"/>
    <row r="366" s="221" customFormat="1" x14ac:dyDescent="0.3"/>
    <row r="367" s="221" customFormat="1" x14ac:dyDescent="0.3"/>
    <row r="368" s="221" customFormat="1" x14ac:dyDescent="0.3"/>
    <row r="369" s="221" customFormat="1" x14ac:dyDescent="0.3"/>
    <row r="370" s="221" customFormat="1" x14ac:dyDescent="0.3"/>
    <row r="371" s="221" customFormat="1" x14ac:dyDescent="0.3"/>
    <row r="372" s="221" customFormat="1" x14ac:dyDescent="0.3"/>
    <row r="373" s="221" customFormat="1" x14ac:dyDescent="0.3"/>
    <row r="374" s="221" customFormat="1" x14ac:dyDescent="0.3"/>
    <row r="375" s="221" customFormat="1" x14ac:dyDescent="0.3"/>
    <row r="376" s="221" customFormat="1" x14ac:dyDescent="0.3"/>
    <row r="377" s="221" customFormat="1" x14ac:dyDescent="0.3"/>
    <row r="378" s="221" customFormat="1" x14ac:dyDescent="0.3"/>
    <row r="379" s="221" customFormat="1" x14ac:dyDescent="0.3"/>
    <row r="380" s="221" customFormat="1" x14ac:dyDescent="0.3"/>
    <row r="381" s="221" customFormat="1" x14ac:dyDescent="0.3"/>
    <row r="382" s="221" customFormat="1" x14ac:dyDescent="0.3"/>
    <row r="383" s="221" customFormat="1" x14ac:dyDescent="0.3"/>
    <row r="384" s="221" customFormat="1" x14ac:dyDescent="0.3"/>
    <row r="385" s="221" customFormat="1" x14ac:dyDescent="0.3"/>
    <row r="386" s="221" customFormat="1" x14ac:dyDescent="0.3"/>
    <row r="387" s="221" customFormat="1" x14ac:dyDescent="0.3"/>
    <row r="388" s="221" customFormat="1" x14ac:dyDescent="0.3"/>
    <row r="389" s="221" customFormat="1" x14ac:dyDescent="0.3"/>
    <row r="390" s="221" customFormat="1" x14ac:dyDescent="0.3"/>
    <row r="391" s="221" customFormat="1" x14ac:dyDescent="0.3"/>
    <row r="392" s="221" customFormat="1" x14ac:dyDescent="0.3"/>
    <row r="393" s="221" customFormat="1" x14ac:dyDescent="0.3"/>
    <row r="394" s="221" customFormat="1" x14ac:dyDescent="0.3"/>
    <row r="395" s="221" customFormat="1" x14ac:dyDescent="0.3"/>
    <row r="396" s="221" customFormat="1" x14ac:dyDescent="0.3"/>
    <row r="397" s="221" customFormat="1" x14ac:dyDescent="0.3"/>
    <row r="398" s="221" customFormat="1" x14ac:dyDescent="0.3"/>
    <row r="399" s="221" customFormat="1" x14ac:dyDescent="0.3"/>
    <row r="400" s="221" customFormat="1" x14ac:dyDescent="0.3"/>
    <row r="401" s="221" customFormat="1" x14ac:dyDescent="0.3"/>
    <row r="402" s="221" customFormat="1" x14ac:dyDescent="0.3"/>
    <row r="403" s="221" customFormat="1" x14ac:dyDescent="0.3"/>
    <row r="404" s="221" customFormat="1" x14ac:dyDescent="0.3"/>
    <row r="405" s="221" customFormat="1" x14ac:dyDescent="0.3"/>
    <row r="406" s="221" customFormat="1" x14ac:dyDescent="0.3"/>
    <row r="407" s="221" customFormat="1" x14ac:dyDescent="0.3"/>
    <row r="408" s="221" customFormat="1" x14ac:dyDescent="0.3"/>
    <row r="409" s="221" customFormat="1" x14ac:dyDescent="0.3"/>
    <row r="410" s="221" customFormat="1" x14ac:dyDescent="0.3"/>
    <row r="411" s="221" customFormat="1" x14ac:dyDescent="0.3"/>
    <row r="412" s="221" customFormat="1" x14ac:dyDescent="0.3"/>
    <row r="413" s="221" customFormat="1" x14ac:dyDescent="0.3"/>
    <row r="414" s="221" customFormat="1" x14ac:dyDescent="0.3"/>
    <row r="415" s="221" customFormat="1" x14ac:dyDescent="0.3"/>
    <row r="416" s="221" customFormat="1" x14ac:dyDescent="0.3"/>
    <row r="417" s="221" customFormat="1" x14ac:dyDescent="0.3"/>
    <row r="418" s="221" customFormat="1" x14ac:dyDescent="0.3"/>
    <row r="419" s="221" customFormat="1" x14ac:dyDescent="0.3"/>
    <row r="420" s="221" customFormat="1" x14ac:dyDescent="0.3"/>
    <row r="421" s="221" customFormat="1" x14ac:dyDescent="0.3"/>
    <row r="422" s="221" customFormat="1" x14ac:dyDescent="0.3"/>
    <row r="423" s="221" customFormat="1" x14ac:dyDescent="0.3"/>
    <row r="424" s="221" customFormat="1" x14ac:dyDescent="0.3"/>
    <row r="425" s="221" customFormat="1" x14ac:dyDescent="0.3"/>
    <row r="426" s="221" customFormat="1" x14ac:dyDescent="0.3"/>
    <row r="427" s="221" customFormat="1" x14ac:dyDescent="0.3"/>
    <row r="428" s="221" customFormat="1" x14ac:dyDescent="0.3"/>
    <row r="429" s="221" customFormat="1" x14ac:dyDescent="0.3"/>
    <row r="430" s="221" customFormat="1" x14ac:dyDescent="0.3"/>
    <row r="431" s="221" customFormat="1" x14ac:dyDescent="0.3"/>
    <row r="432" s="221" customFormat="1" x14ac:dyDescent="0.3"/>
    <row r="433" s="221" customFormat="1" x14ac:dyDescent="0.3"/>
    <row r="434" s="221" customFormat="1" x14ac:dyDescent="0.3"/>
    <row r="435" s="221" customFormat="1" x14ac:dyDescent="0.3"/>
    <row r="436" s="221" customFormat="1" x14ac:dyDescent="0.3"/>
    <row r="437" s="221" customFormat="1" x14ac:dyDescent="0.3"/>
    <row r="438" s="221" customFormat="1" x14ac:dyDescent="0.3"/>
    <row r="439" s="221" customFormat="1" x14ac:dyDescent="0.3"/>
    <row r="440" s="221" customFormat="1" x14ac:dyDescent="0.3"/>
    <row r="441" s="221" customFormat="1" x14ac:dyDescent="0.3"/>
    <row r="442" s="221" customFormat="1" x14ac:dyDescent="0.3"/>
    <row r="443" s="221" customFormat="1" x14ac:dyDescent="0.3"/>
    <row r="444" s="221" customFormat="1" x14ac:dyDescent="0.3"/>
    <row r="445" s="221" customFormat="1" x14ac:dyDescent="0.3"/>
    <row r="446" s="221" customFormat="1" x14ac:dyDescent="0.3"/>
    <row r="447" s="221" customFormat="1" x14ac:dyDescent="0.3"/>
    <row r="448" s="221" customFormat="1" x14ac:dyDescent="0.3"/>
    <row r="449" s="221" customFormat="1" x14ac:dyDescent="0.3"/>
    <row r="450" s="221" customFormat="1" x14ac:dyDescent="0.3"/>
    <row r="451" s="221" customFormat="1" x14ac:dyDescent="0.3"/>
    <row r="452" s="221" customFormat="1" x14ac:dyDescent="0.3"/>
    <row r="453" s="221" customFormat="1" x14ac:dyDescent="0.3"/>
    <row r="454" s="221" customFormat="1" x14ac:dyDescent="0.3"/>
    <row r="455" s="221" customFormat="1" x14ac:dyDescent="0.3"/>
    <row r="456" s="221" customFormat="1" x14ac:dyDescent="0.3"/>
    <row r="457" s="221" customFormat="1" x14ac:dyDescent="0.3"/>
    <row r="458" s="221" customFormat="1" x14ac:dyDescent="0.3"/>
    <row r="459" s="221" customFormat="1" x14ac:dyDescent="0.3"/>
    <row r="460" s="221" customFormat="1" x14ac:dyDescent="0.3"/>
    <row r="461" s="221" customFormat="1" x14ac:dyDescent="0.3"/>
    <row r="462" s="221" customFormat="1" x14ac:dyDescent="0.3"/>
    <row r="463" s="221" customFormat="1" x14ac:dyDescent="0.3"/>
    <row r="464" s="221" customFormat="1" x14ac:dyDescent="0.3"/>
    <row r="465" s="221" customFormat="1" x14ac:dyDescent="0.3"/>
    <row r="466" s="221" customFormat="1" x14ac:dyDescent="0.3"/>
    <row r="467" s="221" customFormat="1" x14ac:dyDescent="0.3"/>
    <row r="468" s="221" customFormat="1" x14ac:dyDescent="0.3"/>
    <row r="469" s="221" customFormat="1" x14ac:dyDescent="0.3"/>
    <row r="470" s="221" customFormat="1" x14ac:dyDescent="0.3"/>
    <row r="471" s="221" customFormat="1" x14ac:dyDescent="0.3"/>
    <row r="472" s="221" customFormat="1" x14ac:dyDescent="0.3"/>
    <row r="473" s="221" customFormat="1" x14ac:dyDescent="0.3"/>
    <row r="474" s="221" customFormat="1" x14ac:dyDescent="0.3"/>
    <row r="475" s="221" customFormat="1" x14ac:dyDescent="0.3"/>
    <row r="476" s="221" customFormat="1" x14ac:dyDescent="0.3"/>
    <row r="477" s="221" customFormat="1" x14ac:dyDescent="0.3"/>
    <row r="478" s="221" customFormat="1" x14ac:dyDescent="0.3"/>
    <row r="479" s="221" customFormat="1" x14ac:dyDescent="0.3"/>
    <row r="480" s="221" customFormat="1" x14ac:dyDescent="0.3"/>
    <row r="481" s="221" customFormat="1" x14ac:dyDescent="0.3"/>
    <row r="482" s="221" customFormat="1" x14ac:dyDescent="0.3"/>
    <row r="483" s="221" customFormat="1" x14ac:dyDescent="0.3"/>
    <row r="484" s="221" customFormat="1" x14ac:dyDescent="0.3"/>
    <row r="485" s="221" customFormat="1" x14ac:dyDescent="0.3"/>
    <row r="486" s="221" customFormat="1" x14ac:dyDescent="0.3"/>
    <row r="487" s="221" customFormat="1" x14ac:dyDescent="0.3"/>
    <row r="488" s="221" customFormat="1" x14ac:dyDescent="0.3"/>
    <row r="489" s="221" customFormat="1" x14ac:dyDescent="0.3"/>
    <row r="490" s="221" customFormat="1" x14ac:dyDescent="0.3"/>
    <row r="491" s="221" customFormat="1" x14ac:dyDescent="0.3"/>
    <row r="492" s="221" customFormat="1" x14ac:dyDescent="0.3"/>
    <row r="493" s="221" customFormat="1" x14ac:dyDescent="0.3"/>
    <row r="494" s="221" customFormat="1" x14ac:dyDescent="0.3"/>
    <row r="495" s="221" customFormat="1" x14ac:dyDescent="0.3"/>
    <row r="496" s="221" customFormat="1" x14ac:dyDescent="0.3"/>
    <row r="497" s="221" customFormat="1" x14ac:dyDescent="0.3"/>
    <row r="498" s="221" customFormat="1" x14ac:dyDescent="0.3"/>
    <row r="499" s="221" customFormat="1" x14ac:dyDescent="0.3"/>
    <row r="500" s="221" customFormat="1" x14ac:dyDescent="0.3"/>
    <row r="501" s="221" customFormat="1" x14ac:dyDescent="0.3"/>
    <row r="502" s="221" customFormat="1" x14ac:dyDescent="0.3"/>
    <row r="503" s="221" customFormat="1" x14ac:dyDescent="0.3"/>
    <row r="504" s="221" customFormat="1" x14ac:dyDescent="0.3"/>
    <row r="505" s="221" customFormat="1" x14ac:dyDescent="0.3"/>
    <row r="506" s="221" customFormat="1" x14ac:dyDescent="0.3"/>
    <row r="507" s="221" customFormat="1" x14ac:dyDescent="0.3"/>
    <row r="508" s="221" customFormat="1" x14ac:dyDescent="0.3"/>
    <row r="509" s="221" customFormat="1" x14ac:dyDescent="0.3"/>
    <row r="510" s="221" customFormat="1" x14ac:dyDescent="0.3"/>
    <row r="511" s="221" customFormat="1" x14ac:dyDescent="0.3"/>
    <row r="512" s="221" customFormat="1" x14ac:dyDescent="0.3"/>
    <row r="513" s="221" customFormat="1" x14ac:dyDescent="0.3"/>
    <row r="514" s="221" customFormat="1" x14ac:dyDescent="0.3"/>
    <row r="515" s="221" customFormat="1" x14ac:dyDescent="0.3"/>
    <row r="516" s="221" customFormat="1" x14ac:dyDescent="0.3"/>
    <row r="517" s="221" customFormat="1" x14ac:dyDescent="0.3"/>
    <row r="518" s="221" customFormat="1" x14ac:dyDescent="0.3"/>
    <row r="519" s="221" customFormat="1" x14ac:dyDescent="0.3"/>
    <row r="520" s="221" customFormat="1" x14ac:dyDescent="0.3"/>
    <row r="521" s="221" customFormat="1" x14ac:dyDescent="0.3"/>
    <row r="522" s="221" customFormat="1" x14ac:dyDescent="0.3"/>
    <row r="523" s="221" customFormat="1" x14ac:dyDescent="0.3"/>
    <row r="524" s="221" customFormat="1" x14ac:dyDescent="0.3"/>
    <row r="525" s="221" customFormat="1" x14ac:dyDescent="0.3"/>
    <row r="526" s="221" customFormat="1" x14ac:dyDescent="0.3"/>
    <row r="527" s="221" customFormat="1" x14ac:dyDescent="0.3"/>
    <row r="528" s="221" customFormat="1" x14ac:dyDescent="0.3"/>
    <row r="529" s="221" customFormat="1" x14ac:dyDescent="0.3"/>
    <row r="530" s="221" customFormat="1" x14ac:dyDescent="0.3"/>
    <row r="531" s="221" customFormat="1" x14ac:dyDescent="0.3"/>
    <row r="532" s="221" customFormat="1" x14ac:dyDescent="0.3"/>
    <row r="533" s="221" customFormat="1" x14ac:dyDescent="0.3"/>
    <row r="534" s="221" customFormat="1" x14ac:dyDescent="0.3"/>
    <row r="535" s="221" customFormat="1" x14ac:dyDescent="0.3"/>
    <row r="536" s="221" customFormat="1" x14ac:dyDescent="0.3"/>
    <row r="537" s="221" customFormat="1" x14ac:dyDescent="0.3"/>
    <row r="538" s="221" customFormat="1" x14ac:dyDescent="0.3"/>
    <row r="539" s="221" customFormat="1" x14ac:dyDescent="0.3"/>
    <row r="540" s="221" customFormat="1" x14ac:dyDescent="0.3"/>
    <row r="541" s="221" customFormat="1" x14ac:dyDescent="0.3"/>
    <row r="542" s="221" customFormat="1" x14ac:dyDescent="0.3"/>
    <row r="543" s="221" customFormat="1" x14ac:dyDescent="0.3"/>
    <row r="544" s="221" customFormat="1" x14ac:dyDescent="0.3"/>
    <row r="545" s="221" customFormat="1" x14ac:dyDescent="0.3"/>
    <row r="546" s="221" customFormat="1" x14ac:dyDescent="0.3"/>
    <row r="547" s="221" customFormat="1" x14ac:dyDescent="0.3"/>
    <row r="548" s="221" customFormat="1" x14ac:dyDescent="0.3"/>
    <row r="549" s="221" customFormat="1" x14ac:dyDescent="0.3"/>
    <row r="550" s="221" customFormat="1" x14ac:dyDescent="0.3"/>
    <row r="551" s="221" customFormat="1" x14ac:dyDescent="0.3"/>
    <row r="552" s="221" customFormat="1" x14ac:dyDescent="0.3"/>
    <row r="553" s="221" customFormat="1" x14ac:dyDescent="0.3"/>
    <row r="554" s="221" customFormat="1" x14ac:dyDescent="0.3"/>
    <row r="555" s="221" customFormat="1" x14ac:dyDescent="0.3"/>
    <row r="556" s="221" customFormat="1" x14ac:dyDescent="0.3"/>
    <row r="557" s="221" customFormat="1" x14ac:dyDescent="0.3"/>
    <row r="558" s="221" customFormat="1" x14ac:dyDescent="0.3"/>
    <row r="559" s="221" customFormat="1" x14ac:dyDescent="0.3"/>
    <row r="560" s="221" customFormat="1" x14ac:dyDescent="0.3"/>
  </sheetData>
  <mergeCells count="33">
    <mergeCell ref="D24:F24"/>
    <mergeCell ref="D34:F34"/>
    <mergeCell ref="D25:L25"/>
    <mergeCell ref="H26:L26"/>
    <mergeCell ref="E2:F2"/>
    <mergeCell ref="D4:E4"/>
    <mergeCell ref="D5:E5"/>
    <mergeCell ref="D6:E6"/>
    <mergeCell ref="D7:E7"/>
    <mergeCell ref="D8:E8"/>
    <mergeCell ref="D9:E9"/>
    <mergeCell ref="D10:E10"/>
    <mergeCell ref="D11:E11"/>
    <mergeCell ref="D12:E12"/>
    <mergeCell ref="D13:E13"/>
    <mergeCell ref="D20:E20"/>
    <mergeCell ref="D21:E21"/>
    <mergeCell ref="D22:E22"/>
    <mergeCell ref="D14:E14"/>
    <mergeCell ref="D15:E15"/>
    <mergeCell ref="D16:E16"/>
    <mergeCell ref="D18:E18"/>
    <mergeCell ref="D19:E19"/>
    <mergeCell ref="D17:E17"/>
    <mergeCell ref="D38:L38"/>
    <mergeCell ref="D35:L35"/>
    <mergeCell ref="H27:L27"/>
    <mergeCell ref="H28:L28"/>
    <mergeCell ref="H36:L36"/>
    <mergeCell ref="H37:L37"/>
    <mergeCell ref="H29:L29"/>
    <mergeCell ref="D31:L31"/>
    <mergeCell ref="H30:L30"/>
  </mergeCells>
  <dataValidations count="1">
    <dataValidation type="list" allowBlank="1" showInputMessage="1" showErrorMessage="1" sqref="G24 G34" xr:uid="{B617BEE8-9BFB-4E56-81D0-B95DD6E466E7}">
      <formula1>$G$40:$G$41</formula1>
    </dataValidation>
  </dataValidation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D249-FEDF-4A95-8621-EB3E8E88719B}">
  <dimension ref="A1:AS203"/>
  <sheetViews>
    <sheetView zoomScale="80" zoomScaleNormal="80" workbookViewId="0">
      <selection activeCell="D81" sqref="D81"/>
    </sheetView>
  </sheetViews>
  <sheetFormatPr defaultColWidth="9" defaultRowHeight="14.4" x14ac:dyDescent="0.3"/>
  <cols>
    <col min="1" max="1" width="1.44140625" style="333" customWidth="1"/>
    <col min="2" max="2" width="17.6640625" style="333" bestFit="1" customWidth="1"/>
    <col min="3" max="3" width="16.109375" style="384" customWidth="1"/>
    <col min="4" max="4" width="122.109375" style="384" customWidth="1"/>
    <col min="5" max="5" width="7.33203125" style="384" customWidth="1"/>
    <col min="6" max="6" width="7.6640625" style="384" customWidth="1"/>
    <col min="7" max="7" width="3.6640625" style="384" customWidth="1"/>
    <col min="8" max="32" width="3.109375" style="384" customWidth="1"/>
    <col min="33" max="33" width="63.44140625" style="333" customWidth="1"/>
    <col min="34" max="45" width="9" style="334"/>
    <col min="46" max="16384" width="9" style="333"/>
  </cols>
  <sheetData>
    <row r="1" spans="1:33" ht="6" customHeight="1" x14ac:dyDescent="0.3">
      <c r="A1" s="334"/>
      <c r="B1" s="334"/>
      <c r="C1" s="383"/>
      <c r="D1" s="383"/>
      <c r="E1" s="383"/>
      <c r="F1" s="383"/>
      <c r="G1" s="383"/>
      <c r="H1" s="383"/>
      <c r="I1" s="383"/>
      <c r="J1" s="383"/>
      <c r="K1" s="383"/>
      <c r="L1" s="383"/>
      <c r="M1" s="383"/>
      <c r="N1" s="383"/>
      <c r="O1" s="383"/>
      <c r="P1" s="383"/>
      <c r="AA1" s="383"/>
      <c r="AE1" s="383"/>
      <c r="AF1" s="383"/>
      <c r="AG1" s="334"/>
    </row>
    <row r="2" spans="1:33" x14ac:dyDescent="0.3">
      <c r="A2" s="334"/>
      <c r="B2" s="334"/>
      <c r="C2" s="383"/>
      <c r="D2" s="383"/>
      <c r="E2" s="383"/>
      <c r="F2" s="383"/>
      <c r="G2" s="383"/>
      <c r="H2" s="385" t="s">
        <v>463</v>
      </c>
      <c r="I2" s="386"/>
      <c r="J2" s="386"/>
      <c r="K2" s="386"/>
      <c r="L2" s="386"/>
      <c r="M2" s="386"/>
      <c r="N2" s="387"/>
      <c r="O2" s="388"/>
      <c r="P2" s="388"/>
      <c r="Q2" s="468" t="s">
        <v>31</v>
      </c>
      <c r="R2" s="469"/>
      <c r="S2" s="469"/>
      <c r="T2" s="469"/>
      <c r="U2" s="469"/>
      <c r="V2" s="469"/>
      <c r="W2" s="469"/>
      <c r="X2" s="469"/>
      <c r="Y2" s="469"/>
      <c r="Z2" s="469"/>
      <c r="AA2" s="469"/>
      <c r="AB2" s="469"/>
      <c r="AC2" s="469"/>
      <c r="AD2" s="469"/>
      <c r="AE2" s="469"/>
      <c r="AF2" s="470"/>
      <c r="AG2" s="384"/>
    </row>
    <row r="3" spans="1:33" ht="14.25" customHeight="1" x14ac:dyDescent="0.3">
      <c r="A3" s="334"/>
      <c r="B3" s="471" t="s">
        <v>275</v>
      </c>
      <c r="C3" s="472" t="s">
        <v>464</v>
      </c>
      <c r="D3" s="472" t="s">
        <v>30</v>
      </c>
      <c r="E3" s="471" t="s">
        <v>15</v>
      </c>
      <c r="F3" s="471" t="s">
        <v>16</v>
      </c>
      <c r="G3" s="473" t="s">
        <v>21</v>
      </c>
      <c r="H3" s="474" t="s">
        <v>650</v>
      </c>
      <c r="I3" s="475" t="s">
        <v>651</v>
      </c>
      <c r="J3" s="475"/>
      <c r="K3" s="475"/>
      <c r="L3" s="475"/>
      <c r="M3" s="475"/>
      <c r="N3" s="475"/>
      <c r="O3" s="475" t="s">
        <v>214</v>
      </c>
      <c r="P3" s="475"/>
      <c r="Q3" s="466" t="s">
        <v>292</v>
      </c>
      <c r="R3" s="467" t="s">
        <v>293</v>
      </c>
      <c r="S3" s="466" t="s">
        <v>294</v>
      </c>
      <c r="T3" s="467" t="s">
        <v>295</v>
      </c>
      <c r="U3" s="466" t="s">
        <v>296</v>
      </c>
      <c r="V3" s="467" t="s">
        <v>297</v>
      </c>
      <c r="W3" s="466" t="s">
        <v>298</v>
      </c>
      <c r="X3" s="467" t="s">
        <v>321</v>
      </c>
      <c r="Y3" s="466" t="s">
        <v>410</v>
      </c>
      <c r="Z3" s="467" t="s">
        <v>411</v>
      </c>
      <c r="AA3" s="466" t="s">
        <v>412</v>
      </c>
      <c r="AB3" s="466" t="s">
        <v>413</v>
      </c>
      <c r="AC3" s="466" t="s">
        <v>414</v>
      </c>
      <c r="AD3" s="466" t="s">
        <v>533</v>
      </c>
      <c r="AE3" s="466" t="s">
        <v>594</v>
      </c>
      <c r="AF3" s="466" t="s">
        <v>595</v>
      </c>
      <c r="AG3" s="465" t="s">
        <v>22</v>
      </c>
    </row>
    <row r="4" spans="1:33" ht="105.75" customHeight="1" x14ac:dyDescent="0.3">
      <c r="A4" s="334"/>
      <c r="B4" s="471"/>
      <c r="C4" s="472"/>
      <c r="D4" s="472"/>
      <c r="E4" s="471"/>
      <c r="F4" s="471"/>
      <c r="G4" s="473"/>
      <c r="H4" s="474"/>
      <c r="I4" s="360" t="s">
        <v>103</v>
      </c>
      <c r="J4" s="360" t="s">
        <v>104</v>
      </c>
      <c r="K4" s="360" t="s">
        <v>105</v>
      </c>
      <c r="L4" s="360" t="s">
        <v>106</v>
      </c>
      <c r="M4" s="360" t="s">
        <v>107</v>
      </c>
      <c r="N4" s="360" t="s">
        <v>108</v>
      </c>
      <c r="O4" s="360" t="s">
        <v>670</v>
      </c>
      <c r="P4" s="360" t="s">
        <v>669</v>
      </c>
      <c r="Q4" s="466"/>
      <c r="R4" s="467"/>
      <c r="S4" s="466"/>
      <c r="T4" s="467"/>
      <c r="U4" s="466"/>
      <c r="V4" s="467"/>
      <c r="W4" s="466"/>
      <c r="X4" s="467"/>
      <c r="Y4" s="466"/>
      <c r="Z4" s="467"/>
      <c r="AA4" s="466"/>
      <c r="AB4" s="466"/>
      <c r="AC4" s="466"/>
      <c r="AD4" s="466"/>
      <c r="AE4" s="466"/>
      <c r="AF4" s="466"/>
      <c r="AG4" s="465"/>
    </row>
    <row r="5" spans="1:33" ht="15" customHeight="1" x14ac:dyDescent="0.3">
      <c r="A5" s="334"/>
      <c r="B5" s="280" t="s">
        <v>32</v>
      </c>
      <c r="C5" s="231" t="s">
        <v>36</v>
      </c>
      <c r="D5" s="157" t="s">
        <v>839</v>
      </c>
      <c r="E5" s="336" t="s">
        <v>14</v>
      </c>
      <c r="F5" s="336" t="s">
        <v>14</v>
      </c>
      <c r="G5" s="337" t="s">
        <v>5</v>
      </c>
      <c r="H5" s="301" t="s">
        <v>23</v>
      </c>
      <c r="I5" s="301"/>
      <c r="J5" s="301"/>
      <c r="K5" s="301"/>
      <c r="L5" s="301"/>
      <c r="M5" s="301"/>
      <c r="N5" s="301"/>
      <c r="O5" s="301"/>
      <c r="P5" s="301"/>
      <c r="Q5" s="308" t="s">
        <v>23</v>
      </c>
      <c r="R5" s="338" t="s">
        <v>23</v>
      </c>
      <c r="S5" s="338" t="s">
        <v>23</v>
      </c>
      <c r="T5" s="338" t="s">
        <v>23</v>
      </c>
      <c r="U5" s="339"/>
      <c r="V5" s="339"/>
      <c r="W5" s="339"/>
      <c r="X5" s="339"/>
      <c r="Y5" s="339"/>
      <c r="Z5" s="339"/>
      <c r="AA5" s="339"/>
      <c r="AB5" s="339"/>
      <c r="AC5" s="339"/>
      <c r="AD5" s="339"/>
      <c r="AE5" s="339"/>
      <c r="AF5" s="339"/>
      <c r="AG5" s="389"/>
    </row>
    <row r="6" spans="1:33" ht="15" customHeight="1" x14ac:dyDescent="0.3">
      <c r="A6" s="334"/>
      <c r="B6" s="280" t="s">
        <v>33</v>
      </c>
      <c r="C6" s="231" t="s">
        <v>36</v>
      </c>
      <c r="D6" s="34" t="s">
        <v>330</v>
      </c>
      <c r="E6" s="305" t="s">
        <v>14</v>
      </c>
      <c r="F6" s="305" t="s">
        <v>14</v>
      </c>
      <c r="G6" s="340" t="s">
        <v>5</v>
      </c>
      <c r="H6" s="301" t="s">
        <v>23</v>
      </c>
      <c r="I6" s="301"/>
      <c r="J6" s="301"/>
      <c r="K6" s="301"/>
      <c r="L6" s="301"/>
      <c r="M6" s="301"/>
      <c r="N6" s="301"/>
      <c r="O6" s="301"/>
      <c r="P6" s="301"/>
      <c r="Q6" s="306"/>
      <c r="R6" s="306"/>
      <c r="S6" s="306"/>
      <c r="T6" s="306"/>
      <c r="U6" s="306"/>
      <c r="V6" s="306"/>
      <c r="W6" s="308" t="s">
        <v>23</v>
      </c>
      <c r="X6" s="308" t="s">
        <v>23</v>
      </c>
      <c r="Y6" s="306"/>
      <c r="Z6" s="306"/>
      <c r="AA6" s="306"/>
      <c r="AB6" s="306"/>
      <c r="AC6" s="306"/>
      <c r="AD6" s="308" t="s">
        <v>23</v>
      </c>
      <c r="AE6" s="306"/>
      <c r="AF6" s="306"/>
      <c r="AG6" s="389"/>
    </row>
    <row r="7" spans="1:33" ht="15" customHeight="1" x14ac:dyDescent="0.3">
      <c r="A7" s="334"/>
      <c r="B7" s="280" t="s">
        <v>34</v>
      </c>
      <c r="C7" s="231" t="s">
        <v>36</v>
      </c>
      <c r="D7" s="34" t="s">
        <v>482</v>
      </c>
      <c r="E7" s="305" t="s">
        <v>14</v>
      </c>
      <c r="F7" s="305" t="s">
        <v>14</v>
      </c>
      <c r="G7" s="340" t="s">
        <v>5</v>
      </c>
      <c r="H7" s="301" t="s">
        <v>23</v>
      </c>
      <c r="I7" s="301"/>
      <c r="J7" s="301"/>
      <c r="K7" s="301"/>
      <c r="L7" s="301"/>
      <c r="M7" s="301"/>
      <c r="N7" s="301"/>
      <c r="O7" s="301"/>
      <c r="P7" s="301"/>
      <c r="Q7" s="306"/>
      <c r="R7" s="306"/>
      <c r="S7" s="306"/>
      <c r="T7" s="306"/>
      <c r="U7" s="306"/>
      <c r="V7" s="306"/>
      <c r="W7" s="306"/>
      <c r="X7" s="306"/>
      <c r="Y7" s="306"/>
      <c r="Z7" s="306"/>
      <c r="AA7" s="306"/>
      <c r="AB7" s="306"/>
      <c r="AC7" s="306"/>
      <c r="AD7" s="308" t="s">
        <v>23</v>
      </c>
      <c r="AE7" s="308" t="s">
        <v>23</v>
      </c>
      <c r="AF7" s="306"/>
      <c r="AG7" s="389"/>
    </row>
    <row r="8" spans="1:33" ht="15" customHeight="1" x14ac:dyDescent="0.3">
      <c r="A8" s="334"/>
      <c r="B8" s="280" t="s">
        <v>35</v>
      </c>
      <c r="C8" s="231" t="s">
        <v>37</v>
      </c>
      <c r="D8" s="34" t="s">
        <v>888</v>
      </c>
      <c r="E8" s="305" t="s">
        <v>14</v>
      </c>
      <c r="F8" s="305" t="s">
        <v>14</v>
      </c>
      <c r="G8" s="340" t="s">
        <v>5</v>
      </c>
      <c r="H8" s="301" t="s">
        <v>23</v>
      </c>
      <c r="I8" s="301"/>
      <c r="J8" s="301"/>
      <c r="K8" s="301"/>
      <c r="L8" s="301"/>
      <c r="M8" s="301"/>
      <c r="N8" s="301"/>
      <c r="O8" s="301"/>
      <c r="P8" s="301"/>
      <c r="Q8" s="307"/>
      <c r="R8" s="307"/>
      <c r="S8" s="307"/>
      <c r="T8" s="307"/>
      <c r="U8" s="306"/>
      <c r="V8" s="306"/>
      <c r="W8" s="306"/>
      <c r="X8" s="306"/>
      <c r="Y8" s="306"/>
      <c r="Z8" s="306"/>
      <c r="AA8" s="306"/>
      <c r="AB8" s="306"/>
      <c r="AC8" s="306"/>
      <c r="AD8" s="308" t="s">
        <v>23</v>
      </c>
      <c r="AE8" s="308" t="s">
        <v>23</v>
      </c>
      <c r="AF8" s="306"/>
      <c r="AG8" s="389"/>
    </row>
    <row r="9" spans="1:33" ht="15" customHeight="1" x14ac:dyDescent="0.3">
      <c r="A9" s="334"/>
      <c r="B9" s="280" t="s">
        <v>39</v>
      </c>
      <c r="C9" s="231" t="s">
        <v>37</v>
      </c>
      <c r="D9" s="34" t="s">
        <v>326</v>
      </c>
      <c r="E9" s="305" t="s">
        <v>14</v>
      </c>
      <c r="F9" s="305" t="s">
        <v>14</v>
      </c>
      <c r="G9" s="340" t="s">
        <v>5</v>
      </c>
      <c r="H9" s="301" t="s">
        <v>23</v>
      </c>
      <c r="I9" s="301"/>
      <c r="J9" s="301"/>
      <c r="K9" s="301"/>
      <c r="L9" s="301"/>
      <c r="M9" s="301"/>
      <c r="N9" s="301"/>
      <c r="O9" s="301"/>
      <c r="P9" s="301"/>
      <c r="Q9" s="307"/>
      <c r="R9" s="307"/>
      <c r="S9" s="307"/>
      <c r="T9" s="307"/>
      <c r="U9" s="306"/>
      <c r="V9" s="306"/>
      <c r="W9" s="308" t="s">
        <v>23</v>
      </c>
      <c r="X9" s="308" t="s">
        <v>23</v>
      </c>
      <c r="Y9" s="306"/>
      <c r="Z9" s="306"/>
      <c r="AA9" s="306"/>
      <c r="AB9" s="306"/>
      <c r="AC9" s="306"/>
      <c r="AD9" s="308" t="s">
        <v>23</v>
      </c>
      <c r="AE9" s="306"/>
      <c r="AF9" s="306"/>
      <c r="AG9" s="389"/>
    </row>
    <row r="10" spans="1:33" ht="15" customHeight="1" x14ac:dyDescent="0.3">
      <c r="A10" s="334"/>
      <c r="B10" s="280" t="s">
        <v>40</v>
      </c>
      <c r="C10" s="231" t="s">
        <v>37</v>
      </c>
      <c r="D10" s="34" t="s">
        <v>633</v>
      </c>
      <c r="E10" s="305" t="s">
        <v>14</v>
      </c>
      <c r="F10" s="305" t="s">
        <v>19</v>
      </c>
      <c r="G10" s="340" t="s">
        <v>5</v>
      </c>
      <c r="H10" s="301" t="s">
        <v>23</v>
      </c>
      <c r="I10" s="301"/>
      <c r="J10" s="301"/>
      <c r="K10" s="301"/>
      <c r="L10" s="301"/>
      <c r="M10" s="301"/>
      <c r="N10" s="301"/>
      <c r="O10" s="301"/>
      <c r="P10" s="301"/>
      <c r="Q10" s="307"/>
      <c r="R10" s="307"/>
      <c r="S10" s="307"/>
      <c r="T10" s="307"/>
      <c r="U10" s="306"/>
      <c r="V10" s="306"/>
      <c r="W10" s="306"/>
      <c r="X10" s="306"/>
      <c r="Y10" s="306"/>
      <c r="Z10" s="306"/>
      <c r="AA10" s="306"/>
      <c r="AB10" s="308" t="s">
        <v>23</v>
      </c>
      <c r="AC10" s="306"/>
      <c r="AD10" s="306"/>
      <c r="AE10" s="306"/>
      <c r="AF10" s="306"/>
      <c r="AG10" s="389"/>
    </row>
    <row r="11" spans="1:33" ht="15" customHeight="1" x14ac:dyDescent="0.3">
      <c r="A11" s="334"/>
      <c r="B11" s="280" t="s">
        <v>723</v>
      </c>
      <c r="C11" s="231" t="s">
        <v>37</v>
      </c>
      <c r="D11" s="34" t="s">
        <v>711</v>
      </c>
      <c r="E11" s="305" t="s">
        <v>14</v>
      </c>
      <c r="F11" s="305" t="s">
        <v>19</v>
      </c>
      <c r="G11" s="340" t="s">
        <v>5</v>
      </c>
      <c r="H11" s="301" t="s">
        <v>23</v>
      </c>
      <c r="I11" s="301"/>
      <c r="J11" s="301"/>
      <c r="K11" s="301"/>
      <c r="L11" s="301"/>
      <c r="M11" s="301"/>
      <c r="N11" s="301"/>
      <c r="O11" s="301"/>
      <c r="P11" s="301"/>
      <c r="Q11" s="307"/>
      <c r="R11" s="307"/>
      <c r="S11" s="307"/>
      <c r="T11" s="307"/>
      <c r="U11" s="306"/>
      <c r="V11" s="306"/>
      <c r="W11" s="306"/>
      <c r="X11" s="306"/>
      <c r="Y11" s="306"/>
      <c r="Z11" s="306"/>
      <c r="AA11" s="306"/>
      <c r="AB11" s="308" t="s">
        <v>23</v>
      </c>
      <c r="AC11" s="306"/>
      <c r="AD11" s="306"/>
      <c r="AE11" s="306"/>
      <c r="AF11" s="306"/>
      <c r="AG11" s="389"/>
    </row>
    <row r="12" spans="1:33" ht="15" customHeight="1" x14ac:dyDescent="0.3">
      <c r="A12" s="334"/>
      <c r="B12" s="280" t="s">
        <v>300</v>
      </c>
      <c r="C12" s="231" t="s">
        <v>38</v>
      </c>
      <c r="D12" s="34" t="s">
        <v>331</v>
      </c>
      <c r="E12" s="305" t="s">
        <v>14</v>
      </c>
      <c r="F12" s="305" t="s">
        <v>14</v>
      </c>
      <c r="G12" s="340" t="s">
        <v>5</v>
      </c>
      <c r="H12" s="301" t="s">
        <v>23</v>
      </c>
      <c r="I12" s="301"/>
      <c r="J12" s="301"/>
      <c r="K12" s="301"/>
      <c r="L12" s="301"/>
      <c r="M12" s="301"/>
      <c r="N12" s="301"/>
      <c r="O12" s="301"/>
      <c r="P12" s="301"/>
      <c r="Q12" s="308" t="s">
        <v>23</v>
      </c>
      <c r="R12" s="308" t="s">
        <v>23</v>
      </c>
      <c r="S12" s="308" t="s">
        <v>23</v>
      </c>
      <c r="T12" s="308" t="s">
        <v>23</v>
      </c>
      <c r="U12" s="306"/>
      <c r="V12" s="306"/>
      <c r="W12" s="306"/>
      <c r="X12" s="306"/>
      <c r="Y12" s="306"/>
      <c r="Z12" s="306"/>
      <c r="AA12" s="306"/>
      <c r="AB12" s="306"/>
      <c r="AC12" s="306"/>
      <c r="AD12" s="306"/>
      <c r="AE12" s="306"/>
      <c r="AF12" s="306"/>
      <c r="AG12" s="389"/>
    </row>
    <row r="13" spans="1:33" ht="15" customHeight="1" x14ac:dyDescent="0.3">
      <c r="A13" s="334"/>
      <c r="B13" s="280" t="s">
        <v>329</v>
      </c>
      <c r="C13" s="231" t="s">
        <v>38</v>
      </c>
      <c r="D13" s="34" t="s">
        <v>332</v>
      </c>
      <c r="E13" s="305" t="s">
        <v>14</v>
      </c>
      <c r="F13" s="305" t="s">
        <v>14</v>
      </c>
      <c r="G13" s="340" t="s">
        <v>5</v>
      </c>
      <c r="H13" s="301" t="s">
        <v>23</v>
      </c>
      <c r="I13" s="301"/>
      <c r="J13" s="301"/>
      <c r="K13" s="301"/>
      <c r="L13" s="301"/>
      <c r="M13" s="301"/>
      <c r="N13" s="301"/>
      <c r="O13" s="301"/>
      <c r="P13" s="301"/>
      <c r="Q13" s="306"/>
      <c r="R13" s="306"/>
      <c r="S13" s="306"/>
      <c r="T13" s="306"/>
      <c r="U13" s="306"/>
      <c r="V13" s="306"/>
      <c r="W13" s="308" t="s">
        <v>23</v>
      </c>
      <c r="X13" s="308" t="s">
        <v>23</v>
      </c>
      <c r="Y13" s="306"/>
      <c r="Z13" s="306"/>
      <c r="AA13" s="306"/>
      <c r="AB13" s="306"/>
      <c r="AC13" s="306"/>
      <c r="AD13" s="308" t="s">
        <v>23</v>
      </c>
      <c r="AE13" s="306"/>
      <c r="AF13" s="306"/>
      <c r="AG13" s="389"/>
    </row>
    <row r="14" spans="1:33" ht="15" customHeight="1" x14ac:dyDescent="0.3">
      <c r="A14" s="334"/>
      <c r="B14" s="280" t="s">
        <v>397</v>
      </c>
      <c r="C14" s="231" t="s">
        <v>38</v>
      </c>
      <c r="D14" s="34" t="s">
        <v>475</v>
      </c>
      <c r="E14" s="305" t="s">
        <v>14</v>
      </c>
      <c r="F14" s="305" t="s">
        <v>14</v>
      </c>
      <c r="G14" s="340" t="s">
        <v>5</v>
      </c>
      <c r="H14" s="301" t="s">
        <v>23</v>
      </c>
      <c r="I14" s="301"/>
      <c r="J14" s="301"/>
      <c r="K14" s="301"/>
      <c r="L14" s="301"/>
      <c r="M14" s="301"/>
      <c r="N14" s="301"/>
      <c r="O14" s="301"/>
      <c r="P14" s="301"/>
      <c r="Q14" s="307"/>
      <c r="R14" s="307"/>
      <c r="S14" s="307"/>
      <c r="T14" s="307"/>
      <c r="U14" s="306"/>
      <c r="V14" s="306"/>
      <c r="W14" s="308"/>
      <c r="X14" s="306"/>
      <c r="Y14" s="306"/>
      <c r="Z14" s="306"/>
      <c r="AA14" s="306"/>
      <c r="AB14" s="306"/>
      <c r="AC14" s="306"/>
      <c r="AD14" s="308" t="s">
        <v>23</v>
      </c>
      <c r="AE14" s="308" t="s">
        <v>23</v>
      </c>
      <c r="AF14" s="306"/>
      <c r="AG14" s="389"/>
    </row>
    <row r="15" spans="1:33" ht="15" customHeight="1" x14ac:dyDescent="0.3">
      <c r="B15" s="280" t="s">
        <v>398</v>
      </c>
      <c r="C15" s="231" t="s">
        <v>38</v>
      </c>
      <c r="D15" s="34" t="s">
        <v>769</v>
      </c>
      <c r="E15" s="305" t="s">
        <v>14</v>
      </c>
      <c r="F15" s="305" t="s">
        <v>19</v>
      </c>
      <c r="G15" s="340" t="s">
        <v>5</v>
      </c>
      <c r="H15" s="301" t="s">
        <v>23</v>
      </c>
      <c r="I15" s="290"/>
      <c r="J15" s="290"/>
      <c r="K15" s="290"/>
      <c r="L15" s="290"/>
      <c r="M15" s="290"/>
      <c r="N15" s="290"/>
      <c r="O15" s="290"/>
      <c r="P15" s="290"/>
      <c r="Q15" s="307"/>
      <c r="R15" s="307"/>
      <c r="S15" s="307"/>
      <c r="T15" s="307"/>
      <c r="U15" s="306"/>
      <c r="V15" s="306"/>
      <c r="W15" s="308"/>
      <c r="X15" s="306"/>
      <c r="Y15" s="306"/>
      <c r="Z15" s="306"/>
      <c r="AA15" s="306"/>
      <c r="AB15" s="308" t="s">
        <v>23</v>
      </c>
      <c r="AC15" s="306"/>
      <c r="AD15" s="306"/>
      <c r="AE15" s="306"/>
      <c r="AF15" s="308"/>
      <c r="AG15" s="389"/>
    </row>
    <row r="16" spans="1:33" ht="15" customHeight="1" x14ac:dyDescent="0.3">
      <c r="A16" s="334"/>
      <c r="B16" s="280" t="s">
        <v>477</v>
      </c>
      <c r="C16" s="231" t="s">
        <v>38</v>
      </c>
      <c r="D16" s="34" t="s">
        <v>399</v>
      </c>
      <c r="E16" s="305" t="s">
        <v>14</v>
      </c>
      <c r="F16" s="305" t="s">
        <v>19</v>
      </c>
      <c r="G16" s="340" t="s">
        <v>5</v>
      </c>
      <c r="H16" s="301" t="s">
        <v>23</v>
      </c>
      <c r="I16" s="301"/>
      <c r="J16" s="301"/>
      <c r="K16" s="301"/>
      <c r="L16" s="301"/>
      <c r="M16" s="301"/>
      <c r="N16" s="301"/>
      <c r="O16" s="301"/>
      <c r="P16" s="301"/>
      <c r="Q16" s="308"/>
      <c r="R16" s="308"/>
      <c r="S16" s="308"/>
      <c r="T16" s="308"/>
      <c r="U16" s="306"/>
      <c r="V16" s="306"/>
      <c r="W16" s="306"/>
      <c r="X16" s="306"/>
      <c r="Y16" s="306"/>
      <c r="Z16" s="306"/>
      <c r="AA16" s="306"/>
      <c r="AB16" s="308" t="s">
        <v>23</v>
      </c>
      <c r="AC16" s="306"/>
      <c r="AD16" s="306"/>
      <c r="AE16" s="306"/>
      <c r="AF16" s="308" t="s">
        <v>23</v>
      </c>
      <c r="AG16" s="389"/>
    </row>
    <row r="17" spans="1:33" ht="15" customHeight="1" x14ac:dyDescent="0.3">
      <c r="A17" s="334"/>
      <c r="B17" s="280" t="s">
        <v>478</v>
      </c>
      <c r="C17" s="231" t="s">
        <v>38</v>
      </c>
      <c r="D17" s="34" t="s">
        <v>334</v>
      </c>
      <c r="E17" s="305" t="s">
        <v>14</v>
      </c>
      <c r="F17" s="305" t="s">
        <v>14</v>
      </c>
      <c r="G17" s="340" t="s">
        <v>5</v>
      </c>
      <c r="H17" s="301" t="s">
        <v>23</v>
      </c>
      <c r="I17" s="301"/>
      <c r="J17" s="301"/>
      <c r="K17" s="301"/>
      <c r="L17" s="301"/>
      <c r="M17" s="301"/>
      <c r="N17" s="301"/>
      <c r="O17" s="301"/>
      <c r="P17" s="301"/>
      <c r="Q17" s="308" t="s">
        <v>23</v>
      </c>
      <c r="R17" s="308" t="s">
        <v>23</v>
      </c>
      <c r="S17" s="308" t="s">
        <v>23</v>
      </c>
      <c r="T17" s="308" t="s">
        <v>23</v>
      </c>
      <c r="U17" s="306"/>
      <c r="V17" s="306"/>
      <c r="W17" s="306"/>
      <c r="X17" s="306"/>
      <c r="Y17" s="306"/>
      <c r="Z17" s="306"/>
      <c r="AA17" s="306"/>
      <c r="AB17" s="306"/>
      <c r="AC17" s="306"/>
      <c r="AD17" s="306"/>
      <c r="AE17" s="306"/>
      <c r="AF17" s="306"/>
      <c r="AG17" s="389"/>
    </row>
    <row r="18" spans="1:33" ht="15" customHeight="1" x14ac:dyDescent="0.3">
      <c r="A18" s="334"/>
      <c r="B18" s="280" t="s">
        <v>481</v>
      </c>
      <c r="C18" s="231" t="s">
        <v>38</v>
      </c>
      <c r="D18" s="34" t="s">
        <v>333</v>
      </c>
      <c r="E18" s="305" t="s">
        <v>14</v>
      </c>
      <c r="F18" s="305" t="s">
        <v>14</v>
      </c>
      <c r="G18" s="340" t="s">
        <v>5</v>
      </c>
      <c r="H18" s="301" t="s">
        <v>23</v>
      </c>
      <c r="I18" s="301"/>
      <c r="J18" s="301"/>
      <c r="K18" s="301"/>
      <c r="L18" s="301" t="s">
        <v>7</v>
      </c>
      <c r="M18" s="301"/>
      <c r="N18" s="301"/>
      <c r="O18" s="301"/>
      <c r="P18" s="301"/>
      <c r="Q18" s="306"/>
      <c r="R18" s="306"/>
      <c r="S18" s="306"/>
      <c r="T18" s="306"/>
      <c r="U18" s="306"/>
      <c r="V18" s="306"/>
      <c r="W18" s="308" t="s">
        <v>23</v>
      </c>
      <c r="X18" s="308" t="s">
        <v>23</v>
      </c>
      <c r="Y18" s="306"/>
      <c r="Z18" s="306"/>
      <c r="AA18" s="306"/>
      <c r="AB18" s="306"/>
      <c r="AC18" s="306"/>
      <c r="AD18" s="308" t="s">
        <v>23</v>
      </c>
      <c r="AE18" s="306"/>
      <c r="AF18" s="306"/>
      <c r="AG18" s="389"/>
    </row>
    <row r="19" spans="1:33" ht="15" customHeight="1" x14ac:dyDescent="0.3">
      <c r="B19" s="280" t="s">
        <v>555</v>
      </c>
      <c r="C19" s="231" t="s">
        <v>38</v>
      </c>
      <c r="D19" s="34" t="s">
        <v>483</v>
      </c>
      <c r="E19" s="305" t="s">
        <v>14</v>
      </c>
      <c r="F19" s="305" t="s">
        <v>14</v>
      </c>
      <c r="G19" s="340" t="s">
        <v>5</v>
      </c>
      <c r="H19" s="301" t="s">
        <v>23</v>
      </c>
      <c r="I19" s="290"/>
      <c r="J19" s="290"/>
      <c r="K19" s="290"/>
      <c r="L19" s="290"/>
      <c r="M19" s="290"/>
      <c r="N19" s="290"/>
      <c r="O19" s="290"/>
      <c r="P19" s="290"/>
      <c r="Q19" s="306"/>
      <c r="R19" s="306"/>
      <c r="S19" s="306"/>
      <c r="T19" s="306"/>
      <c r="U19" s="306"/>
      <c r="V19" s="306"/>
      <c r="W19" s="306"/>
      <c r="X19" s="306"/>
      <c r="Y19" s="306"/>
      <c r="Z19" s="306"/>
      <c r="AA19" s="306"/>
      <c r="AB19" s="306"/>
      <c r="AC19" s="306"/>
      <c r="AD19" s="308" t="s">
        <v>23</v>
      </c>
      <c r="AE19" s="306"/>
      <c r="AF19" s="308" t="s">
        <v>23</v>
      </c>
      <c r="AG19" s="389"/>
    </row>
    <row r="20" spans="1:33" ht="15" customHeight="1" x14ac:dyDescent="0.3">
      <c r="B20" s="280" t="s">
        <v>744</v>
      </c>
      <c r="C20" s="231" t="s">
        <v>38</v>
      </c>
      <c r="D20" s="34" t="s">
        <v>770</v>
      </c>
      <c r="E20" s="305" t="s">
        <v>14</v>
      </c>
      <c r="F20" s="305" t="s">
        <v>19</v>
      </c>
      <c r="G20" s="340" t="s">
        <v>5</v>
      </c>
      <c r="H20" s="301" t="s">
        <v>23</v>
      </c>
      <c r="I20" s="290"/>
      <c r="J20" s="290"/>
      <c r="K20" s="290"/>
      <c r="L20" s="290"/>
      <c r="M20" s="290"/>
      <c r="N20" s="290"/>
      <c r="O20" s="290"/>
      <c r="P20" s="290"/>
      <c r="Q20" s="307"/>
      <c r="R20" s="307"/>
      <c r="S20" s="307"/>
      <c r="T20" s="307"/>
      <c r="U20" s="306"/>
      <c r="V20" s="306"/>
      <c r="W20" s="306"/>
      <c r="X20" s="306"/>
      <c r="Y20" s="306"/>
      <c r="Z20" s="306"/>
      <c r="AA20" s="308" t="s">
        <v>23</v>
      </c>
      <c r="AB20" s="308"/>
      <c r="AC20" s="306"/>
      <c r="AD20" s="306"/>
      <c r="AE20" s="306"/>
      <c r="AF20" s="306"/>
      <c r="AG20" s="389"/>
    </row>
    <row r="21" spans="1:33" ht="15" customHeight="1" x14ac:dyDescent="0.3">
      <c r="B21" s="280" t="s">
        <v>747</v>
      </c>
      <c r="C21" s="231" t="s">
        <v>38</v>
      </c>
      <c r="D21" s="34" t="s">
        <v>400</v>
      </c>
      <c r="E21" s="305" t="s">
        <v>14</v>
      </c>
      <c r="F21" s="305" t="s">
        <v>19</v>
      </c>
      <c r="G21" s="340" t="s">
        <v>5</v>
      </c>
      <c r="H21" s="301" t="s">
        <v>23</v>
      </c>
      <c r="I21" s="290"/>
      <c r="J21" s="290"/>
      <c r="K21" s="290"/>
      <c r="L21" s="290"/>
      <c r="M21" s="290"/>
      <c r="N21" s="290"/>
      <c r="O21" s="290"/>
      <c r="P21" s="290"/>
      <c r="Q21" s="307"/>
      <c r="R21" s="307"/>
      <c r="S21" s="307"/>
      <c r="T21" s="307"/>
      <c r="U21" s="306"/>
      <c r="V21" s="306"/>
      <c r="W21" s="306"/>
      <c r="X21" s="306"/>
      <c r="Y21" s="306"/>
      <c r="Z21" s="306"/>
      <c r="AA21" s="306"/>
      <c r="AB21" s="308" t="s">
        <v>23</v>
      </c>
      <c r="AC21" s="306"/>
      <c r="AD21" s="306"/>
      <c r="AE21" s="306"/>
      <c r="AF21" s="308"/>
      <c r="AG21" s="389"/>
    </row>
    <row r="22" spans="1:33" ht="15" customHeight="1" x14ac:dyDescent="0.3">
      <c r="A22" s="334"/>
      <c r="B22" s="280" t="s">
        <v>46</v>
      </c>
      <c r="C22" s="231" t="s">
        <v>49</v>
      </c>
      <c r="D22" s="34" t="s">
        <v>844</v>
      </c>
      <c r="E22" s="305" t="s">
        <v>14</v>
      </c>
      <c r="F22" s="305" t="s">
        <v>14</v>
      </c>
      <c r="G22" s="340" t="s">
        <v>5</v>
      </c>
      <c r="H22" s="301" t="s">
        <v>23</v>
      </c>
      <c r="I22" s="301"/>
      <c r="J22" s="301"/>
      <c r="K22" s="301"/>
      <c r="L22" s="301"/>
      <c r="M22" s="301"/>
      <c r="N22" s="301"/>
      <c r="O22" s="301"/>
      <c r="P22" s="301"/>
      <c r="Q22" s="308" t="s">
        <v>23</v>
      </c>
      <c r="R22" s="308" t="s">
        <v>23</v>
      </c>
      <c r="S22" s="308" t="s">
        <v>23</v>
      </c>
      <c r="T22" s="308" t="s">
        <v>23</v>
      </c>
      <c r="U22" s="308" t="s">
        <v>23</v>
      </c>
      <c r="V22" s="308" t="s">
        <v>23</v>
      </c>
      <c r="W22" s="306"/>
      <c r="X22" s="306"/>
      <c r="Y22" s="306"/>
      <c r="Z22" s="306"/>
      <c r="AA22" s="306"/>
      <c r="AB22" s="306"/>
      <c r="AC22" s="306"/>
      <c r="AD22" s="306"/>
      <c r="AE22" s="306"/>
      <c r="AF22" s="306"/>
      <c r="AG22" s="389"/>
    </row>
    <row r="23" spans="1:33" ht="15" customHeight="1" x14ac:dyDescent="0.3">
      <c r="A23" s="334"/>
      <c r="B23" s="280" t="s">
        <v>47</v>
      </c>
      <c r="C23" s="231" t="s">
        <v>49</v>
      </c>
      <c r="D23" s="34" t="s">
        <v>845</v>
      </c>
      <c r="E23" s="305" t="s">
        <v>14</v>
      </c>
      <c r="F23" s="305" t="s">
        <v>14</v>
      </c>
      <c r="G23" s="340" t="s">
        <v>5</v>
      </c>
      <c r="H23" s="301" t="s">
        <v>23</v>
      </c>
      <c r="I23" s="301"/>
      <c r="J23" s="301"/>
      <c r="K23" s="301"/>
      <c r="L23" s="301"/>
      <c r="M23" s="301"/>
      <c r="N23" s="301"/>
      <c r="O23" s="301"/>
      <c r="P23" s="301"/>
      <c r="Q23" s="306"/>
      <c r="R23" s="306"/>
      <c r="S23" s="306"/>
      <c r="T23" s="306"/>
      <c r="U23" s="306"/>
      <c r="V23" s="306"/>
      <c r="W23" s="308" t="s">
        <v>23</v>
      </c>
      <c r="X23" s="308" t="s">
        <v>23</v>
      </c>
      <c r="Y23" s="308" t="s">
        <v>23</v>
      </c>
      <c r="Z23" s="308" t="s">
        <v>23</v>
      </c>
      <c r="AA23" s="306"/>
      <c r="AB23" s="306"/>
      <c r="AC23" s="306"/>
      <c r="AD23" s="308" t="s">
        <v>23</v>
      </c>
      <c r="AE23" s="308" t="s">
        <v>23</v>
      </c>
      <c r="AF23" s="306"/>
      <c r="AG23" s="389"/>
    </row>
    <row r="24" spans="1:33" ht="15" customHeight="1" x14ac:dyDescent="0.3">
      <c r="A24" s="334"/>
      <c r="B24" s="280" t="s">
        <v>304</v>
      </c>
      <c r="C24" s="231" t="s">
        <v>49</v>
      </c>
      <c r="D24" s="34" t="s">
        <v>849</v>
      </c>
      <c r="E24" s="305" t="s">
        <v>14</v>
      </c>
      <c r="F24" s="305" t="s">
        <v>14</v>
      </c>
      <c r="G24" s="340" t="s">
        <v>5</v>
      </c>
      <c r="H24" s="301" t="s">
        <v>23</v>
      </c>
      <c r="I24" s="301"/>
      <c r="J24" s="301"/>
      <c r="K24" s="301"/>
      <c r="L24" s="301"/>
      <c r="M24" s="301"/>
      <c r="N24" s="301"/>
      <c r="O24" s="301"/>
      <c r="P24" s="301"/>
      <c r="Q24" s="306"/>
      <c r="R24" s="306"/>
      <c r="S24" s="306"/>
      <c r="T24" s="306"/>
      <c r="U24" s="306"/>
      <c r="V24" s="306"/>
      <c r="W24" s="306"/>
      <c r="X24" s="306"/>
      <c r="Y24" s="306"/>
      <c r="Z24" s="306"/>
      <c r="AA24" s="306"/>
      <c r="AB24" s="306"/>
      <c r="AC24" s="306"/>
      <c r="AD24" s="308" t="s">
        <v>23</v>
      </c>
      <c r="AE24" s="308" t="s">
        <v>23</v>
      </c>
      <c r="AF24" s="306"/>
      <c r="AG24" s="389"/>
    </row>
    <row r="25" spans="1:33" ht="15" customHeight="1" x14ac:dyDescent="0.3">
      <c r="A25" s="334"/>
      <c r="B25" s="280" t="s">
        <v>309</v>
      </c>
      <c r="C25" s="231" t="s">
        <v>49</v>
      </c>
      <c r="D25" s="34" t="s">
        <v>847</v>
      </c>
      <c r="E25" s="305" t="s">
        <v>14</v>
      </c>
      <c r="F25" s="305" t="s">
        <v>19</v>
      </c>
      <c r="G25" s="340" t="s">
        <v>5</v>
      </c>
      <c r="H25" s="301" t="s">
        <v>23</v>
      </c>
      <c r="I25" s="301"/>
      <c r="J25" s="301"/>
      <c r="K25" s="301"/>
      <c r="L25" s="301"/>
      <c r="M25" s="301"/>
      <c r="N25" s="301"/>
      <c r="O25" s="301"/>
      <c r="P25" s="301"/>
      <c r="Q25" s="306"/>
      <c r="R25" s="306"/>
      <c r="S25" s="306"/>
      <c r="T25" s="306"/>
      <c r="U25" s="306"/>
      <c r="V25" s="306"/>
      <c r="W25" s="306"/>
      <c r="X25" s="306"/>
      <c r="Y25" s="306"/>
      <c r="Z25" s="306"/>
      <c r="AA25" s="306"/>
      <c r="AB25" s="308" t="s">
        <v>23</v>
      </c>
      <c r="AC25" s="306"/>
      <c r="AD25" s="306"/>
      <c r="AE25" s="306"/>
      <c r="AF25" s="308" t="s">
        <v>23</v>
      </c>
      <c r="AG25" s="389"/>
    </row>
    <row r="26" spans="1:33" ht="15" customHeight="1" x14ac:dyDescent="0.3">
      <c r="A26" s="334"/>
      <c r="B26" s="280" t="s">
        <v>339</v>
      </c>
      <c r="C26" s="231" t="s">
        <v>49</v>
      </c>
      <c r="D26" s="34" t="s">
        <v>848</v>
      </c>
      <c r="E26" s="305" t="s">
        <v>14</v>
      </c>
      <c r="F26" s="305" t="s">
        <v>14</v>
      </c>
      <c r="G26" s="340" t="s">
        <v>5</v>
      </c>
      <c r="H26" s="301" t="s">
        <v>23</v>
      </c>
      <c r="I26" s="290"/>
      <c r="J26" s="290"/>
      <c r="K26" s="290"/>
      <c r="L26" s="290"/>
      <c r="M26" s="290"/>
      <c r="N26" s="290"/>
      <c r="O26" s="290"/>
      <c r="P26" s="290"/>
      <c r="Q26" s="307"/>
      <c r="R26" s="307"/>
      <c r="S26" s="307"/>
      <c r="T26" s="307"/>
      <c r="U26" s="306"/>
      <c r="V26" s="306"/>
      <c r="W26" s="306"/>
      <c r="X26" s="306"/>
      <c r="Y26" s="306"/>
      <c r="Z26" s="306"/>
      <c r="AA26" s="308" t="s">
        <v>23</v>
      </c>
      <c r="AB26" s="306"/>
      <c r="AC26" s="306"/>
      <c r="AD26" s="306"/>
      <c r="AE26" s="306"/>
      <c r="AF26" s="306"/>
      <c r="AG26" s="389"/>
    </row>
    <row r="27" spans="1:33" ht="15" customHeight="1" x14ac:dyDescent="0.3">
      <c r="A27" s="334"/>
      <c r="B27" s="280" t="s">
        <v>340</v>
      </c>
      <c r="C27" s="231" t="s">
        <v>49</v>
      </c>
      <c r="D27" s="34" t="s">
        <v>305</v>
      </c>
      <c r="E27" s="305" t="s">
        <v>14</v>
      </c>
      <c r="F27" s="305" t="s">
        <v>14</v>
      </c>
      <c r="G27" s="340" t="s">
        <v>5</v>
      </c>
      <c r="H27" s="301" t="s">
        <v>23</v>
      </c>
      <c r="I27" s="301"/>
      <c r="J27" s="301"/>
      <c r="K27" s="301"/>
      <c r="L27" s="301"/>
      <c r="M27" s="301"/>
      <c r="N27" s="301"/>
      <c r="O27" s="301"/>
      <c r="P27" s="301"/>
      <c r="Q27" s="307"/>
      <c r="R27" s="307"/>
      <c r="S27" s="307"/>
      <c r="T27" s="307"/>
      <c r="U27" s="306"/>
      <c r="V27" s="306"/>
      <c r="W27" s="306"/>
      <c r="X27" s="306"/>
      <c r="Y27" s="306"/>
      <c r="Z27" s="306"/>
      <c r="AA27" s="306"/>
      <c r="AB27" s="306"/>
      <c r="AC27" s="306"/>
      <c r="AD27" s="308" t="s">
        <v>23</v>
      </c>
      <c r="AE27" s="306"/>
      <c r="AF27" s="308" t="s">
        <v>23</v>
      </c>
      <c r="AG27" s="389"/>
    </row>
    <row r="28" spans="1:33" ht="15" customHeight="1" x14ac:dyDescent="0.3">
      <c r="A28" s="334"/>
      <c r="B28" s="280" t="s">
        <v>586</v>
      </c>
      <c r="C28" s="231" t="s">
        <v>49</v>
      </c>
      <c r="D28" s="34" t="s">
        <v>306</v>
      </c>
      <c r="E28" s="305" t="s">
        <v>14</v>
      </c>
      <c r="F28" s="305" t="s">
        <v>14</v>
      </c>
      <c r="G28" s="340" t="s">
        <v>5</v>
      </c>
      <c r="H28" s="301" t="s">
        <v>23</v>
      </c>
      <c r="I28" s="301"/>
      <c r="J28" s="301"/>
      <c r="K28" s="301"/>
      <c r="L28" s="301"/>
      <c r="M28" s="301"/>
      <c r="N28" s="301"/>
      <c r="O28" s="301"/>
      <c r="P28" s="301"/>
      <c r="Q28" s="307" t="s">
        <v>7</v>
      </c>
      <c r="R28" s="308"/>
      <c r="S28" s="307" t="s">
        <v>7</v>
      </c>
      <c r="T28" s="307" t="s">
        <v>7</v>
      </c>
      <c r="U28" s="306"/>
      <c r="V28" s="306"/>
      <c r="W28" s="306"/>
      <c r="X28" s="306"/>
      <c r="Y28" s="306"/>
      <c r="Z28" s="306"/>
      <c r="AA28" s="306"/>
      <c r="AB28" s="306"/>
      <c r="AC28" s="306"/>
      <c r="AD28" s="308" t="s">
        <v>23</v>
      </c>
      <c r="AE28" s="306"/>
      <c r="AF28" s="306"/>
      <c r="AG28" s="389"/>
    </row>
    <row r="29" spans="1:33" ht="15" customHeight="1" x14ac:dyDescent="0.3">
      <c r="A29" s="334"/>
      <c r="B29" s="280" t="s">
        <v>587</v>
      </c>
      <c r="C29" s="231" t="s">
        <v>579</v>
      </c>
      <c r="D29" s="34" t="s">
        <v>582</v>
      </c>
      <c r="E29" s="305" t="s">
        <v>14</v>
      </c>
      <c r="F29" s="305" t="s">
        <v>14</v>
      </c>
      <c r="G29" s="340" t="s">
        <v>5</v>
      </c>
      <c r="H29" s="301" t="s">
        <v>23</v>
      </c>
      <c r="I29" s="301"/>
      <c r="J29" s="301"/>
      <c r="K29" s="301"/>
      <c r="L29" s="301"/>
      <c r="M29" s="301"/>
      <c r="N29" s="301"/>
      <c r="O29" s="301"/>
      <c r="P29" s="301"/>
      <c r="Q29" s="308" t="s">
        <v>23</v>
      </c>
      <c r="R29" s="308" t="s">
        <v>23</v>
      </c>
      <c r="S29" s="307" t="s">
        <v>7</v>
      </c>
      <c r="T29" s="307" t="s">
        <v>7</v>
      </c>
      <c r="U29" s="306"/>
      <c r="V29" s="306"/>
      <c r="W29" s="308" t="s">
        <v>23</v>
      </c>
      <c r="X29" s="308" t="s">
        <v>23</v>
      </c>
      <c r="Y29" s="306"/>
      <c r="Z29" s="306"/>
      <c r="AA29" s="306"/>
      <c r="AB29" s="306"/>
      <c r="AC29" s="306"/>
      <c r="AD29" s="306"/>
      <c r="AE29" s="306"/>
      <c r="AF29" s="306"/>
      <c r="AG29" s="389"/>
    </row>
    <row r="30" spans="1:33" ht="15" customHeight="1" x14ac:dyDescent="0.3">
      <c r="A30" s="334"/>
      <c r="B30" s="280" t="s">
        <v>728</v>
      </c>
      <c r="C30" s="231" t="s">
        <v>700</v>
      </c>
      <c r="D30" s="34" t="s">
        <v>749</v>
      </c>
      <c r="E30" s="305" t="s">
        <v>14</v>
      </c>
      <c r="F30" s="305" t="s">
        <v>14</v>
      </c>
      <c r="G30" s="340" t="s">
        <v>5</v>
      </c>
      <c r="H30" s="301" t="s">
        <v>23</v>
      </c>
      <c r="I30" s="301"/>
      <c r="J30" s="301"/>
      <c r="K30" s="301"/>
      <c r="L30" s="301"/>
      <c r="M30" s="301"/>
      <c r="N30" s="301"/>
      <c r="O30" s="301"/>
      <c r="P30" s="301"/>
      <c r="Q30" s="308" t="s">
        <v>23</v>
      </c>
      <c r="R30" s="308" t="s">
        <v>23</v>
      </c>
      <c r="S30" s="307" t="s">
        <v>7</v>
      </c>
      <c r="T30" s="307" t="s">
        <v>7</v>
      </c>
      <c r="U30" s="306"/>
      <c r="V30" s="306"/>
      <c r="W30" s="308" t="s">
        <v>23</v>
      </c>
      <c r="X30" s="308" t="s">
        <v>23</v>
      </c>
      <c r="Y30" s="308"/>
      <c r="Z30" s="306"/>
      <c r="AA30" s="306"/>
      <c r="AB30" s="306"/>
      <c r="AC30" s="306"/>
      <c r="AD30" s="306"/>
      <c r="AE30" s="306"/>
      <c r="AF30" s="306"/>
      <c r="AG30" s="389"/>
    </row>
    <row r="31" spans="1:33" ht="15" customHeight="1" x14ac:dyDescent="0.3">
      <c r="A31" s="334"/>
      <c r="B31" s="280" t="s">
        <v>98</v>
      </c>
      <c r="C31" s="158" t="s">
        <v>42</v>
      </c>
      <c r="D31" s="34" t="s">
        <v>850</v>
      </c>
      <c r="E31" s="305" t="s">
        <v>14</v>
      </c>
      <c r="F31" s="305" t="s">
        <v>19</v>
      </c>
      <c r="G31" s="340" t="s">
        <v>5</v>
      </c>
      <c r="H31" s="341"/>
      <c r="I31" s="301" t="s">
        <v>23</v>
      </c>
      <c r="J31" s="341"/>
      <c r="K31" s="341"/>
      <c r="L31" s="341"/>
      <c r="M31" s="341"/>
      <c r="N31" s="341"/>
      <c r="O31" s="341"/>
      <c r="P31" s="341"/>
      <c r="Q31" s="307"/>
      <c r="R31" s="307"/>
      <c r="S31" s="307"/>
      <c r="T31" s="307"/>
      <c r="U31" s="306"/>
      <c r="V31" s="306"/>
      <c r="W31" s="308" t="s">
        <v>23</v>
      </c>
      <c r="X31" s="306"/>
      <c r="Y31" s="306"/>
      <c r="Z31" s="306"/>
      <c r="AA31" s="306"/>
      <c r="AB31" s="306"/>
      <c r="AC31" s="306"/>
      <c r="AD31" s="308" t="s">
        <v>23</v>
      </c>
      <c r="AE31" s="306"/>
      <c r="AF31" s="306"/>
      <c r="AG31" s="389"/>
    </row>
    <row r="32" spans="1:33" ht="15" customHeight="1" x14ac:dyDescent="0.3">
      <c r="A32" s="334"/>
      <c r="B32" s="280" t="s">
        <v>99</v>
      </c>
      <c r="C32" s="158" t="s">
        <v>42</v>
      </c>
      <c r="D32" s="34" t="s">
        <v>851</v>
      </c>
      <c r="E32" s="305" t="s">
        <v>14</v>
      </c>
      <c r="F32" s="305" t="s">
        <v>19</v>
      </c>
      <c r="G32" s="340" t="s">
        <v>5</v>
      </c>
      <c r="H32" s="341"/>
      <c r="I32" s="301" t="s">
        <v>23</v>
      </c>
      <c r="J32" s="341"/>
      <c r="K32" s="341"/>
      <c r="L32" s="341"/>
      <c r="M32" s="341"/>
      <c r="N32" s="341"/>
      <c r="O32" s="341"/>
      <c r="P32" s="341"/>
      <c r="Q32" s="307"/>
      <c r="R32" s="307"/>
      <c r="S32" s="307"/>
      <c r="T32" s="307"/>
      <c r="U32" s="306"/>
      <c r="V32" s="306"/>
      <c r="W32" s="308" t="s">
        <v>23</v>
      </c>
      <c r="X32" s="306"/>
      <c r="Y32" s="306"/>
      <c r="Z32" s="306"/>
      <c r="AA32" s="306"/>
      <c r="AB32" s="306"/>
      <c r="AC32" s="306"/>
      <c r="AD32" s="308" t="s">
        <v>23</v>
      </c>
      <c r="AE32" s="306"/>
      <c r="AF32" s="306"/>
      <c r="AG32" s="389"/>
    </row>
    <row r="33" spans="1:33" ht="15" customHeight="1" x14ac:dyDescent="0.3">
      <c r="A33" s="334"/>
      <c r="B33" s="45" t="s">
        <v>800</v>
      </c>
      <c r="C33" s="158" t="s">
        <v>42</v>
      </c>
      <c r="D33" s="34" t="s">
        <v>993</v>
      </c>
      <c r="E33" s="305" t="s">
        <v>14</v>
      </c>
      <c r="F33" s="305" t="s">
        <v>19</v>
      </c>
      <c r="G33" s="340" t="s">
        <v>5</v>
      </c>
      <c r="H33" s="341"/>
      <c r="I33" s="301" t="s">
        <v>23</v>
      </c>
      <c r="J33" s="341"/>
      <c r="K33" s="341"/>
      <c r="L33" s="341"/>
      <c r="M33" s="341"/>
      <c r="N33" s="341"/>
      <c r="O33" s="341"/>
      <c r="P33" s="341"/>
      <c r="Q33" s="307"/>
      <c r="R33" s="307"/>
      <c r="S33" s="307"/>
      <c r="T33" s="307"/>
      <c r="U33" s="306"/>
      <c r="V33" s="306"/>
      <c r="W33" s="301"/>
      <c r="X33" s="306"/>
      <c r="Y33" s="306"/>
      <c r="Z33" s="306"/>
      <c r="AA33" s="306"/>
      <c r="AB33" s="306"/>
      <c r="AC33" s="306"/>
      <c r="AD33" s="308"/>
      <c r="AE33" s="306"/>
      <c r="AF33" s="306"/>
      <c r="AG33" s="389"/>
    </row>
    <row r="34" spans="1:33" ht="15" customHeight="1" x14ac:dyDescent="0.3">
      <c r="A34" s="334"/>
      <c r="B34" s="280" t="s">
        <v>100</v>
      </c>
      <c r="C34" s="158" t="s">
        <v>43</v>
      </c>
      <c r="D34" s="34" t="s">
        <v>1153</v>
      </c>
      <c r="E34" s="305" t="s">
        <v>14</v>
      </c>
      <c r="F34" s="305" t="s">
        <v>19</v>
      </c>
      <c r="G34" s="340" t="s">
        <v>5</v>
      </c>
      <c r="H34" s="341"/>
      <c r="I34" s="301" t="s">
        <v>23</v>
      </c>
      <c r="J34" s="341"/>
      <c r="K34" s="341"/>
      <c r="L34" s="341"/>
      <c r="M34" s="341"/>
      <c r="N34" s="341"/>
      <c r="O34" s="341"/>
      <c r="P34" s="341"/>
      <c r="Q34" s="307"/>
      <c r="R34" s="307"/>
      <c r="S34" s="307"/>
      <c r="T34" s="307"/>
      <c r="U34" s="306"/>
      <c r="V34" s="306"/>
      <c r="W34" s="308" t="s">
        <v>23</v>
      </c>
      <c r="X34" s="308" t="s">
        <v>23</v>
      </c>
      <c r="Y34" s="306"/>
      <c r="Z34" s="306"/>
      <c r="AA34" s="306"/>
      <c r="AB34" s="306"/>
      <c r="AC34" s="308" t="s">
        <v>23</v>
      </c>
      <c r="AD34" s="308" t="s">
        <v>23</v>
      </c>
      <c r="AE34" s="306"/>
      <c r="AF34" s="306"/>
      <c r="AG34" s="389"/>
    </row>
    <row r="35" spans="1:33" ht="15" customHeight="1" x14ac:dyDescent="0.3">
      <c r="A35" s="334"/>
      <c r="B35" s="45" t="s">
        <v>802</v>
      </c>
      <c r="C35" s="158" t="s">
        <v>43</v>
      </c>
      <c r="D35" s="157" t="s">
        <v>1154</v>
      </c>
      <c r="E35" s="305" t="s">
        <v>14</v>
      </c>
      <c r="F35" s="305" t="s">
        <v>19</v>
      </c>
      <c r="G35" s="340" t="s">
        <v>5</v>
      </c>
      <c r="H35" s="341"/>
      <c r="I35" s="301" t="s">
        <v>23</v>
      </c>
      <c r="J35" s="341"/>
      <c r="K35" s="341"/>
      <c r="L35" s="341"/>
      <c r="M35" s="341"/>
      <c r="N35" s="341"/>
      <c r="O35" s="341"/>
      <c r="P35" s="341"/>
      <c r="Q35" s="307"/>
      <c r="R35" s="307"/>
      <c r="S35" s="307"/>
      <c r="T35" s="307"/>
      <c r="U35" s="306"/>
      <c r="V35" s="306"/>
      <c r="W35" s="301"/>
      <c r="X35" s="308"/>
      <c r="Y35" s="306"/>
      <c r="Z35" s="306"/>
      <c r="AA35" s="306"/>
      <c r="AB35" s="306"/>
      <c r="AC35" s="308"/>
      <c r="AD35" s="308"/>
      <c r="AE35" s="306"/>
      <c r="AF35" s="306"/>
      <c r="AG35" s="389"/>
    </row>
    <row r="36" spans="1:33" ht="15" customHeight="1" x14ac:dyDescent="0.3">
      <c r="A36" s="334"/>
      <c r="B36" s="280" t="s">
        <v>101</v>
      </c>
      <c r="C36" s="158" t="s">
        <v>732</v>
      </c>
      <c r="D36" s="34" t="s">
        <v>1023</v>
      </c>
      <c r="E36" s="305" t="s">
        <v>14</v>
      </c>
      <c r="F36" s="305" t="s">
        <v>14</v>
      </c>
      <c r="G36" s="340" t="s">
        <v>5</v>
      </c>
      <c r="H36" s="341"/>
      <c r="I36" s="301" t="s">
        <v>23</v>
      </c>
      <c r="J36" s="341"/>
      <c r="K36" s="341"/>
      <c r="L36" s="341"/>
      <c r="M36" s="341"/>
      <c r="N36" s="341"/>
      <c r="O36" s="341"/>
      <c r="P36" s="341"/>
      <c r="Q36" s="307"/>
      <c r="R36" s="307"/>
      <c r="S36" s="307"/>
      <c r="T36" s="307"/>
      <c r="U36" s="308"/>
      <c r="V36" s="308"/>
      <c r="W36" s="308" t="s">
        <v>23</v>
      </c>
      <c r="X36" s="308" t="s">
        <v>23</v>
      </c>
      <c r="Y36" s="306"/>
      <c r="Z36" s="306"/>
      <c r="AA36" s="306"/>
      <c r="AB36" s="306"/>
      <c r="AC36" s="308"/>
      <c r="AD36" s="308"/>
      <c r="AE36" s="306"/>
      <c r="AF36" s="306"/>
      <c r="AG36" s="389"/>
    </row>
    <row r="37" spans="1:33" ht="15" customHeight="1" x14ac:dyDescent="0.3">
      <c r="A37" s="334"/>
      <c r="B37" s="45" t="s">
        <v>803</v>
      </c>
      <c r="C37" s="158" t="s">
        <v>732</v>
      </c>
      <c r="D37" s="34" t="s">
        <v>1155</v>
      </c>
      <c r="E37" s="305" t="s">
        <v>14</v>
      </c>
      <c r="F37" s="305" t="s">
        <v>14</v>
      </c>
      <c r="G37" s="340" t="s">
        <v>5</v>
      </c>
      <c r="H37" s="341"/>
      <c r="I37" s="301" t="s">
        <v>23</v>
      </c>
      <c r="J37" s="341"/>
      <c r="K37" s="341"/>
      <c r="L37" s="341"/>
      <c r="M37" s="341"/>
      <c r="N37" s="341"/>
      <c r="O37" s="341"/>
      <c r="P37" s="341"/>
      <c r="Q37" s="307"/>
      <c r="R37" s="307"/>
      <c r="S37" s="307"/>
      <c r="T37" s="307"/>
      <c r="U37" s="308"/>
      <c r="V37" s="308"/>
      <c r="W37" s="301"/>
      <c r="X37" s="308"/>
      <c r="Y37" s="306"/>
      <c r="Z37" s="306"/>
      <c r="AA37" s="306"/>
      <c r="AB37" s="306"/>
      <c r="AC37" s="308"/>
      <c r="AD37" s="308"/>
      <c r="AE37" s="306"/>
      <c r="AF37" s="306"/>
      <c r="AG37" s="389"/>
    </row>
    <row r="38" spans="1:33" ht="15" customHeight="1" x14ac:dyDescent="0.3">
      <c r="A38" s="334"/>
      <c r="B38" s="280" t="s">
        <v>489</v>
      </c>
      <c r="C38" s="158" t="s">
        <v>732</v>
      </c>
      <c r="D38" s="34" t="s">
        <v>1024</v>
      </c>
      <c r="E38" s="305" t="s">
        <v>14</v>
      </c>
      <c r="F38" s="305" t="s">
        <v>14</v>
      </c>
      <c r="G38" s="340" t="s">
        <v>5</v>
      </c>
      <c r="H38" s="341"/>
      <c r="I38" s="301" t="s">
        <v>23</v>
      </c>
      <c r="J38" s="341"/>
      <c r="K38" s="341"/>
      <c r="L38" s="341"/>
      <c r="M38" s="341"/>
      <c r="N38" s="341"/>
      <c r="O38" s="341"/>
      <c r="P38" s="341"/>
      <c r="Q38" s="307"/>
      <c r="R38" s="307"/>
      <c r="S38" s="307"/>
      <c r="T38" s="307"/>
      <c r="U38" s="308"/>
      <c r="V38" s="308"/>
      <c r="W38" s="308" t="s">
        <v>23</v>
      </c>
      <c r="X38" s="308" t="s">
        <v>23</v>
      </c>
      <c r="Y38" s="306"/>
      <c r="Z38" s="306"/>
      <c r="AA38" s="306"/>
      <c r="AB38" s="306"/>
      <c r="AC38" s="308"/>
      <c r="AD38" s="308"/>
      <c r="AE38" s="306"/>
      <c r="AF38" s="306"/>
      <c r="AG38" s="389"/>
    </row>
    <row r="39" spans="1:33" ht="15" customHeight="1" x14ac:dyDescent="0.3">
      <c r="A39" s="334"/>
      <c r="B39" s="45" t="s">
        <v>804</v>
      </c>
      <c r="C39" s="158" t="s">
        <v>732</v>
      </c>
      <c r="D39" s="34" t="s">
        <v>1156</v>
      </c>
      <c r="E39" s="305" t="s">
        <v>14</v>
      </c>
      <c r="F39" s="305" t="s">
        <v>14</v>
      </c>
      <c r="G39" s="340" t="s">
        <v>5</v>
      </c>
      <c r="H39" s="341"/>
      <c r="I39" s="301" t="s">
        <v>23</v>
      </c>
      <c r="J39" s="341"/>
      <c r="K39" s="341"/>
      <c r="L39" s="341"/>
      <c r="M39" s="341"/>
      <c r="N39" s="341"/>
      <c r="O39" s="341"/>
      <c r="P39" s="341"/>
      <c r="Q39" s="307"/>
      <c r="R39" s="307"/>
      <c r="S39" s="307"/>
      <c r="T39" s="307"/>
      <c r="U39" s="308"/>
      <c r="V39" s="308"/>
      <c r="W39" s="301"/>
      <c r="X39" s="308"/>
      <c r="Y39" s="306"/>
      <c r="Z39" s="306"/>
      <c r="AA39" s="306"/>
      <c r="AB39" s="306"/>
      <c r="AC39" s="308"/>
      <c r="AD39" s="308"/>
      <c r="AE39" s="306"/>
      <c r="AF39" s="306"/>
      <c r="AG39" s="389"/>
    </row>
    <row r="40" spans="1:33" ht="15" customHeight="1" x14ac:dyDescent="0.3">
      <c r="A40" s="334"/>
      <c r="B40" s="280" t="s">
        <v>490</v>
      </c>
      <c r="C40" s="158" t="s">
        <v>732</v>
      </c>
      <c r="D40" s="34" t="s">
        <v>1025</v>
      </c>
      <c r="E40" s="305" t="s">
        <v>14</v>
      </c>
      <c r="F40" s="305" t="s">
        <v>14</v>
      </c>
      <c r="G40" s="340" t="s">
        <v>5</v>
      </c>
      <c r="H40" s="341"/>
      <c r="I40" s="301" t="s">
        <v>23</v>
      </c>
      <c r="J40" s="341"/>
      <c r="K40" s="341"/>
      <c r="L40" s="341"/>
      <c r="M40" s="341"/>
      <c r="N40" s="341"/>
      <c r="O40" s="341"/>
      <c r="P40" s="341"/>
      <c r="Q40" s="307"/>
      <c r="R40" s="307"/>
      <c r="S40" s="307"/>
      <c r="T40" s="307"/>
      <c r="U40" s="308"/>
      <c r="V40" s="308"/>
      <c r="W40" s="308" t="s">
        <v>23</v>
      </c>
      <c r="X40" s="308" t="s">
        <v>23</v>
      </c>
      <c r="Y40" s="306"/>
      <c r="Z40" s="306"/>
      <c r="AA40" s="306"/>
      <c r="AB40" s="306"/>
      <c r="AC40" s="308"/>
      <c r="AD40" s="308"/>
      <c r="AE40" s="306"/>
      <c r="AF40" s="306"/>
      <c r="AG40" s="389"/>
    </row>
    <row r="41" spans="1:33" ht="15" customHeight="1" x14ac:dyDescent="0.3">
      <c r="A41" s="334"/>
      <c r="B41" s="45" t="s">
        <v>805</v>
      </c>
      <c r="C41" s="158" t="s">
        <v>732</v>
      </c>
      <c r="D41" s="34" t="s">
        <v>1157</v>
      </c>
      <c r="E41" s="305" t="s">
        <v>14</v>
      </c>
      <c r="F41" s="305" t="s">
        <v>14</v>
      </c>
      <c r="G41" s="340" t="s">
        <v>5</v>
      </c>
      <c r="H41" s="341"/>
      <c r="I41" s="301" t="s">
        <v>23</v>
      </c>
      <c r="J41" s="341"/>
      <c r="K41" s="341"/>
      <c r="L41" s="341"/>
      <c r="M41" s="341"/>
      <c r="N41" s="341"/>
      <c r="O41" s="341"/>
      <c r="P41" s="341"/>
      <c r="Q41" s="307"/>
      <c r="R41" s="307"/>
      <c r="S41" s="307"/>
      <c r="T41" s="307"/>
      <c r="U41" s="308"/>
      <c r="V41" s="308"/>
      <c r="W41" s="301"/>
      <c r="X41" s="308"/>
      <c r="Y41" s="306"/>
      <c r="Z41" s="306"/>
      <c r="AA41" s="306"/>
      <c r="AB41" s="306"/>
      <c r="AC41" s="308"/>
      <c r="AD41" s="308"/>
      <c r="AE41" s="306"/>
      <c r="AF41" s="306"/>
      <c r="AG41" s="389"/>
    </row>
    <row r="42" spans="1:33" ht="15" customHeight="1" x14ac:dyDescent="0.3">
      <c r="A42" s="334"/>
      <c r="B42" s="280" t="s">
        <v>505</v>
      </c>
      <c r="C42" s="158" t="s">
        <v>732</v>
      </c>
      <c r="D42" s="34" t="s">
        <v>1026</v>
      </c>
      <c r="E42" s="305" t="s">
        <v>14</v>
      </c>
      <c r="F42" s="305" t="s">
        <v>14</v>
      </c>
      <c r="G42" s="340" t="s">
        <v>5</v>
      </c>
      <c r="H42" s="341"/>
      <c r="I42" s="301" t="s">
        <v>23</v>
      </c>
      <c r="J42" s="341"/>
      <c r="K42" s="341"/>
      <c r="L42" s="341"/>
      <c r="M42" s="341"/>
      <c r="N42" s="341"/>
      <c r="O42" s="341"/>
      <c r="P42" s="341"/>
      <c r="Q42" s="307"/>
      <c r="R42" s="307"/>
      <c r="S42" s="307"/>
      <c r="T42" s="307"/>
      <c r="U42" s="308"/>
      <c r="V42" s="308"/>
      <c r="W42" s="308" t="s">
        <v>23</v>
      </c>
      <c r="X42" s="308" t="s">
        <v>23</v>
      </c>
      <c r="Y42" s="306"/>
      <c r="Z42" s="306"/>
      <c r="AA42" s="306"/>
      <c r="AB42" s="306"/>
      <c r="AC42" s="308"/>
      <c r="AD42" s="308"/>
      <c r="AE42" s="306"/>
      <c r="AF42" s="306"/>
      <c r="AG42" s="389"/>
    </row>
    <row r="43" spans="1:33" ht="15" customHeight="1" x14ac:dyDescent="0.3">
      <c r="A43" s="334"/>
      <c r="B43" s="280" t="s">
        <v>506</v>
      </c>
      <c r="C43" s="158" t="s">
        <v>746</v>
      </c>
      <c r="D43" s="34" t="s">
        <v>1042</v>
      </c>
      <c r="E43" s="305" t="s">
        <v>14</v>
      </c>
      <c r="F43" s="305" t="s">
        <v>14</v>
      </c>
      <c r="G43" s="340" t="s">
        <v>5</v>
      </c>
      <c r="H43" s="341"/>
      <c r="I43" s="301" t="s">
        <v>23</v>
      </c>
      <c r="J43" s="341"/>
      <c r="K43" s="341"/>
      <c r="L43" s="341"/>
      <c r="M43" s="341"/>
      <c r="N43" s="341"/>
      <c r="O43" s="341"/>
      <c r="P43" s="341"/>
      <c r="Q43" s="307"/>
      <c r="R43" s="307"/>
      <c r="S43" s="308" t="s">
        <v>23</v>
      </c>
      <c r="T43" s="308" t="s">
        <v>23</v>
      </c>
      <c r="U43" s="306"/>
      <c r="V43" s="306"/>
      <c r="W43" s="306"/>
      <c r="X43" s="306"/>
      <c r="Y43" s="306"/>
      <c r="Z43" s="306"/>
      <c r="AA43" s="306"/>
      <c r="AB43" s="306"/>
      <c r="AC43" s="308"/>
      <c r="AD43" s="308"/>
      <c r="AE43" s="306"/>
      <c r="AF43" s="306"/>
      <c r="AG43" s="389"/>
    </row>
    <row r="44" spans="1:33" x14ac:dyDescent="0.3">
      <c r="A44" s="334"/>
      <c r="B44" s="45" t="s">
        <v>806</v>
      </c>
      <c r="C44" s="158" t="s">
        <v>746</v>
      </c>
      <c r="D44" s="34" t="s">
        <v>1043</v>
      </c>
      <c r="E44" s="305" t="s">
        <v>14</v>
      </c>
      <c r="F44" s="305" t="s">
        <v>14</v>
      </c>
      <c r="G44" s="340" t="s">
        <v>5</v>
      </c>
      <c r="H44" s="341"/>
      <c r="I44" s="301" t="s">
        <v>23</v>
      </c>
      <c r="J44" s="341"/>
      <c r="K44" s="341"/>
      <c r="L44" s="341"/>
      <c r="M44" s="341"/>
      <c r="N44" s="341"/>
      <c r="O44" s="341"/>
      <c r="P44" s="341"/>
      <c r="Q44" s="307"/>
      <c r="R44" s="307"/>
      <c r="S44" s="301"/>
      <c r="T44" s="301"/>
      <c r="U44" s="306"/>
      <c r="V44" s="306"/>
      <c r="W44" s="306"/>
      <c r="X44" s="306"/>
      <c r="Y44" s="306"/>
      <c r="Z44" s="306"/>
      <c r="AA44" s="306"/>
      <c r="AB44" s="306"/>
      <c r="AC44" s="308"/>
      <c r="AD44" s="308"/>
      <c r="AE44" s="306"/>
      <c r="AF44" s="306"/>
      <c r="AG44" s="389"/>
    </row>
    <row r="45" spans="1:33" x14ac:dyDescent="0.3">
      <c r="A45" s="334"/>
      <c r="B45" s="280" t="s">
        <v>705</v>
      </c>
      <c r="C45" s="158" t="s">
        <v>746</v>
      </c>
      <c r="D45" s="34" t="s">
        <v>1044</v>
      </c>
      <c r="E45" s="305" t="s">
        <v>14</v>
      </c>
      <c r="F45" s="305" t="s">
        <v>14</v>
      </c>
      <c r="G45" s="340" t="s">
        <v>5</v>
      </c>
      <c r="H45" s="341"/>
      <c r="I45" s="301" t="s">
        <v>23</v>
      </c>
      <c r="J45" s="341"/>
      <c r="K45" s="341"/>
      <c r="L45" s="341"/>
      <c r="M45" s="341"/>
      <c r="N45" s="341"/>
      <c r="O45" s="341"/>
      <c r="P45" s="341"/>
      <c r="Q45" s="307"/>
      <c r="R45" s="307"/>
      <c r="S45" s="308" t="s">
        <v>23</v>
      </c>
      <c r="T45" s="308" t="s">
        <v>23</v>
      </c>
      <c r="U45" s="306"/>
      <c r="V45" s="306"/>
      <c r="W45" s="306"/>
      <c r="X45" s="306"/>
      <c r="Y45" s="306"/>
      <c r="Z45" s="306"/>
      <c r="AA45" s="306"/>
      <c r="AB45" s="306"/>
      <c r="AC45" s="308"/>
      <c r="AD45" s="308"/>
      <c r="AE45" s="306"/>
      <c r="AF45" s="306"/>
      <c r="AG45" s="389"/>
    </row>
    <row r="46" spans="1:33" x14ac:dyDescent="0.3">
      <c r="A46" s="334"/>
      <c r="B46" s="45" t="s">
        <v>807</v>
      </c>
      <c r="C46" s="158" t="s">
        <v>746</v>
      </c>
      <c r="D46" s="34" t="s">
        <v>1045</v>
      </c>
      <c r="E46" s="305" t="s">
        <v>14</v>
      </c>
      <c r="F46" s="305" t="s">
        <v>14</v>
      </c>
      <c r="G46" s="340" t="s">
        <v>5</v>
      </c>
      <c r="H46" s="341"/>
      <c r="I46" s="301" t="s">
        <v>23</v>
      </c>
      <c r="J46" s="341"/>
      <c r="K46" s="341"/>
      <c r="L46" s="341"/>
      <c r="M46" s="341"/>
      <c r="N46" s="341"/>
      <c r="O46" s="341"/>
      <c r="P46" s="341"/>
      <c r="Q46" s="307"/>
      <c r="R46" s="307"/>
      <c r="S46" s="301"/>
      <c r="T46" s="301"/>
      <c r="U46" s="306"/>
      <c r="V46" s="306"/>
      <c r="W46" s="306"/>
      <c r="X46" s="306"/>
      <c r="Y46" s="306"/>
      <c r="Z46" s="306"/>
      <c r="AA46" s="306"/>
      <c r="AB46" s="306"/>
      <c r="AC46" s="308"/>
      <c r="AD46" s="308"/>
      <c r="AE46" s="306"/>
      <c r="AF46" s="306"/>
      <c r="AG46" s="389"/>
    </row>
    <row r="47" spans="1:33" x14ac:dyDescent="0.3">
      <c r="A47" s="334"/>
      <c r="B47" s="280" t="s">
        <v>722</v>
      </c>
      <c r="C47" s="158" t="s">
        <v>746</v>
      </c>
      <c r="D47" s="34" t="s">
        <v>1046</v>
      </c>
      <c r="E47" s="305" t="s">
        <v>14</v>
      </c>
      <c r="F47" s="305" t="s">
        <v>14</v>
      </c>
      <c r="G47" s="340" t="s">
        <v>5</v>
      </c>
      <c r="H47" s="341"/>
      <c r="I47" s="301" t="s">
        <v>23</v>
      </c>
      <c r="J47" s="341"/>
      <c r="K47" s="341"/>
      <c r="L47" s="341"/>
      <c r="M47" s="341"/>
      <c r="N47" s="341"/>
      <c r="O47" s="341"/>
      <c r="P47" s="341"/>
      <c r="Q47" s="307"/>
      <c r="R47" s="307"/>
      <c r="S47" s="308" t="s">
        <v>23</v>
      </c>
      <c r="T47" s="308" t="s">
        <v>23</v>
      </c>
      <c r="U47" s="306"/>
      <c r="V47" s="306"/>
      <c r="W47" s="306"/>
      <c r="X47" s="306"/>
      <c r="Y47" s="306"/>
      <c r="Z47" s="306"/>
      <c r="AA47" s="306"/>
      <c r="AB47" s="306"/>
      <c r="AC47" s="308"/>
      <c r="AD47" s="308"/>
      <c r="AE47" s="306"/>
      <c r="AF47" s="306"/>
      <c r="AG47" s="389"/>
    </row>
    <row r="48" spans="1:33" x14ac:dyDescent="0.3">
      <c r="A48" s="334"/>
      <c r="B48" s="45" t="s">
        <v>808</v>
      </c>
      <c r="C48" s="158" t="s">
        <v>746</v>
      </c>
      <c r="D48" s="34" t="s">
        <v>1047</v>
      </c>
      <c r="E48" s="305" t="s">
        <v>14</v>
      </c>
      <c r="F48" s="305" t="s">
        <v>14</v>
      </c>
      <c r="G48" s="340" t="s">
        <v>5</v>
      </c>
      <c r="H48" s="341"/>
      <c r="I48" s="301" t="s">
        <v>23</v>
      </c>
      <c r="J48" s="341"/>
      <c r="K48" s="341"/>
      <c r="L48" s="341"/>
      <c r="M48" s="341"/>
      <c r="N48" s="341"/>
      <c r="O48" s="341"/>
      <c r="P48" s="341"/>
      <c r="Q48" s="307"/>
      <c r="R48" s="307"/>
      <c r="S48" s="301"/>
      <c r="T48" s="301"/>
      <c r="U48" s="306"/>
      <c r="V48" s="306"/>
      <c r="W48" s="306"/>
      <c r="X48" s="306"/>
      <c r="Y48" s="306"/>
      <c r="Z48" s="306"/>
      <c r="AA48" s="306"/>
      <c r="AB48" s="306"/>
      <c r="AC48" s="308"/>
      <c r="AD48" s="308"/>
      <c r="AE48" s="306"/>
      <c r="AF48" s="306"/>
      <c r="AG48" s="389"/>
    </row>
    <row r="49" spans="1:33" ht="15" customHeight="1" x14ac:dyDescent="0.3">
      <c r="A49" s="334"/>
      <c r="B49" s="280" t="s">
        <v>734</v>
      </c>
      <c r="C49" s="158" t="s">
        <v>746</v>
      </c>
      <c r="D49" s="34" t="s">
        <v>1048</v>
      </c>
      <c r="E49" s="305" t="s">
        <v>14</v>
      </c>
      <c r="F49" s="305" t="s">
        <v>14</v>
      </c>
      <c r="G49" s="340" t="s">
        <v>5</v>
      </c>
      <c r="H49" s="341"/>
      <c r="I49" s="301" t="s">
        <v>23</v>
      </c>
      <c r="J49" s="341"/>
      <c r="K49" s="341"/>
      <c r="L49" s="341"/>
      <c r="M49" s="341"/>
      <c r="N49" s="341"/>
      <c r="O49" s="341"/>
      <c r="P49" s="341"/>
      <c r="Q49" s="307"/>
      <c r="R49" s="307"/>
      <c r="S49" s="308"/>
      <c r="T49" s="308"/>
      <c r="U49" s="308" t="s">
        <v>23</v>
      </c>
      <c r="V49" s="308" t="s">
        <v>23</v>
      </c>
      <c r="W49" s="306"/>
      <c r="X49" s="306"/>
      <c r="Y49" s="306"/>
      <c r="Z49" s="306"/>
      <c r="AA49" s="306"/>
      <c r="AB49" s="306"/>
      <c r="AC49" s="308"/>
      <c r="AD49" s="308"/>
      <c r="AE49" s="306"/>
      <c r="AF49" s="306"/>
      <c r="AG49" s="389"/>
    </row>
    <row r="50" spans="1:33" ht="15" customHeight="1" x14ac:dyDescent="0.3">
      <c r="A50" s="334"/>
      <c r="B50" s="45" t="s">
        <v>809</v>
      </c>
      <c r="C50" s="158" t="s">
        <v>746</v>
      </c>
      <c r="D50" s="34" t="s">
        <v>1168</v>
      </c>
      <c r="E50" s="305" t="s">
        <v>14</v>
      </c>
      <c r="F50" s="305" t="s">
        <v>14</v>
      </c>
      <c r="G50" s="340" t="s">
        <v>5</v>
      </c>
      <c r="H50" s="341"/>
      <c r="I50" s="301" t="s">
        <v>23</v>
      </c>
      <c r="J50" s="341"/>
      <c r="K50" s="341"/>
      <c r="L50" s="341"/>
      <c r="M50" s="341"/>
      <c r="N50" s="341"/>
      <c r="O50" s="341"/>
      <c r="P50" s="341"/>
      <c r="Q50" s="307"/>
      <c r="R50" s="307"/>
      <c r="S50" s="308"/>
      <c r="T50" s="308"/>
      <c r="U50" s="301"/>
      <c r="V50" s="301"/>
      <c r="W50" s="306"/>
      <c r="X50" s="306"/>
      <c r="Y50" s="306"/>
      <c r="Z50" s="306"/>
      <c r="AA50" s="306"/>
      <c r="AB50" s="306"/>
      <c r="AC50" s="308"/>
      <c r="AD50" s="308"/>
      <c r="AE50" s="306"/>
      <c r="AF50" s="306"/>
      <c r="AG50" s="389"/>
    </row>
    <row r="51" spans="1:33" ht="15" customHeight="1" x14ac:dyDescent="0.3">
      <c r="A51" s="334"/>
      <c r="B51" s="280" t="s">
        <v>735</v>
      </c>
      <c r="C51" s="158" t="s">
        <v>746</v>
      </c>
      <c r="D51" s="34" t="s">
        <v>1049</v>
      </c>
      <c r="E51" s="305" t="s">
        <v>14</v>
      </c>
      <c r="F51" s="305" t="s">
        <v>14</v>
      </c>
      <c r="G51" s="340" t="s">
        <v>5</v>
      </c>
      <c r="H51" s="341"/>
      <c r="I51" s="301" t="s">
        <v>23</v>
      </c>
      <c r="J51" s="341"/>
      <c r="K51" s="341"/>
      <c r="L51" s="341"/>
      <c r="M51" s="341"/>
      <c r="N51" s="341"/>
      <c r="O51" s="341"/>
      <c r="P51" s="341"/>
      <c r="Q51" s="307"/>
      <c r="R51" s="307"/>
      <c r="S51" s="308"/>
      <c r="T51" s="308"/>
      <c r="U51" s="308" t="s">
        <v>23</v>
      </c>
      <c r="V51" s="308" t="s">
        <v>23</v>
      </c>
      <c r="W51" s="306"/>
      <c r="X51" s="306"/>
      <c r="Y51" s="306"/>
      <c r="Z51" s="306"/>
      <c r="AA51" s="306"/>
      <c r="AB51" s="306"/>
      <c r="AC51" s="308"/>
      <c r="AD51" s="308"/>
      <c r="AE51" s="306"/>
      <c r="AF51" s="306"/>
      <c r="AG51" s="389"/>
    </row>
    <row r="52" spans="1:33" ht="15" customHeight="1" x14ac:dyDescent="0.3">
      <c r="A52" s="334"/>
      <c r="B52" s="45" t="s">
        <v>1167</v>
      </c>
      <c r="C52" s="158" t="s">
        <v>746</v>
      </c>
      <c r="D52" s="34" t="s">
        <v>1050</v>
      </c>
      <c r="E52" s="305" t="s">
        <v>14</v>
      </c>
      <c r="F52" s="305" t="s">
        <v>14</v>
      </c>
      <c r="G52" s="340" t="s">
        <v>5</v>
      </c>
      <c r="H52" s="341"/>
      <c r="I52" s="301" t="s">
        <v>23</v>
      </c>
      <c r="J52" s="341"/>
      <c r="K52" s="341"/>
      <c r="L52" s="341"/>
      <c r="M52" s="341"/>
      <c r="N52" s="341"/>
      <c r="O52" s="341"/>
      <c r="P52" s="341"/>
      <c r="Q52" s="307"/>
      <c r="R52" s="307"/>
      <c r="S52" s="308"/>
      <c r="T52" s="308"/>
      <c r="U52" s="301"/>
      <c r="V52" s="301"/>
      <c r="W52" s="306"/>
      <c r="X52" s="306"/>
      <c r="Y52" s="306"/>
      <c r="Z52" s="306"/>
      <c r="AA52" s="306"/>
      <c r="AB52" s="306"/>
      <c r="AC52" s="308"/>
      <c r="AD52" s="308"/>
      <c r="AE52" s="306"/>
      <c r="AF52" s="306"/>
      <c r="AG52" s="389"/>
    </row>
    <row r="53" spans="1:33" ht="15" customHeight="1" x14ac:dyDescent="0.3">
      <c r="A53" s="334"/>
      <c r="B53" s="280" t="s">
        <v>767</v>
      </c>
      <c r="C53" s="158" t="s">
        <v>44</v>
      </c>
      <c r="D53" s="34" t="s">
        <v>1355</v>
      </c>
      <c r="E53" s="305" t="s">
        <v>14</v>
      </c>
      <c r="F53" s="305" t="s">
        <v>19</v>
      </c>
      <c r="G53" s="340" t="s">
        <v>5</v>
      </c>
      <c r="H53" s="341"/>
      <c r="I53" s="301" t="s">
        <v>23</v>
      </c>
      <c r="J53" s="341"/>
      <c r="K53" s="341"/>
      <c r="L53" s="341"/>
      <c r="M53" s="341"/>
      <c r="N53" s="341"/>
      <c r="O53" s="341"/>
      <c r="P53" s="341"/>
      <c r="Q53" s="307"/>
      <c r="R53" s="307"/>
      <c r="S53" s="307"/>
      <c r="T53" s="307"/>
      <c r="U53" s="306"/>
      <c r="V53" s="306"/>
      <c r="W53" s="308" t="s">
        <v>23</v>
      </c>
      <c r="X53" s="306"/>
      <c r="Y53" s="306"/>
      <c r="Z53" s="306"/>
      <c r="AA53" s="306"/>
      <c r="AB53" s="308" t="s">
        <v>23</v>
      </c>
      <c r="AC53" s="306"/>
      <c r="AD53" s="308" t="s">
        <v>23</v>
      </c>
      <c r="AE53" s="306"/>
      <c r="AF53" s="308" t="s">
        <v>23</v>
      </c>
      <c r="AG53" s="389"/>
    </row>
    <row r="54" spans="1:33" ht="15" customHeight="1" x14ac:dyDescent="0.3">
      <c r="A54" s="334"/>
      <c r="B54" s="45" t="s">
        <v>768</v>
      </c>
      <c r="C54" s="390" t="s">
        <v>701</v>
      </c>
      <c r="D54" s="363" t="s">
        <v>1051</v>
      </c>
      <c r="E54" s="305" t="s">
        <v>14</v>
      </c>
      <c r="F54" s="305" t="s">
        <v>14</v>
      </c>
      <c r="G54" s="340" t="s">
        <v>5</v>
      </c>
      <c r="H54" s="341"/>
      <c r="I54" s="301" t="s">
        <v>23</v>
      </c>
      <c r="J54" s="341"/>
      <c r="K54" s="341"/>
      <c r="L54" s="341"/>
      <c r="M54" s="341"/>
      <c r="N54" s="341"/>
      <c r="O54" s="341"/>
      <c r="P54" s="341"/>
      <c r="Q54" s="307"/>
      <c r="R54" s="307"/>
      <c r="S54" s="308" t="s">
        <v>23</v>
      </c>
      <c r="T54" s="308" t="s">
        <v>23</v>
      </c>
      <c r="U54" s="306"/>
      <c r="V54" s="306"/>
      <c r="W54" s="306"/>
      <c r="X54" s="306"/>
      <c r="Y54" s="306"/>
      <c r="Z54" s="306"/>
      <c r="AA54" s="306"/>
      <c r="AB54" s="306"/>
      <c r="AC54" s="308"/>
      <c r="AD54" s="308"/>
      <c r="AE54" s="306"/>
      <c r="AF54" s="306"/>
      <c r="AG54" s="389"/>
    </row>
    <row r="55" spans="1:33" ht="15" customHeight="1" x14ac:dyDescent="0.3">
      <c r="A55" s="334"/>
      <c r="B55" s="45" t="s">
        <v>750</v>
      </c>
      <c r="C55" s="390" t="s">
        <v>701</v>
      </c>
      <c r="D55" s="363" t="s">
        <v>1027</v>
      </c>
      <c r="E55" s="305" t="s">
        <v>14</v>
      </c>
      <c r="F55" s="305" t="s">
        <v>14</v>
      </c>
      <c r="G55" s="340" t="s">
        <v>5</v>
      </c>
      <c r="H55" s="341"/>
      <c r="I55" s="301" t="s">
        <v>23</v>
      </c>
      <c r="J55" s="341"/>
      <c r="K55" s="341"/>
      <c r="L55" s="341"/>
      <c r="M55" s="341"/>
      <c r="N55" s="341"/>
      <c r="O55" s="341"/>
      <c r="P55" s="341"/>
      <c r="Q55" s="307"/>
      <c r="R55" s="307"/>
      <c r="S55" s="307"/>
      <c r="T55" s="307"/>
      <c r="U55" s="308"/>
      <c r="V55" s="308"/>
      <c r="W55" s="306"/>
      <c r="X55" s="306"/>
      <c r="Y55" s="306"/>
      <c r="Z55" s="306"/>
      <c r="AA55" s="306"/>
      <c r="AB55" s="306"/>
      <c r="AC55" s="308"/>
      <c r="AD55" s="308"/>
      <c r="AE55" s="306"/>
      <c r="AF55" s="306"/>
      <c r="AG55" s="389"/>
    </row>
    <row r="56" spans="1:33" ht="15" customHeight="1" x14ac:dyDescent="0.3">
      <c r="A56" s="334"/>
      <c r="B56" s="45" t="s">
        <v>751</v>
      </c>
      <c r="C56" s="390" t="s">
        <v>701</v>
      </c>
      <c r="D56" s="34" t="s">
        <v>852</v>
      </c>
      <c r="E56" s="305" t="s">
        <v>14</v>
      </c>
      <c r="F56" s="305" t="s">
        <v>19</v>
      </c>
      <c r="G56" s="340" t="s">
        <v>5</v>
      </c>
      <c r="H56" s="341"/>
      <c r="I56" s="301" t="s">
        <v>23</v>
      </c>
      <c r="J56" s="341"/>
      <c r="K56" s="341"/>
      <c r="L56" s="341"/>
      <c r="M56" s="341"/>
      <c r="N56" s="341"/>
      <c r="O56" s="341"/>
      <c r="P56" s="341"/>
      <c r="Q56" s="307"/>
      <c r="R56" s="307"/>
      <c r="S56" s="307"/>
      <c r="T56" s="307"/>
      <c r="U56" s="306"/>
      <c r="V56" s="306"/>
      <c r="W56" s="306"/>
      <c r="X56" s="306"/>
      <c r="Y56" s="306"/>
      <c r="Z56" s="306"/>
      <c r="AA56" s="308" t="s">
        <v>23</v>
      </c>
      <c r="AB56" s="306"/>
      <c r="AC56" s="308"/>
      <c r="AD56" s="308"/>
      <c r="AE56" s="306"/>
      <c r="AF56" s="306"/>
      <c r="AG56" s="389"/>
    </row>
    <row r="57" spans="1:33" ht="15" customHeight="1" x14ac:dyDescent="0.3">
      <c r="A57" s="334"/>
      <c r="B57" s="45" t="s">
        <v>752</v>
      </c>
      <c r="C57" s="390" t="s">
        <v>701</v>
      </c>
      <c r="D57" s="34" t="s">
        <v>853</v>
      </c>
      <c r="E57" s="305" t="s">
        <v>14</v>
      </c>
      <c r="F57" s="305" t="s">
        <v>19</v>
      </c>
      <c r="G57" s="340" t="s">
        <v>5</v>
      </c>
      <c r="H57" s="341"/>
      <c r="I57" s="301" t="s">
        <v>23</v>
      </c>
      <c r="J57" s="341"/>
      <c r="K57" s="341"/>
      <c r="L57" s="341"/>
      <c r="M57" s="341"/>
      <c r="N57" s="341"/>
      <c r="O57" s="341"/>
      <c r="P57" s="341"/>
      <c r="Q57" s="307"/>
      <c r="R57" s="307"/>
      <c r="S57" s="307"/>
      <c r="T57" s="307"/>
      <c r="U57" s="306"/>
      <c r="V57" s="306"/>
      <c r="W57" s="306"/>
      <c r="X57" s="306"/>
      <c r="Y57" s="306"/>
      <c r="Z57" s="306"/>
      <c r="AA57" s="306"/>
      <c r="AB57" s="308" t="s">
        <v>23</v>
      </c>
      <c r="AC57" s="308"/>
      <c r="AD57" s="308"/>
      <c r="AE57" s="306"/>
      <c r="AF57" s="306"/>
      <c r="AG57" s="389"/>
    </row>
    <row r="58" spans="1:33" ht="15" customHeight="1" x14ac:dyDescent="0.3">
      <c r="A58" s="334"/>
      <c r="B58" s="280" t="s">
        <v>48</v>
      </c>
      <c r="C58" s="315" t="s">
        <v>52</v>
      </c>
      <c r="D58" s="34" t="s">
        <v>500</v>
      </c>
      <c r="E58" s="305" t="s">
        <v>14</v>
      </c>
      <c r="F58" s="305" t="s">
        <v>14</v>
      </c>
      <c r="G58" s="340" t="s">
        <v>5</v>
      </c>
      <c r="H58" s="341"/>
      <c r="I58" s="341"/>
      <c r="J58" s="301" t="s">
        <v>23</v>
      </c>
      <c r="K58" s="341"/>
      <c r="L58" s="341"/>
      <c r="M58" s="341"/>
      <c r="N58" s="341"/>
      <c r="O58" s="341"/>
      <c r="P58" s="341"/>
      <c r="Q58" s="308" t="s">
        <v>23</v>
      </c>
      <c r="R58" s="308" t="s">
        <v>23</v>
      </c>
      <c r="S58" s="308" t="s">
        <v>23</v>
      </c>
      <c r="T58" s="308" t="s">
        <v>23</v>
      </c>
      <c r="U58" s="306"/>
      <c r="V58" s="306"/>
      <c r="W58" s="306"/>
      <c r="X58" s="306"/>
      <c r="Y58" s="306"/>
      <c r="Z58" s="306"/>
      <c r="AA58" s="306"/>
      <c r="AB58" s="306"/>
      <c r="AC58" s="306"/>
      <c r="AD58" s="306"/>
      <c r="AE58" s="306"/>
      <c r="AF58" s="306"/>
      <c r="AG58" s="389"/>
    </row>
    <row r="59" spans="1:33" x14ac:dyDescent="0.3">
      <c r="A59" s="334"/>
      <c r="B59" s="280" t="s">
        <v>102</v>
      </c>
      <c r="C59" s="315" t="s">
        <v>666</v>
      </c>
      <c r="D59" s="34" t="s">
        <v>1039</v>
      </c>
      <c r="E59" s="305" t="s">
        <v>14</v>
      </c>
      <c r="F59" s="305" t="s">
        <v>14</v>
      </c>
      <c r="G59" s="340" t="s">
        <v>5</v>
      </c>
      <c r="H59" s="341"/>
      <c r="I59" s="341"/>
      <c r="J59" s="301" t="s">
        <v>23</v>
      </c>
      <c r="K59" s="341"/>
      <c r="L59" s="341"/>
      <c r="M59" s="341"/>
      <c r="N59" s="341"/>
      <c r="O59" s="341"/>
      <c r="P59" s="341"/>
      <c r="Q59" s="308" t="s">
        <v>23</v>
      </c>
      <c r="R59" s="308" t="s">
        <v>23</v>
      </c>
      <c r="S59" s="308" t="s">
        <v>23</v>
      </c>
      <c r="T59" s="308" t="s">
        <v>23</v>
      </c>
      <c r="U59" s="306"/>
      <c r="V59" s="306"/>
      <c r="W59" s="306"/>
      <c r="X59" s="306"/>
      <c r="Y59" s="308" t="s">
        <v>23</v>
      </c>
      <c r="Z59" s="308" t="s">
        <v>23</v>
      </c>
      <c r="AA59" s="306"/>
      <c r="AB59" s="306"/>
      <c r="AC59" s="306"/>
      <c r="AD59" s="306"/>
      <c r="AE59" s="306"/>
      <c r="AF59" s="306"/>
      <c r="AG59" s="389"/>
    </row>
    <row r="60" spans="1:33" ht="15" customHeight="1" x14ac:dyDescent="0.3">
      <c r="A60" s="334"/>
      <c r="B60" s="280" t="s">
        <v>50</v>
      </c>
      <c r="C60" s="315" t="s">
        <v>53</v>
      </c>
      <c r="D60" s="34" t="s">
        <v>854</v>
      </c>
      <c r="E60" s="305" t="s">
        <v>14</v>
      </c>
      <c r="F60" s="305" t="s">
        <v>19</v>
      </c>
      <c r="G60" s="340" t="s">
        <v>5</v>
      </c>
      <c r="H60" s="301"/>
      <c r="I60" s="301"/>
      <c r="J60" s="301" t="s">
        <v>23</v>
      </c>
      <c r="K60" s="301"/>
      <c r="L60" s="301"/>
      <c r="M60" s="301"/>
      <c r="N60" s="301"/>
      <c r="O60" s="301"/>
      <c r="P60" s="301"/>
      <c r="Q60" s="308" t="s">
        <v>23</v>
      </c>
      <c r="R60" s="308" t="s">
        <v>23</v>
      </c>
      <c r="S60" s="308" t="s">
        <v>23</v>
      </c>
      <c r="T60" s="308" t="s">
        <v>23</v>
      </c>
      <c r="U60" s="306"/>
      <c r="V60" s="306"/>
      <c r="W60" s="306"/>
      <c r="X60" s="306"/>
      <c r="Y60" s="306"/>
      <c r="Z60" s="306"/>
      <c r="AA60" s="306"/>
      <c r="AB60" s="306"/>
      <c r="AC60" s="306"/>
      <c r="AD60" s="306"/>
      <c r="AE60" s="306"/>
      <c r="AF60" s="306"/>
      <c r="AG60" s="389"/>
    </row>
    <row r="61" spans="1:33" ht="15" customHeight="1" x14ac:dyDescent="0.3">
      <c r="A61" s="334"/>
      <c r="B61" s="45" t="s">
        <v>1135</v>
      </c>
      <c r="C61" s="315" t="s">
        <v>53</v>
      </c>
      <c r="D61" s="34" t="s">
        <v>994</v>
      </c>
      <c r="E61" s="305" t="s">
        <v>14</v>
      </c>
      <c r="F61" s="305" t="s">
        <v>19</v>
      </c>
      <c r="G61" s="340" t="s">
        <v>5</v>
      </c>
      <c r="H61" s="301"/>
      <c r="I61" s="301"/>
      <c r="J61" s="301" t="s">
        <v>23</v>
      </c>
      <c r="K61" s="301"/>
      <c r="L61" s="301"/>
      <c r="M61" s="301"/>
      <c r="N61" s="301"/>
      <c r="O61" s="301"/>
      <c r="P61" s="301"/>
      <c r="Q61" s="301"/>
      <c r="R61" s="308"/>
      <c r="S61" s="308"/>
      <c r="T61" s="308"/>
      <c r="U61" s="306"/>
      <c r="V61" s="306"/>
      <c r="W61" s="306"/>
      <c r="X61" s="306"/>
      <c r="Y61" s="306"/>
      <c r="Z61" s="306"/>
      <c r="AA61" s="306"/>
      <c r="AB61" s="306"/>
      <c r="AC61" s="306"/>
      <c r="AD61" s="306"/>
      <c r="AE61" s="306"/>
      <c r="AF61" s="306"/>
      <c r="AG61" s="389"/>
    </row>
    <row r="62" spans="1:33" ht="15" customHeight="1" x14ac:dyDescent="0.3">
      <c r="A62" s="334"/>
      <c r="B62" s="280" t="s">
        <v>51</v>
      </c>
      <c r="C62" s="315" t="s">
        <v>54</v>
      </c>
      <c r="D62" s="34" t="s">
        <v>855</v>
      </c>
      <c r="E62" s="305" t="s">
        <v>14</v>
      </c>
      <c r="F62" s="305" t="s">
        <v>19</v>
      </c>
      <c r="G62" s="340" t="s">
        <v>5</v>
      </c>
      <c r="H62" s="301"/>
      <c r="I62" s="301"/>
      <c r="J62" s="301" t="s">
        <v>23</v>
      </c>
      <c r="K62" s="301"/>
      <c r="L62" s="301"/>
      <c r="M62" s="301"/>
      <c r="N62" s="301"/>
      <c r="O62" s="301"/>
      <c r="P62" s="301"/>
      <c r="Q62" s="308" t="s">
        <v>23</v>
      </c>
      <c r="R62" s="306"/>
      <c r="S62" s="306"/>
      <c r="T62" s="306"/>
      <c r="U62" s="306"/>
      <c r="V62" s="306"/>
      <c r="W62" s="306"/>
      <c r="X62" s="306"/>
      <c r="Y62" s="306"/>
      <c r="Z62" s="306"/>
      <c r="AA62" s="306"/>
      <c r="AB62" s="306"/>
      <c r="AC62" s="306"/>
      <c r="AD62" s="306"/>
      <c r="AE62" s="306"/>
      <c r="AF62" s="306"/>
      <c r="AG62" s="389"/>
    </row>
    <row r="63" spans="1:33" ht="15" customHeight="1" x14ac:dyDescent="0.3">
      <c r="B63" s="280" t="s">
        <v>57</v>
      </c>
      <c r="C63" s="315" t="s">
        <v>55</v>
      </c>
      <c r="D63" s="34" t="s">
        <v>855</v>
      </c>
      <c r="E63" s="305" t="s">
        <v>19</v>
      </c>
      <c r="F63" s="305" t="s">
        <v>14</v>
      </c>
      <c r="G63" s="340" t="s">
        <v>5</v>
      </c>
      <c r="H63" s="290"/>
      <c r="I63" s="290"/>
      <c r="J63" s="301" t="s">
        <v>23</v>
      </c>
      <c r="K63" s="290"/>
      <c r="L63" s="290"/>
      <c r="M63" s="290"/>
      <c r="N63" s="290"/>
      <c r="O63" s="290"/>
      <c r="P63" s="290"/>
      <c r="Q63" s="307"/>
      <c r="R63" s="308" t="s">
        <v>23</v>
      </c>
      <c r="S63" s="307"/>
      <c r="T63" s="307"/>
      <c r="U63" s="306"/>
      <c r="V63" s="306"/>
      <c r="W63" s="306"/>
      <c r="X63" s="306"/>
      <c r="Y63" s="306"/>
      <c r="Z63" s="306"/>
      <c r="AA63" s="306"/>
      <c r="AB63" s="306"/>
      <c r="AC63" s="306"/>
      <c r="AD63" s="306"/>
      <c r="AE63" s="306"/>
      <c r="AF63" s="306"/>
      <c r="AG63" s="389"/>
    </row>
    <row r="64" spans="1:33" ht="15" customHeight="1" x14ac:dyDescent="0.3">
      <c r="A64" s="334"/>
      <c r="B64" s="280" t="s">
        <v>58</v>
      </c>
      <c r="C64" s="315" t="s">
        <v>56</v>
      </c>
      <c r="D64" s="34" t="s">
        <v>856</v>
      </c>
      <c r="E64" s="305" t="s">
        <v>14</v>
      </c>
      <c r="F64" s="305" t="s">
        <v>14</v>
      </c>
      <c r="G64" s="340" t="s">
        <v>5</v>
      </c>
      <c r="H64" s="301"/>
      <c r="I64" s="301"/>
      <c r="J64" s="301" t="s">
        <v>23</v>
      </c>
      <c r="K64" s="301"/>
      <c r="L64" s="301"/>
      <c r="M64" s="301"/>
      <c r="N64" s="301"/>
      <c r="O64" s="301"/>
      <c r="P64" s="301"/>
      <c r="Q64" s="307"/>
      <c r="R64" s="307"/>
      <c r="S64" s="307"/>
      <c r="T64" s="307"/>
      <c r="U64" s="308" t="s">
        <v>23</v>
      </c>
      <c r="V64" s="308" t="s">
        <v>23</v>
      </c>
      <c r="W64" s="306"/>
      <c r="X64" s="306"/>
      <c r="Y64" s="306"/>
      <c r="Z64" s="306"/>
      <c r="AA64" s="306"/>
      <c r="AB64" s="306"/>
      <c r="AC64" s="306"/>
      <c r="AD64" s="306"/>
      <c r="AE64" s="306"/>
      <c r="AF64" s="306"/>
      <c r="AG64" s="389"/>
    </row>
    <row r="65" spans="1:33" ht="15" customHeight="1" x14ac:dyDescent="0.3">
      <c r="A65" s="334"/>
      <c r="B65" s="45" t="s">
        <v>1136</v>
      </c>
      <c r="C65" s="315" t="s">
        <v>56</v>
      </c>
      <c r="D65" s="34" t="s">
        <v>995</v>
      </c>
      <c r="E65" s="305" t="s">
        <v>14</v>
      </c>
      <c r="F65" s="305" t="s">
        <v>14</v>
      </c>
      <c r="G65" s="340" t="s">
        <v>5</v>
      </c>
      <c r="H65" s="301"/>
      <c r="I65" s="301"/>
      <c r="J65" s="301" t="s">
        <v>23</v>
      </c>
      <c r="K65" s="301"/>
      <c r="L65" s="301"/>
      <c r="M65" s="301"/>
      <c r="N65" s="301"/>
      <c r="O65" s="301"/>
      <c r="P65" s="301"/>
      <c r="Q65" s="307"/>
      <c r="R65" s="307"/>
      <c r="S65" s="307"/>
      <c r="T65" s="307"/>
      <c r="U65" s="308"/>
      <c r="V65" s="301"/>
      <c r="W65" s="301"/>
      <c r="X65" s="306"/>
      <c r="Y65" s="306"/>
      <c r="Z65" s="306"/>
      <c r="AA65" s="306"/>
      <c r="AB65" s="306"/>
      <c r="AC65" s="306"/>
      <c r="AD65" s="306"/>
      <c r="AE65" s="306"/>
      <c r="AF65" s="306"/>
      <c r="AG65" s="389"/>
    </row>
    <row r="66" spans="1:33" ht="15" customHeight="1" x14ac:dyDescent="0.3">
      <c r="A66" s="334"/>
      <c r="B66" s="280" t="s">
        <v>63</v>
      </c>
      <c r="C66" s="315" t="s">
        <v>56</v>
      </c>
      <c r="D66" s="34" t="s">
        <v>857</v>
      </c>
      <c r="E66" s="305" t="s">
        <v>14</v>
      </c>
      <c r="F66" s="305" t="s">
        <v>14</v>
      </c>
      <c r="G66" s="340" t="s">
        <v>5</v>
      </c>
      <c r="H66" s="301"/>
      <c r="I66" s="301"/>
      <c r="J66" s="301" t="s">
        <v>23</v>
      </c>
      <c r="K66" s="301"/>
      <c r="L66" s="301"/>
      <c r="M66" s="301"/>
      <c r="N66" s="301"/>
      <c r="O66" s="301"/>
      <c r="P66" s="301"/>
      <c r="Q66" s="307"/>
      <c r="R66" s="307"/>
      <c r="S66" s="307"/>
      <c r="T66" s="307"/>
      <c r="U66" s="308" t="s">
        <v>23</v>
      </c>
      <c r="V66" s="308" t="s">
        <v>23</v>
      </c>
      <c r="W66" s="306"/>
      <c r="X66" s="306"/>
      <c r="Y66" s="306"/>
      <c r="Z66" s="306"/>
      <c r="AA66" s="306"/>
      <c r="AB66" s="306"/>
      <c r="AC66" s="306"/>
      <c r="AD66" s="306"/>
      <c r="AE66" s="306"/>
      <c r="AF66" s="306"/>
      <c r="AG66" s="389"/>
    </row>
    <row r="67" spans="1:33" ht="15" customHeight="1" x14ac:dyDescent="0.3">
      <c r="A67" s="334"/>
      <c r="B67" s="280" t="s">
        <v>64</v>
      </c>
      <c r="C67" s="315" t="s">
        <v>59</v>
      </c>
      <c r="D67" s="34" t="s">
        <v>858</v>
      </c>
      <c r="E67" s="305" t="s">
        <v>14</v>
      </c>
      <c r="F67" s="305" t="s">
        <v>19</v>
      </c>
      <c r="G67" s="340" t="s">
        <v>5</v>
      </c>
      <c r="H67" s="301"/>
      <c r="I67" s="301"/>
      <c r="J67" s="301" t="s">
        <v>23</v>
      </c>
      <c r="K67" s="301"/>
      <c r="L67" s="301"/>
      <c r="M67" s="301"/>
      <c r="N67" s="301"/>
      <c r="O67" s="301"/>
      <c r="P67" s="301"/>
      <c r="Q67" s="307"/>
      <c r="R67" s="307"/>
      <c r="S67" s="307"/>
      <c r="T67" s="307"/>
      <c r="U67" s="308" t="s">
        <v>23</v>
      </c>
      <c r="V67" s="308" t="s">
        <v>23</v>
      </c>
      <c r="W67" s="306"/>
      <c r="X67" s="306"/>
      <c r="Y67" s="306"/>
      <c r="Z67" s="306"/>
      <c r="AA67" s="306"/>
      <c r="AB67" s="306"/>
      <c r="AC67" s="308" t="s">
        <v>23</v>
      </c>
      <c r="AD67" s="306"/>
      <c r="AE67" s="306"/>
      <c r="AF67" s="306"/>
      <c r="AG67" s="389"/>
    </row>
    <row r="68" spans="1:33" ht="15" customHeight="1" x14ac:dyDescent="0.3">
      <c r="A68" s="334"/>
      <c r="B68" s="45" t="s">
        <v>810</v>
      </c>
      <c r="C68" s="315" t="s">
        <v>59</v>
      </c>
      <c r="D68" s="34" t="s">
        <v>996</v>
      </c>
      <c r="E68" s="305" t="s">
        <v>14</v>
      </c>
      <c r="F68" s="305" t="s">
        <v>19</v>
      </c>
      <c r="G68" s="340" t="s">
        <v>5</v>
      </c>
      <c r="H68" s="301"/>
      <c r="I68" s="301"/>
      <c r="J68" s="301" t="s">
        <v>23</v>
      </c>
      <c r="K68" s="301"/>
      <c r="L68" s="301"/>
      <c r="M68" s="301"/>
      <c r="N68" s="301"/>
      <c r="O68" s="301"/>
      <c r="P68" s="301"/>
      <c r="Q68" s="307"/>
      <c r="R68" s="307"/>
      <c r="S68" s="307"/>
      <c r="T68" s="307"/>
      <c r="U68" s="308"/>
      <c r="V68" s="308"/>
      <c r="W68" s="306"/>
      <c r="X68" s="306"/>
      <c r="Y68" s="306"/>
      <c r="Z68" s="306"/>
      <c r="AA68" s="306"/>
      <c r="AB68" s="306"/>
      <c r="AC68" s="308"/>
      <c r="AD68" s="306"/>
      <c r="AE68" s="306"/>
      <c r="AF68" s="306"/>
      <c r="AG68" s="389"/>
    </row>
    <row r="69" spans="1:33" ht="15" customHeight="1" x14ac:dyDescent="0.3">
      <c r="A69" s="334"/>
      <c r="B69" s="280" t="s">
        <v>67</v>
      </c>
      <c r="C69" s="315" t="s">
        <v>59</v>
      </c>
      <c r="D69" s="34" t="s">
        <v>859</v>
      </c>
      <c r="E69" s="305" t="s">
        <v>14</v>
      </c>
      <c r="F69" s="305" t="s">
        <v>19</v>
      </c>
      <c r="G69" s="340" t="s">
        <v>5</v>
      </c>
      <c r="H69" s="301"/>
      <c r="I69" s="301"/>
      <c r="J69" s="301" t="s">
        <v>23</v>
      </c>
      <c r="K69" s="301"/>
      <c r="L69" s="301"/>
      <c r="M69" s="301"/>
      <c r="N69" s="301"/>
      <c r="O69" s="301"/>
      <c r="P69" s="301"/>
      <c r="Q69" s="307"/>
      <c r="R69" s="307"/>
      <c r="S69" s="307"/>
      <c r="T69" s="307"/>
      <c r="U69" s="308" t="s">
        <v>23</v>
      </c>
      <c r="V69" s="308" t="s">
        <v>23</v>
      </c>
      <c r="W69" s="306"/>
      <c r="X69" s="306"/>
      <c r="Y69" s="306"/>
      <c r="Z69" s="306"/>
      <c r="AA69" s="306"/>
      <c r="AB69" s="306"/>
      <c r="AC69" s="308" t="s">
        <v>23</v>
      </c>
      <c r="AD69" s="306"/>
      <c r="AE69" s="306"/>
      <c r="AF69" s="306"/>
      <c r="AG69" s="389"/>
    </row>
    <row r="70" spans="1:33" ht="14.25" customHeight="1" x14ac:dyDescent="0.3">
      <c r="A70" s="334"/>
      <c r="B70" s="280" t="s">
        <v>68</v>
      </c>
      <c r="C70" s="315" t="s">
        <v>59</v>
      </c>
      <c r="D70" s="34" t="s">
        <v>860</v>
      </c>
      <c r="E70" s="305" t="s">
        <v>14</v>
      </c>
      <c r="F70" s="305" t="s">
        <v>19</v>
      </c>
      <c r="G70" s="340" t="s">
        <v>5</v>
      </c>
      <c r="H70" s="301"/>
      <c r="I70" s="301"/>
      <c r="J70" s="301" t="s">
        <v>23</v>
      </c>
      <c r="K70" s="301"/>
      <c r="L70" s="301"/>
      <c r="M70" s="301"/>
      <c r="N70" s="301"/>
      <c r="O70" s="301"/>
      <c r="P70" s="301"/>
      <c r="Q70" s="307"/>
      <c r="R70" s="307"/>
      <c r="S70" s="307"/>
      <c r="T70" s="307"/>
      <c r="U70" s="308" t="s">
        <v>23</v>
      </c>
      <c r="V70" s="308" t="s">
        <v>23</v>
      </c>
      <c r="W70" s="306"/>
      <c r="X70" s="306"/>
      <c r="Y70" s="306"/>
      <c r="Z70" s="306"/>
      <c r="AA70" s="306"/>
      <c r="AB70" s="306"/>
      <c r="AC70" s="308" t="s">
        <v>23</v>
      </c>
      <c r="AD70" s="306"/>
      <c r="AE70" s="306"/>
      <c r="AF70" s="306"/>
      <c r="AG70" s="389"/>
    </row>
    <row r="71" spans="1:33" ht="14.25" customHeight="1" x14ac:dyDescent="0.3">
      <c r="A71" s="334"/>
      <c r="B71" s="45" t="s">
        <v>811</v>
      </c>
      <c r="C71" s="315" t="s">
        <v>59</v>
      </c>
      <c r="D71" s="34" t="s">
        <v>997</v>
      </c>
      <c r="E71" s="305" t="s">
        <v>14</v>
      </c>
      <c r="F71" s="305" t="s">
        <v>19</v>
      </c>
      <c r="G71" s="340" t="s">
        <v>5</v>
      </c>
      <c r="H71" s="301"/>
      <c r="I71" s="301"/>
      <c r="J71" s="301" t="s">
        <v>23</v>
      </c>
      <c r="K71" s="301"/>
      <c r="L71" s="301"/>
      <c r="M71" s="301"/>
      <c r="N71" s="301"/>
      <c r="O71" s="301"/>
      <c r="P71" s="301"/>
      <c r="Q71" s="307"/>
      <c r="R71" s="307"/>
      <c r="S71" s="307"/>
      <c r="T71" s="307"/>
      <c r="U71" s="308"/>
      <c r="V71" s="308"/>
      <c r="W71" s="306"/>
      <c r="X71" s="306"/>
      <c r="Y71" s="306"/>
      <c r="Z71" s="306"/>
      <c r="AA71" s="306"/>
      <c r="AB71" s="306"/>
      <c r="AC71" s="308"/>
      <c r="AD71" s="306"/>
      <c r="AE71" s="306"/>
      <c r="AF71" s="306"/>
      <c r="AG71" s="389"/>
    </row>
    <row r="72" spans="1:33" ht="14.25" customHeight="1" x14ac:dyDescent="0.3">
      <c r="A72" s="334"/>
      <c r="B72" s="45" t="s">
        <v>1140</v>
      </c>
      <c r="C72" s="315" t="s">
        <v>59</v>
      </c>
      <c r="D72" s="34" t="s">
        <v>1189</v>
      </c>
      <c r="E72" s="305" t="s">
        <v>14</v>
      </c>
      <c r="F72" s="305" t="s">
        <v>19</v>
      </c>
      <c r="G72" s="340" t="s">
        <v>5</v>
      </c>
      <c r="H72" s="301"/>
      <c r="I72" s="301"/>
      <c r="J72" s="301" t="s">
        <v>23</v>
      </c>
      <c r="K72" s="301"/>
      <c r="L72" s="301"/>
      <c r="M72" s="301"/>
      <c r="N72" s="301"/>
      <c r="O72" s="301"/>
      <c r="P72" s="301"/>
      <c r="Q72" s="307"/>
      <c r="R72" s="307"/>
      <c r="S72" s="307"/>
      <c r="T72" s="307"/>
      <c r="U72" s="308"/>
      <c r="V72" s="308"/>
      <c r="W72" s="306"/>
      <c r="X72" s="306"/>
      <c r="Y72" s="306"/>
      <c r="Z72" s="306"/>
      <c r="AA72" s="306"/>
      <c r="AB72" s="306"/>
      <c r="AC72" s="308"/>
      <c r="AD72" s="306"/>
      <c r="AE72" s="306"/>
      <c r="AF72" s="306"/>
      <c r="AG72" s="389"/>
    </row>
    <row r="73" spans="1:33" ht="14.25" customHeight="1" x14ac:dyDescent="0.3">
      <c r="A73" s="334"/>
      <c r="B73" s="280" t="s">
        <v>69</v>
      </c>
      <c r="C73" s="315" t="s">
        <v>59</v>
      </c>
      <c r="D73" s="34" t="s">
        <v>861</v>
      </c>
      <c r="E73" s="305" t="s">
        <v>14</v>
      </c>
      <c r="F73" s="305" t="s">
        <v>19</v>
      </c>
      <c r="G73" s="340" t="s">
        <v>5</v>
      </c>
      <c r="H73" s="301"/>
      <c r="I73" s="301"/>
      <c r="J73" s="301" t="s">
        <v>23</v>
      </c>
      <c r="K73" s="301"/>
      <c r="L73" s="301"/>
      <c r="M73" s="301"/>
      <c r="N73" s="301"/>
      <c r="O73" s="301"/>
      <c r="P73" s="301"/>
      <c r="Q73" s="307"/>
      <c r="R73" s="307"/>
      <c r="S73" s="307"/>
      <c r="T73" s="307"/>
      <c r="U73" s="308" t="s">
        <v>23</v>
      </c>
      <c r="V73" s="308" t="s">
        <v>23</v>
      </c>
      <c r="W73" s="306"/>
      <c r="X73" s="306"/>
      <c r="Y73" s="306"/>
      <c r="Z73" s="306"/>
      <c r="AA73" s="306"/>
      <c r="AB73" s="306"/>
      <c r="AC73" s="308" t="s">
        <v>23</v>
      </c>
      <c r="AD73" s="306"/>
      <c r="AE73" s="306"/>
      <c r="AF73" s="306"/>
      <c r="AG73" s="389"/>
    </row>
    <row r="74" spans="1:33" ht="14.25" customHeight="1" x14ac:dyDescent="0.3">
      <c r="A74" s="334"/>
      <c r="B74" s="45" t="s">
        <v>812</v>
      </c>
      <c r="C74" s="315" t="s">
        <v>59</v>
      </c>
      <c r="D74" s="34" t="s">
        <v>998</v>
      </c>
      <c r="E74" s="305" t="s">
        <v>14</v>
      </c>
      <c r="F74" s="305" t="s">
        <v>19</v>
      </c>
      <c r="G74" s="340" t="s">
        <v>5</v>
      </c>
      <c r="H74" s="301"/>
      <c r="I74" s="301"/>
      <c r="J74" s="301" t="s">
        <v>23</v>
      </c>
      <c r="K74" s="301"/>
      <c r="L74" s="301"/>
      <c r="M74" s="301"/>
      <c r="N74" s="301"/>
      <c r="O74" s="301"/>
      <c r="P74" s="301"/>
      <c r="Q74" s="307"/>
      <c r="R74" s="307"/>
      <c r="S74" s="307"/>
      <c r="T74" s="307"/>
      <c r="U74" s="308"/>
      <c r="V74" s="308"/>
      <c r="W74" s="306"/>
      <c r="X74" s="306"/>
      <c r="Y74" s="306"/>
      <c r="Z74" s="306"/>
      <c r="AA74" s="306"/>
      <c r="AB74" s="306"/>
      <c r="AC74" s="308"/>
      <c r="AD74" s="306"/>
      <c r="AE74" s="306"/>
      <c r="AF74" s="306"/>
      <c r="AG74" s="389"/>
    </row>
    <row r="75" spans="1:33" ht="14.25" customHeight="1" x14ac:dyDescent="0.3">
      <c r="A75" s="334"/>
      <c r="B75" s="280" t="s">
        <v>70</v>
      </c>
      <c r="C75" s="315" t="s">
        <v>59</v>
      </c>
      <c r="D75" s="34" t="s">
        <v>862</v>
      </c>
      <c r="E75" s="305" t="s">
        <v>14</v>
      </c>
      <c r="F75" s="305" t="s">
        <v>19</v>
      </c>
      <c r="G75" s="340" t="s">
        <v>5</v>
      </c>
      <c r="H75" s="301"/>
      <c r="I75" s="301"/>
      <c r="J75" s="301" t="s">
        <v>23</v>
      </c>
      <c r="K75" s="301"/>
      <c r="L75" s="301"/>
      <c r="M75" s="301"/>
      <c r="N75" s="301"/>
      <c r="O75" s="301"/>
      <c r="P75" s="301"/>
      <c r="Q75" s="307"/>
      <c r="R75" s="307"/>
      <c r="S75" s="307"/>
      <c r="T75" s="307"/>
      <c r="U75" s="308" t="s">
        <v>23</v>
      </c>
      <c r="V75" s="308" t="s">
        <v>23</v>
      </c>
      <c r="W75" s="306"/>
      <c r="X75" s="306"/>
      <c r="Y75" s="306"/>
      <c r="Z75" s="306"/>
      <c r="AA75" s="306"/>
      <c r="AB75" s="306"/>
      <c r="AC75" s="306"/>
      <c r="AD75" s="306"/>
      <c r="AE75" s="306"/>
      <c r="AF75" s="306"/>
      <c r="AG75" s="389"/>
    </row>
    <row r="76" spans="1:33" ht="14.25" customHeight="1" x14ac:dyDescent="0.3">
      <c r="A76" s="334"/>
      <c r="B76" s="45" t="s">
        <v>813</v>
      </c>
      <c r="C76" s="315" t="s">
        <v>59</v>
      </c>
      <c r="D76" s="34" t="s">
        <v>999</v>
      </c>
      <c r="E76" s="305" t="s">
        <v>14</v>
      </c>
      <c r="F76" s="305" t="s">
        <v>19</v>
      </c>
      <c r="G76" s="340" t="s">
        <v>5</v>
      </c>
      <c r="H76" s="301"/>
      <c r="I76" s="301"/>
      <c r="J76" s="301" t="s">
        <v>23</v>
      </c>
      <c r="K76" s="301"/>
      <c r="L76" s="301"/>
      <c r="M76" s="301"/>
      <c r="N76" s="301"/>
      <c r="O76" s="301"/>
      <c r="P76" s="301"/>
      <c r="Q76" s="307"/>
      <c r="R76" s="307"/>
      <c r="S76" s="307"/>
      <c r="T76" s="307"/>
      <c r="U76" s="308"/>
      <c r="V76" s="308"/>
      <c r="W76" s="306"/>
      <c r="X76" s="306"/>
      <c r="Y76" s="306"/>
      <c r="Z76" s="306"/>
      <c r="AA76" s="306"/>
      <c r="AB76" s="306"/>
      <c r="AC76" s="306"/>
      <c r="AD76" s="306"/>
      <c r="AE76" s="306"/>
      <c r="AF76" s="306"/>
      <c r="AG76" s="389"/>
    </row>
    <row r="77" spans="1:33" x14ac:dyDescent="0.3">
      <c r="A77" s="334"/>
      <c r="B77" s="280" t="s">
        <v>75</v>
      </c>
      <c r="C77" s="159" t="s">
        <v>60</v>
      </c>
      <c r="D77" s="34" t="s">
        <v>498</v>
      </c>
      <c r="E77" s="305" t="s">
        <v>14</v>
      </c>
      <c r="F77" s="305" t="s">
        <v>19</v>
      </c>
      <c r="G77" s="340" t="s">
        <v>8</v>
      </c>
      <c r="H77" s="301"/>
      <c r="I77" s="301"/>
      <c r="J77" s="301" t="s">
        <v>23</v>
      </c>
      <c r="K77" s="301"/>
      <c r="L77" s="301"/>
      <c r="M77" s="301"/>
      <c r="N77" s="301"/>
      <c r="O77" s="301"/>
      <c r="P77" s="301"/>
      <c r="Q77" s="308" t="s">
        <v>23</v>
      </c>
      <c r="R77" s="306"/>
      <c r="S77" s="306"/>
      <c r="T77" s="306"/>
      <c r="U77" s="306"/>
      <c r="V77" s="306"/>
      <c r="W77" s="306"/>
      <c r="X77" s="306"/>
      <c r="Y77" s="306"/>
      <c r="Z77" s="306"/>
      <c r="AA77" s="306"/>
      <c r="AB77" s="308" t="s">
        <v>23</v>
      </c>
      <c r="AC77" s="306"/>
      <c r="AD77" s="306"/>
      <c r="AE77" s="306"/>
      <c r="AF77" s="308" t="s">
        <v>23</v>
      </c>
      <c r="AG77" s="389"/>
    </row>
    <row r="78" spans="1:33" x14ac:dyDescent="0.3">
      <c r="A78" s="334"/>
      <c r="B78" s="280" t="s">
        <v>76</v>
      </c>
      <c r="C78" s="159" t="s">
        <v>667</v>
      </c>
      <c r="D78" s="34" t="s">
        <v>863</v>
      </c>
      <c r="E78" s="305" t="s">
        <v>14</v>
      </c>
      <c r="F78" s="305" t="s">
        <v>14</v>
      </c>
      <c r="G78" s="340" t="s">
        <v>5</v>
      </c>
      <c r="H78" s="301"/>
      <c r="I78" s="301"/>
      <c r="J78" s="301" t="s">
        <v>23</v>
      </c>
      <c r="K78" s="301"/>
      <c r="L78" s="301"/>
      <c r="M78" s="301"/>
      <c r="N78" s="301"/>
      <c r="O78" s="301"/>
      <c r="P78" s="301"/>
      <c r="Q78" s="308" t="s">
        <v>23</v>
      </c>
      <c r="R78" s="308" t="s">
        <v>23</v>
      </c>
      <c r="S78" s="308" t="s">
        <v>23</v>
      </c>
      <c r="T78" s="308" t="s">
        <v>23</v>
      </c>
      <c r="U78" s="306"/>
      <c r="V78" s="306"/>
      <c r="W78" s="306"/>
      <c r="X78" s="306"/>
      <c r="Y78" s="308" t="s">
        <v>23</v>
      </c>
      <c r="Z78" s="308" t="s">
        <v>23</v>
      </c>
      <c r="AA78" s="306"/>
      <c r="AB78" s="308"/>
      <c r="AC78" s="306"/>
      <c r="AD78" s="306"/>
      <c r="AE78" s="306"/>
      <c r="AF78" s="308"/>
      <c r="AG78" s="389"/>
    </row>
    <row r="79" spans="1:33" x14ac:dyDescent="0.3">
      <c r="A79" s="334"/>
      <c r="B79" s="280" t="s">
        <v>77</v>
      </c>
      <c r="C79" s="159" t="s">
        <v>667</v>
      </c>
      <c r="D79" s="34" t="s">
        <v>864</v>
      </c>
      <c r="E79" s="305" t="s">
        <v>14</v>
      </c>
      <c r="F79" s="305" t="s">
        <v>14</v>
      </c>
      <c r="G79" s="340" t="s">
        <v>5</v>
      </c>
      <c r="H79" s="301"/>
      <c r="I79" s="301"/>
      <c r="J79" s="301" t="s">
        <v>23</v>
      </c>
      <c r="K79" s="301"/>
      <c r="L79" s="301"/>
      <c r="M79" s="301"/>
      <c r="N79" s="301"/>
      <c r="O79" s="301"/>
      <c r="P79" s="301"/>
      <c r="Q79" s="308" t="s">
        <v>23</v>
      </c>
      <c r="R79" s="308" t="s">
        <v>23</v>
      </c>
      <c r="S79" s="308" t="s">
        <v>23</v>
      </c>
      <c r="T79" s="308" t="s">
        <v>23</v>
      </c>
      <c r="U79" s="306"/>
      <c r="V79" s="306"/>
      <c r="W79" s="306"/>
      <c r="X79" s="306"/>
      <c r="Y79" s="308" t="s">
        <v>23</v>
      </c>
      <c r="Z79" s="308" t="s">
        <v>23</v>
      </c>
      <c r="AA79" s="306"/>
      <c r="AB79" s="308"/>
      <c r="AC79" s="306"/>
      <c r="AD79" s="306"/>
      <c r="AE79" s="306"/>
      <c r="AF79" s="308"/>
      <c r="AG79" s="389"/>
    </row>
    <row r="80" spans="1:33" x14ac:dyDescent="0.3">
      <c r="A80" s="334"/>
      <c r="B80" s="280" t="s">
        <v>314</v>
      </c>
      <c r="C80" s="315" t="s">
        <v>61</v>
      </c>
      <c r="D80" s="34" t="s">
        <v>865</v>
      </c>
      <c r="E80" s="305" t="s">
        <v>14</v>
      </c>
      <c r="F80" s="305" t="s">
        <v>19</v>
      </c>
      <c r="G80" s="340" t="s">
        <v>5</v>
      </c>
      <c r="H80" s="301"/>
      <c r="I80" s="301"/>
      <c r="J80" s="301" t="s">
        <v>23</v>
      </c>
      <c r="K80" s="301"/>
      <c r="L80" s="301"/>
      <c r="M80" s="301"/>
      <c r="N80" s="301"/>
      <c r="O80" s="301"/>
      <c r="P80" s="301"/>
      <c r="Q80" s="344"/>
      <c r="R80" s="344"/>
      <c r="S80" s="344"/>
      <c r="T80" s="344"/>
      <c r="U80" s="306"/>
      <c r="V80" s="306"/>
      <c r="W80" s="308" t="s">
        <v>23</v>
      </c>
      <c r="X80" s="306"/>
      <c r="Y80" s="306"/>
      <c r="Z80" s="306"/>
      <c r="AA80" s="306"/>
      <c r="AB80" s="306"/>
      <c r="AC80" s="308" t="s">
        <v>23</v>
      </c>
      <c r="AD80" s="308" t="s">
        <v>23</v>
      </c>
      <c r="AE80" s="306"/>
      <c r="AF80" s="306"/>
      <c r="AG80" s="389"/>
    </row>
    <row r="81" spans="1:35" x14ac:dyDescent="0.3">
      <c r="A81" s="334"/>
      <c r="B81" s="45" t="s">
        <v>814</v>
      </c>
      <c r="C81" s="315" t="s">
        <v>61</v>
      </c>
      <c r="D81" s="34" t="s">
        <v>1001</v>
      </c>
      <c r="E81" s="305" t="s">
        <v>14</v>
      </c>
      <c r="F81" s="305" t="s">
        <v>19</v>
      </c>
      <c r="G81" s="340" t="s">
        <v>5</v>
      </c>
      <c r="H81" s="301"/>
      <c r="I81" s="301"/>
      <c r="J81" s="301" t="s">
        <v>23</v>
      </c>
      <c r="K81" s="301"/>
      <c r="L81" s="301"/>
      <c r="M81" s="301"/>
      <c r="N81" s="301"/>
      <c r="O81" s="301"/>
      <c r="P81" s="301"/>
      <c r="Q81" s="344"/>
      <c r="R81" s="344"/>
      <c r="S81" s="344"/>
      <c r="T81" s="344"/>
      <c r="U81" s="306"/>
      <c r="V81" s="306"/>
      <c r="W81" s="301"/>
      <c r="X81" s="306"/>
      <c r="Y81" s="306"/>
      <c r="Z81" s="306"/>
      <c r="AA81" s="306"/>
      <c r="AB81" s="306"/>
      <c r="AC81" s="308"/>
      <c r="AD81" s="308"/>
      <c r="AE81" s="306"/>
      <c r="AF81" s="306"/>
      <c r="AG81" s="389"/>
    </row>
    <row r="82" spans="1:35" x14ac:dyDescent="0.3">
      <c r="A82" s="334"/>
      <c r="B82" s="280" t="s">
        <v>315</v>
      </c>
      <c r="C82" s="315" t="s">
        <v>61</v>
      </c>
      <c r="D82" s="34" t="s">
        <v>866</v>
      </c>
      <c r="E82" s="305" t="s">
        <v>14</v>
      </c>
      <c r="F82" s="305" t="s">
        <v>19</v>
      </c>
      <c r="G82" s="340" t="s">
        <v>474</v>
      </c>
      <c r="H82" s="301"/>
      <c r="I82" s="301"/>
      <c r="J82" s="301" t="s">
        <v>23</v>
      </c>
      <c r="K82" s="301"/>
      <c r="L82" s="301"/>
      <c r="M82" s="301"/>
      <c r="N82" s="301"/>
      <c r="O82" s="301"/>
      <c r="P82" s="301"/>
      <c r="Q82" s="344"/>
      <c r="R82" s="344"/>
      <c r="S82" s="344"/>
      <c r="T82" s="344"/>
      <c r="U82" s="306"/>
      <c r="V82" s="306"/>
      <c r="W82" s="306"/>
      <c r="X82" s="306"/>
      <c r="Y82" s="306"/>
      <c r="Z82" s="306"/>
      <c r="AA82" s="306"/>
      <c r="AB82" s="306"/>
      <c r="AC82" s="306"/>
      <c r="AD82" s="308" t="s">
        <v>23</v>
      </c>
      <c r="AE82" s="306"/>
      <c r="AF82" s="306"/>
      <c r="AG82" s="389"/>
    </row>
    <row r="83" spans="1:35" x14ac:dyDescent="0.3">
      <c r="A83" s="334"/>
      <c r="B83" s="45" t="s">
        <v>815</v>
      </c>
      <c r="C83" s="315" t="s">
        <v>61</v>
      </c>
      <c r="D83" s="34" t="s">
        <v>1000</v>
      </c>
      <c r="E83" s="305" t="s">
        <v>14</v>
      </c>
      <c r="F83" s="305" t="s">
        <v>19</v>
      </c>
      <c r="G83" s="340" t="s">
        <v>474</v>
      </c>
      <c r="H83" s="301"/>
      <c r="I83" s="301"/>
      <c r="J83" s="301" t="s">
        <v>23</v>
      </c>
      <c r="K83" s="301"/>
      <c r="L83" s="301"/>
      <c r="M83" s="301"/>
      <c r="N83" s="301"/>
      <c r="O83" s="301"/>
      <c r="P83" s="301"/>
      <c r="Q83" s="344"/>
      <c r="R83" s="344"/>
      <c r="S83" s="344"/>
      <c r="T83" s="344"/>
      <c r="U83" s="306"/>
      <c r="V83" s="306"/>
      <c r="W83" s="306"/>
      <c r="X83" s="306"/>
      <c r="Y83" s="306"/>
      <c r="Z83" s="306"/>
      <c r="AA83" s="306"/>
      <c r="AB83" s="306"/>
      <c r="AC83" s="306"/>
      <c r="AD83" s="308"/>
      <c r="AE83" s="306"/>
      <c r="AF83" s="306"/>
      <c r="AG83" s="389"/>
    </row>
    <row r="84" spans="1:35" x14ac:dyDescent="0.3">
      <c r="A84" s="334"/>
      <c r="B84" s="280" t="s">
        <v>319</v>
      </c>
      <c r="C84" s="315" t="s">
        <v>62</v>
      </c>
      <c r="D84" s="34" t="s">
        <v>865</v>
      </c>
      <c r="E84" s="305" t="s">
        <v>14</v>
      </c>
      <c r="F84" s="305" t="s">
        <v>19</v>
      </c>
      <c r="G84" s="340" t="s">
        <v>5</v>
      </c>
      <c r="H84" s="301"/>
      <c r="I84" s="301"/>
      <c r="J84" s="301" t="s">
        <v>23</v>
      </c>
      <c r="K84" s="301"/>
      <c r="L84" s="301"/>
      <c r="M84" s="301"/>
      <c r="N84" s="301"/>
      <c r="O84" s="301"/>
      <c r="P84" s="301"/>
      <c r="Q84" s="306"/>
      <c r="R84" s="306"/>
      <c r="S84" s="306"/>
      <c r="T84" s="306"/>
      <c r="U84" s="306"/>
      <c r="V84" s="306"/>
      <c r="W84" s="308" t="s">
        <v>23</v>
      </c>
      <c r="X84" s="306"/>
      <c r="Y84" s="306"/>
      <c r="Z84" s="306"/>
      <c r="AA84" s="306"/>
      <c r="AB84" s="306"/>
      <c r="AC84" s="306"/>
      <c r="AD84" s="308" t="s">
        <v>23</v>
      </c>
      <c r="AE84" s="306"/>
      <c r="AF84" s="306"/>
      <c r="AG84" s="389"/>
    </row>
    <row r="85" spans="1:35" x14ac:dyDescent="0.3">
      <c r="A85" s="334"/>
      <c r="B85" s="45" t="s">
        <v>816</v>
      </c>
      <c r="C85" s="315" t="s">
        <v>62</v>
      </c>
      <c r="D85" s="34" t="s">
        <v>1001</v>
      </c>
      <c r="E85" s="305" t="s">
        <v>14</v>
      </c>
      <c r="F85" s="305" t="s">
        <v>19</v>
      </c>
      <c r="G85" s="340" t="s">
        <v>5</v>
      </c>
      <c r="H85" s="301"/>
      <c r="I85" s="301"/>
      <c r="J85" s="301" t="s">
        <v>23</v>
      </c>
      <c r="K85" s="301"/>
      <c r="L85" s="301"/>
      <c r="M85" s="301"/>
      <c r="N85" s="301"/>
      <c r="O85" s="301"/>
      <c r="P85" s="301"/>
      <c r="Q85" s="306"/>
      <c r="R85" s="306"/>
      <c r="S85" s="306"/>
      <c r="T85" s="306"/>
      <c r="U85" s="306"/>
      <c r="V85" s="306"/>
      <c r="W85" s="301"/>
      <c r="X85" s="306"/>
      <c r="Y85" s="306"/>
      <c r="Z85" s="306"/>
      <c r="AA85" s="306"/>
      <c r="AB85" s="306"/>
      <c r="AC85" s="306"/>
      <c r="AD85" s="308"/>
      <c r="AE85" s="306"/>
      <c r="AF85" s="306"/>
      <c r="AG85" s="389"/>
    </row>
    <row r="86" spans="1:35" x14ac:dyDescent="0.3">
      <c r="A86" s="334"/>
      <c r="B86" s="280" t="s">
        <v>320</v>
      </c>
      <c r="C86" s="315" t="s">
        <v>65</v>
      </c>
      <c r="D86" s="34" t="s">
        <v>867</v>
      </c>
      <c r="E86" s="305" t="s">
        <v>14</v>
      </c>
      <c r="F86" s="305" t="s">
        <v>19</v>
      </c>
      <c r="G86" s="340" t="s">
        <v>5</v>
      </c>
      <c r="H86" s="301"/>
      <c r="I86" s="301"/>
      <c r="J86" s="301" t="s">
        <v>23</v>
      </c>
      <c r="K86" s="301"/>
      <c r="L86" s="301"/>
      <c r="M86" s="301"/>
      <c r="N86" s="301"/>
      <c r="O86" s="301"/>
      <c r="P86" s="301"/>
      <c r="Q86" s="306"/>
      <c r="R86" s="306"/>
      <c r="S86" s="306"/>
      <c r="T86" s="306"/>
      <c r="U86" s="306"/>
      <c r="V86" s="306"/>
      <c r="W86" s="308" t="s">
        <v>23</v>
      </c>
      <c r="X86" s="306"/>
      <c r="Y86" s="308" t="s">
        <v>23</v>
      </c>
      <c r="Z86" s="306"/>
      <c r="AA86" s="306"/>
      <c r="AB86" s="306"/>
      <c r="AC86" s="306"/>
      <c r="AD86" s="308" t="s">
        <v>23</v>
      </c>
      <c r="AE86" s="306"/>
      <c r="AF86" s="306"/>
      <c r="AG86" s="389"/>
    </row>
    <row r="87" spans="1:35" x14ac:dyDescent="0.3">
      <c r="A87" s="334"/>
      <c r="B87" s="45" t="s">
        <v>817</v>
      </c>
      <c r="C87" s="315" t="s">
        <v>65</v>
      </c>
      <c r="D87" s="34" t="s">
        <v>1002</v>
      </c>
      <c r="E87" s="305" t="s">
        <v>14</v>
      </c>
      <c r="F87" s="305" t="s">
        <v>19</v>
      </c>
      <c r="G87" s="340" t="s">
        <v>5</v>
      </c>
      <c r="H87" s="301"/>
      <c r="I87" s="301"/>
      <c r="J87" s="301" t="s">
        <v>23</v>
      </c>
      <c r="K87" s="301"/>
      <c r="L87" s="301"/>
      <c r="M87" s="301"/>
      <c r="N87" s="301"/>
      <c r="O87" s="301"/>
      <c r="P87" s="301"/>
      <c r="Q87" s="306"/>
      <c r="R87" s="306"/>
      <c r="S87" s="306"/>
      <c r="T87" s="306"/>
      <c r="U87" s="306"/>
      <c r="V87" s="306"/>
      <c r="W87" s="301"/>
      <c r="X87" s="306"/>
      <c r="Y87" s="301"/>
      <c r="Z87" s="306"/>
      <c r="AA87" s="306"/>
      <c r="AB87" s="306"/>
      <c r="AC87" s="306"/>
      <c r="AD87" s="308"/>
      <c r="AE87" s="306"/>
      <c r="AF87" s="306"/>
      <c r="AG87" s="389"/>
    </row>
    <row r="88" spans="1:35" ht="14.25" customHeight="1" x14ac:dyDescent="0.3">
      <c r="A88" s="334"/>
      <c r="B88" s="280" t="s">
        <v>492</v>
      </c>
      <c r="C88" s="315" t="s">
        <v>66</v>
      </c>
      <c r="D88" s="34" t="s">
        <v>1199</v>
      </c>
      <c r="E88" s="305" t="s">
        <v>14</v>
      </c>
      <c r="F88" s="305" t="s">
        <v>19</v>
      </c>
      <c r="G88" s="340" t="s">
        <v>5</v>
      </c>
      <c r="H88" s="301"/>
      <c r="I88" s="301"/>
      <c r="J88" s="301" t="s">
        <v>23</v>
      </c>
      <c r="K88" s="301"/>
      <c r="L88" s="301"/>
      <c r="M88" s="301"/>
      <c r="N88" s="301"/>
      <c r="O88" s="301"/>
      <c r="P88" s="301"/>
      <c r="Q88" s="307"/>
      <c r="R88" s="307"/>
      <c r="S88" s="307"/>
      <c r="T88" s="307"/>
      <c r="U88" s="306"/>
      <c r="V88" s="306"/>
      <c r="W88" s="308" t="s">
        <v>23</v>
      </c>
      <c r="X88" s="306"/>
      <c r="Y88" s="308" t="s">
        <v>23</v>
      </c>
      <c r="Z88" s="306"/>
      <c r="AA88" s="306"/>
      <c r="AB88" s="306"/>
      <c r="AC88" s="306"/>
      <c r="AD88" s="308" t="s">
        <v>23</v>
      </c>
      <c r="AE88" s="306"/>
      <c r="AF88" s="306"/>
      <c r="AG88" s="389"/>
    </row>
    <row r="89" spans="1:35" ht="14.25" customHeight="1" x14ac:dyDescent="0.3">
      <c r="A89" s="334"/>
      <c r="B89" s="45" t="s">
        <v>818</v>
      </c>
      <c r="C89" s="315" t="s">
        <v>66</v>
      </c>
      <c r="D89" s="34" t="s">
        <v>1003</v>
      </c>
      <c r="E89" s="305" t="s">
        <v>14</v>
      </c>
      <c r="F89" s="305" t="s">
        <v>19</v>
      </c>
      <c r="G89" s="340" t="s">
        <v>5</v>
      </c>
      <c r="H89" s="301"/>
      <c r="I89" s="301"/>
      <c r="J89" s="301" t="s">
        <v>23</v>
      </c>
      <c r="K89" s="301"/>
      <c r="L89" s="301"/>
      <c r="M89" s="301"/>
      <c r="N89" s="301"/>
      <c r="O89" s="301"/>
      <c r="P89" s="301"/>
      <c r="Q89" s="307"/>
      <c r="R89" s="307"/>
      <c r="S89" s="307"/>
      <c r="T89" s="307"/>
      <c r="U89" s="306"/>
      <c r="V89" s="306"/>
      <c r="W89" s="301"/>
      <c r="X89" s="306"/>
      <c r="Y89" s="301"/>
      <c r="Z89" s="306"/>
      <c r="AA89" s="306"/>
      <c r="AB89" s="306"/>
      <c r="AC89" s="306"/>
      <c r="AD89" s="308"/>
      <c r="AE89" s="306"/>
      <c r="AF89" s="306"/>
      <c r="AG89" s="389"/>
    </row>
    <row r="90" spans="1:35" ht="15" customHeight="1" x14ac:dyDescent="0.3">
      <c r="A90" s="334"/>
      <c r="B90" s="280" t="s">
        <v>493</v>
      </c>
      <c r="C90" s="315" t="s">
        <v>71</v>
      </c>
      <c r="D90" s="34" t="s">
        <v>868</v>
      </c>
      <c r="E90" s="305" t="s">
        <v>14</v>
      </c>
      <c r="F90" s="305" t="s">
        <v>19</v>
      </c>
      <c r="G90" s="340" t="s">
        <v>5</v>
      </c>
      <c r="H90" s="301"/>
      <c r="I90" s="301"/>
      <c r="J90" s="301" t="s">
        <v>23</v>
      </c>
      <c r="K90" s="301"/>
      <c r="L90" s="301"/>
      <c r="M90" s="301"/>
      <c r="N90" s="301"/>
      <c r="O90" s="301"/>
      <c r="P90" s="301"/>
      <c r="Q90" s="307"/>
      <c r="R90" s="307"/>
      <c r="S90" s="307"/>
      <c r="T90" s="307"/>
      <c r="U90" s="306"/>
      <c r="V90" s="306"/>
      <c r="W90" s="306"/>
      <c r="X90" s="306"/>
      <c r="Y90" s="308" t="s">
        <v>23</v>
      </c>
      <c r="Z90" s="306"/>
      <c r="AA90" s="306"/>
      <c r="AB90" s="306"/>
      <c r="AC90" s="306"/>
      <c r="AD90" s="306"/>
      <c r="AE90" s="306"/>
      <c r="AF90" s="306"/>
      <c r="AG90" s="389"/>
    </row>
    <row r="91" spans="1:35" ht="15" customHeight="1" x14ac:dyDescent="0.3">
      <c r="A91" s="334"/>
      <c r="B91" s="45" t="s">
        <v>819</v>
      </c>
      <c r="C91" s="315" t="s">
        <v>71</v>
      </c>
      <c r="D91" s="34" t="s">
        <v>869</v>
      </c>
      <c r="E91" s="305" t="s">
        <v>14</v>
      </c>
      <c r="F91" s="305" t="s">
        <v>19</v>
      </c>
      <c r="G91" s="340" t="s">
        <v>5</v>
      </c>
      <c r="H91" s="301"/>
      <c r="I91" s="301"/>
      <c r="J91" s="301" t="s">
        <v>23</v>
      </c>
      <c r="K91" s="301"/>
      <c r="L91" s="301"/>
      <c r="M91" s="301"/>
      <c r="N91" s="301"/>
      <c r="O91" s="301"/>
      <c r="P91" s="301"/>
      <c r="Q91" s="307"/>
      <c r="R91" s="307"/>
      <c r="S91" s="307"/>
      <c r="T91" s="307"/>
      <c r="U91" s="306"/>
      <c r="V91" s="306"/>
      <c r="W91" s="306"/>
      <c r="X91" s="306"/>
      <c r="Y91" s="301"/>
      <c r="Z91" s="306"/>
      <c r="AA91" s="306"/>
      <c r="AB91" s="306"/>
      <c r="AC91" s="306"/>
      <c r="AD91" s="306"/>
      <c r="AE91" s="306"/>
      <c r="AF91" s="306"/>
      <c r="AG91" s="389"/>
    </row>
    <row r="92" spans="1:35" x14ac:dyDescent="0.3">
      <c r="A92" s="334"/>
      <c r="B92" s="280" t="s">
        <v>494</v>
      </c>
      <c r="C92" s="315" t="s">
        <v>72</v>
      </c>
      <c r="D92" s="34" t="s">
        <v>508</v>
      </c>
      <c r="E92" s="305" t="s">
        <v>14</v>
      </c>
      <c r="F92" s="305" t="s">
        <v>19</v>
      </c>
      <c r="G92" s="340" t="s">
        <v>5</v>
      </c>
      <c r="H92" s="301"/>
      <c r="I92" s="301"/>
      <c r="J92" s="301" t="s">
        <v>23</v>
      </c>
      <c r="K92" s="301"/>
      <c r="L92" s="301"/>
      <c r="M92" s="301"/>
      <c r="N92" s="301"/>
      <c r="O92" s="301"/>
      <c r="P92" s="301"/>
      <c r="Q92" s="306"/>
      <c r="R92" s="306"/>
      <c r="S92" s="306"/>
      <c r="T92" s="306"/>
      <c r="U92" s="306"/>
      <c r="V92" s="306"/>
      <c r="W92" s="306"/>
      <c r="X92" s="306"/>
      <c r="Y92" s="308" t="s">
        <v>23</v>
      </c>
      <c r="Z92" s="306"/>
      <c r="AA92" s="306"/>
      <c r="AB92" s="306"/>
      <c r="AC92" s="306"/>
      <c r="AD92" s="306"/>
      <c r="AE92" s="308" t="s">
        <v>23</v>
      </c>
      <c r="AF92" s="306"/>
      <c r="AG92" s="389"/>
    </row>
    <row r="93" spans="1:35" x14ac:dyDescent="0.3">
      <c r="A93" s="334"/>
      <c r="B93" s="45" t="s">
        <v>820</v>
      </c>
      <c r="C93" s="315" t="s">
        <v>72</v>
      </c>
      <c r="D93" s="34" t="s">
        <v>1004</v>
      </c>
      <c r="E93" s="305" t="s">
        <v>14</v>
      </c>
      <c r="F93" s="305" t="s">
        <v>19</v>
      </c>
      <c r="G93" s="340" t="s">
        <v>5</v>
      </c>
      <c r="H93" s="301"/>
      <c r="I93" s="301"/>
      <c r="J93" s="301" t="s">
        <v>23</v>
      </c>
      <c r="K93" s="301"/>
      <c r="L93" s="301"/>
      <c r="M93" s="301"/>
      <c r="N93" s="301"/>
      <c r="O93" s="301"/>
      <c r="P93" s="301"/>
      <c r="Q93" s="306"/>
      <c r="R93" s="306"/>
      <c r="S93" s="306"/>
      <c r="T93" s="306"/>
      <c r="U93" s="306"/>
      <c r="V93" s="306"/>
      <c r="W93" s="306"/>
      <c r="X93" s="306"/>
      <c r="Y93" s="301"/>
      <c r="Z93" s="306"/>
      <c r="AA93" s="306"/>
      <c r="AB93" s="306"/>
      <c r="AC93" s="306"/>
      <c r="AD93" s="306"/>
      <c r="AE93" s="308"/>
      <c r="AF93" s="306"/>
      <c r="AG93" s="389"/>
    </row>
    <row r="94" spans="1:35" ht="15" customHeight="1" x14ac:dyDescent="0.3">
      <c r="A94" s="334"/>
      <c r="B94" s="280" t="s">
        <v>496</v>
      </c>
      <c r="C94" s="315" t="s">
        <v>73</v>
      </c>
      <c r="D94" s="34" t="s">
        <v>491</v>
      </c>
      <c r="E94" s="305" t="s">
        <v>14</v>
      </c>
      <c r="F94" s="305" t="s">
        <v>19</v>
      </c>
      <c r="G94" s="340" t="s">
        <v>5</v>
      </c>
      <c r="H94" s="301"/>
      <c r="I94" s="301"/>
      <c r="J94" s="301" t="s">
        <v>23</v>
      </c>
      <c r="K94" s="301"/>
      <c r="L94" s="301"/>
      <c r="M94" s="301"/>
      <c r="N94" s="301"/>
      <c r="O94" s="301"/>
      <c r="P94" s="301"/>
      <c r="Q94" s="306"/>
      <c r="R94" s="306"/>
      <c r="S94" s="306"/>
      <c r="T94" s="306"/>
      <c r="U94" s="306"/>
      <c r="V94" s="306"/>
      <c r="W94" s="306"/>
      <c r="X94" s="306"/>
      <c r="Y94" s="306"/>
      <c r="Z94" s="306"/>
      <c r="AA94" s="306"/>
      <c r="AB94" s="306"/>
      <c r="AC94" s="308" t="s">
        <v>23</v>
      </c>
      <c r="AD94" s="308" t="s">
        <v>23</v>
      </c>
      <c r="AE94" s="306"/>
      <c r="AF94" s="306"/>
      <c r="AG94" s="389"/>
    </row>
    <row r="95" spans="1:35" ht="15" customHeight="1" x14ac:dyDescent="0.3">
      <c r="A95" s="334"/>
      <c r="B95" s="45" t="s">
        <v>821</v>
      </c>
      <c r="C95" s="315" t="s">
        <v>73</v>
      </c>
      <c r="D95" s="34" t="s">
        <v>1005</v>
      </c>
      <c r="E95" s="305" t="s">
        <v>14</v>
      </c>
      <c r="F95" s="305" t="s">
        <v>19</v>
      </c>
      <c r="G95" s="340" t="s">
        <v>5</v>
      </c>
      <c r="H95" s="301"/>
      <c r="I95" s="301"/>
      <c r="J95" s="301" t="s">
        <v>23</v>
      </c>
      <c r="K95" s="301"/>
      <c r="L95" s="301"/>
      <c r="M95" s="301"/>
      <c r="N95" s="301"/>
      <c r="O95" s="301"/>
      <c r="P95" s="301"/>
      <c r="Q95" s="306"/>
      <c r="R95" s="306"/>
      <c r="S95" s="306"/>
      <c r="T95" s="306"/>
      <c r="U95" s="306"/>
      <c r="V95" s="306"/>
      <c r="W95" s="306"/>
      <c r="X95" s="306"/>
      <c r="Y95" s="306"/>
      <c r="Z95" s="306"/>
      <c r="AA95" s="306"/>
      <c r="AB95" s="306"/>
      <c r="AC95" s="308"/>
      <c r="AD95" s="308"/>
      <c r="AE95" s="306"/>
      <c r="AF95" s="306"/>
      <c r="AG95" s="389"/>
    </row>
    <row r="96" spans="1:35" ht="15" customHeight="1" x14ac:dyDescent="0.3">
      <c r="A96" s="334"/>
      <c r="B96" s="280" t="s">
        <v>497</v>
      </c>
      <c r="C96" s="315" t="s">
        <v>73</v>
      </c>
      <c r="D96" s="34" t="s">
        <v>1158</v>
      </c>
      <c r="E96" s="305" t="s">
        <v>14</v>
      </c>
      <c r="F96" s="305" t="s">
        <v>19</v>
      </c>
      <c r="G96" s="340" t="s">
        <v>5</v>
      </c>
      <c r="H96" s="301"/>
      <c r="I96" s="301"/>
      <c r="J96" s="301" t="s">
        <v>23</v>
      </c>
      <c r="K96" s="301"/>
      <c r="L96" s="301"/>
      <c r="M96" s="301"/>
      <c r="N96" s="301"/>
      <c r="O96" s="301"/>
      <c r="P96" s="301"/>
      <c r="Q96" s="306"/>
      <c r="R96" s="306"/>
      <c r="S96" s="306"/>
      <c r="T96" s="306"/>
      <c r="U96" s="306"/>
      <c r="V96" s="306"/>
      <c r="W96" s="306"/>
      <c r="X96" s="306"/>
      <c r="Y96" s="306"/>
      <c r="Z96" s="306"/>
      <c r="AA96" s="306"/>
      <c r="AB96" s="306"/>
      <c r="AC96" s="308" t="s">
        <v>23</v>
      </c>
      <c r="AD96" s="308" t="s">
        <v>23</v>
      </c>
      <c r="AE96" s="306"/>
      <c r="AF96" s="306"/>
      <c r="AG96" s="389"/>
      <c r="AI96" s="334" t="s">
        <v>7</v>
      </c>
    </row>
    <row r="97" spans="1:45" ht="15" customHeight="1" x14ac:dyDescent="0.3">
      <c r="A97" s="334"/>
      <c r="B97" s="45" t="s">
        <v>1145</v>
      </c>
      <c r="C97" s="315" t="s">
        <v>73</v>
      </c>
      <c r="D97" s="34" t="s">
        <v>1190</v>
      </c>
      <c r="E97" s="305" t="s">
        <v>14</v>
      </c>
      <c r="F97" s="305" t="s">
        <v>19</v>
      </c>
      <c r="G97" s="340" t="s">
        <v>5</v>
      </c>
      <c r="H97" s="301"/>
      <c r="I97" s="301"/>
      <c r="J97" s="301" t="s">
        <v>23</v>
      </c>
      <c r="K97" s="301"/>
      <c r="L97" s="301"/>
      <c r="M97" s="301"/>
      <c r="N97" s="301"/>
      <c r="O97" s="301"/>
      <c r="P97" s="301"/>
      <c r="Q97" s="306"/>
      <c r="R97" s="306"/>
      <c r="S97" s="306"/>
      <c r="T97" s="306"/>
      <c r="U97" s="306"/>
      <c r="V97" s="306"/>
      <c r="W97" s="306"/>
      <c r="X97" s="306"/>
      <c r="Y97" s="306"/>
      <c r="Z97" s="306"/>
      <c r="AA97" s="306"/>
      <c r="AB97" s="306"/>
      <c r="AC97" s="308"/>
      <c r="AD97" s="308"/>
      <c r="AE97" s="306"/>
      <c r="AF97" s="306"/>
      <c r="AG97" s="389"/>
      <c r="AI97" s="334" t="s">
        <v>7</v>
      </c>
    </row>
    <row r="98" spans="1:45" ht="15" customHeight="1" x14ac:dyDescent="0.3">
      <c r="A98" s="334"/>
      <c r="B98" s="280" t="s">
        <v>502</v>
      </c>
      <c r="C98" s="315" t="s">
        <v>703</v>
      </c>
      <c r="D98" s="34" t="s">
        <v>704</v>
      </c>
      <c r="E98" s="305" t="s">
        <v>14</v>
      </c>
      <c r="F98" s="305" t="s">
        <v>19</v>
      </c>
      <c r="G98" s="340" t="s">
        <v>5</v>
      </c>
      <c r="H98" s="301"/>
      <c r="I98" s="301"/>
      <c r="J98" s="301" t="s">
        <v>23</v>
      </c>
      <c r="K98" s="301"/>
      <c r="L98" s="301"/>
      <c r="M98" s="301"/>
      <c r="N98" s="301"/>
      <c r="O98" s="301"/>
      <c r="P98" s="301"/>
      <c r="Q98" s="308" t="s">
        <v>23</v>
      </c>
      <c r="R98" s="308"/>
      <c r="S98" s="308"/>
      <c r="T98" s="308"/>
      <c r="U98" s="308"/>
      <c r="V98" s="308"/>
      <c r="W98" s="308"/>
      <c r="X98" s="306"/>
      <c r="Y98" s="306"/>
      <c r="Z98" s="306"/>
      <c r="AA98" s="306"/>
      <c r="AB98" s="306"/>
      <c r="AC98" s="308"/>
      <c r="AD98" s="308"/>
      <c r="AE98" s="306"/>
      <c r="AF98" s="306"/>
      <c r="AG98" s="389"/>
    </row>
    <row r="99" spans="1:45" ht="15" customHeight="1" x14ac:dyDescent="0.3">
      <c r="A99" s="334"/>
      <c r="B99" s="45" t="s">
        <v>822</v>
      </c>
      <c r="C99" s="315" t="s">
        <v>703</v>
      </c>
      <c r="D99" s="34" t="s">
        <v>1200</v>
      </c>
      <c r="E99" s="305" t="s">
        <v>14</v>
      </c>
      <c r="F99" s="305" t="s">
        <v>19</v>
      </c>
      <c r="G99" s="340" t="s">
        <v>5</v>
      </c>
      <c r="H99" s="301"/>
      <c r="I99" s="301"/>
      <c r="J99" s="301" t="s">
        <v>23</v>
      </c>
      <c r="K99" s="301"/>
      <c r="L99" s="301"/>
      <c r="M99" s="301"/>
      <c r="N99" s="301"/>
      <c r="O99" s="301"/>
      <c r="P99" s="301"/>
      <c r="Q99" s="308"/>
      <c r="R99" s="308"/>
      <c r="S99" s="308"/>
      <c r="T99" s="308"/>
      <c r="U99" s="308"/>
      <c r="V99" s="308"/>
      <c r="W99" s="308"/>
      <c r="X99" s="306"/>
      <c r="Y99" s="306"/>
      <c r="Z99" s="306"/>
      <c r="AA99" s="306"/>
      <c r="AB99" s="306"/>
      <c r="AC99" s="308"/>
      <c r="AD99" s="308"/>
      <c r="AE99" s="306"/>
      <c r="AF99" s="306"/>
      <c r="AG99" s="389"/>
    </row>
    <row r="100" spans="1:45" ht="15" customHeight="1" x14ac:dyDescent="0.3">
      <c r="A100" s="334"/>
      <c r="B100" s="280" t="s">
        <v>503</v>
      </c>
      <c r="C100" s="315" t="s">
        <v>709</v>
      </c>
      <c r="D100" s="34" t="s">
        <v>870</v>
      </c>
      <c r="E100" s="305" t="s">
        <v>14</v>
      </c>
      <c r="F100" s="305" t="s">
        <v>19</v>
      </c>
      <c r="G100" s="340" t="s">
        <v>5</v>
      </c>
      <c r="H100" s="301"/>
      <c r="I100" s="301"/>
      <c r="J100" s="301" t="s">
        <v>23</v>
      </c>
      <c r="K100" s="301"/>
      <c r="L100" s="301"/>
      <c r="M100" s="301"/>
      <c r="N100" s="301"/>
      <c r="O100" s="301"/>
      <c r="P100" s="301"/>
      <c r="Q100" s="308"/>
      <c r="R100" s="308"/>
      <c r="S100" s="308"/>
      <c r="T100" s="308"/>
      <c r="U100" s="308"/>
      <c r="V100" s="308"/>
      <c r="W100" s="308" t="s">
        <v>23</v>
      </c>
      <c r="X100" s="306"/>
      <c r="Y100" s="306"/>
      <c r="Z100" s="306"/>
      <c r="AA100" s="306"/>
      <c r="AB100" s="306"/>
      <c r="AC100" s="308"/>
      <c r="AD100" s="308"/>
      <c r="AE100" s="306"/>
      <c r="AF100" s="306"/>
      <c r="AG100" s="389"/>
    </row>
    <row r="101" spans="1:45" ht="15" customHeight="1" x14ac:dyDescent="0.3">
      <c r="A101" s="334"/>
      <c r="B101" s="280" t="s">
        <v>1191</v>
      </c>
      <c r="C101" s="315" t="s">
        <v>709</v>
      </c>
      <c r="D101" s="34" t="s">
        <v>1202</v>
      </c>
      <c r="E101" s="305" t="s">
        <v>14</v>
      </c>
      <c r="F101" s="305" t="s">
        <v>19</v>
      </c>
      <c r="G101" s="340" t="s">
        <v>5</v>
      </c>
      <c r="H101" s="301"/>
      <c r="I101" s="301"/>
      <c r="J101" s="301" t="s">
        <v>23</v>
      </c>
      <c r="K101" s="301"/>
      <c r="L101" s="301"/>
      <c r="M101" s="301"/>
      <c r="N101" s="301"/>
      <c r="O101" s="301"/>
      <c r="P101" s="301"/>
      <c r="Q101" s="308"/>
      <c r="R101" s="308"/>
      <c r="S101" s="308"/>
      <c r="T101" s="308"/>
      <c r="U101" s="308"/>
      <c r="V101" s="308"/>
      <c r="W101" s="301"/>
      <c r="X101" s="306"/>
      <c r="Y101" s="306"/>
      <c r="Z101" s="306"/>
      <c r="AA101" s="306"/>
      <c r="AB101" s="306"/>
      <c r="AC101" s="308"/>
      <c r="AD101" s="308"/>
      <c r="AE101" s="306"/>
      <c r="AF101" s="306"/>
      <c r="AG101" s="389"/>
    </row>
    <row r="102" spans="1:45" ht="15" customHeight="1" x14ac:dyDescent="0.3">
      <c r="A102" s="334"/>
      <c r="B102" s="280" t="s">
        <v>504</v>
      </c>
      <c r="C102" s="315" t="s">
        <v>710</v>
      </c>
      <c r="D102" s="34" t="s">
        <v>871</v>
      </c>
      <c r="E102" s="305" t="s">
        <v>14</v>
      </c>
      <c r="F102" s="305" t="s">
        <v>19</v>
      </c>
      <c r="G102" s="340" t="s">
        <v>5</v>
      </c>
      <c r="H102" s="301"/>
      <c r="I102" s="301"/>
      <c r="J102" s="301" t="s">
        <v>23</v>
      </c>
      <c r="K102" s="301"/>
      <c r="L102" s="301"/>
      <c r="M102" s="301"/>
      <c r="N102" s="301"/>
      <c r="O102" s="301"/>
      <c r="P102" s="301"/>
      <c r="Q102" s="308"/>
      <c r="R102" s="308"/>
      <c r="S102" s="308"/>
      <c r="T102" s="308"/>
      <c r="U102" s="308"/>
      <c r="V102" s="308"/>
      <c r="W102" s="308" t="s">
        <v>23</v>
      </c>
      <c r="X102" s="306" t="s">
        <v>7</v>
      </c>
      <c r="Y102" s="306"/>
      <c r="Z102" s="306"/>
      <c r="AA102" s="306"/>
      <c r="AB102" s="306"/>
      <c r="AC102" s="308"/>
      <c r="AD102" s="308"/>
      <c r="AE102" s="306"/>
      <c r="AF102" s="306"/>
      <c r="AG102" s="389"/>
    </row>
    <row r="103" spans="1:45" ht="15" customHeight="1" x14ac:dyDescent="0.3">
      <c r="A103" s="334"/>
      <c r="B103" s="45" t="s">
        <v>1194</v>
      </c>
      <c r="C103" s="315" t="s">
        <v>710</v>
      </c>
      <c r="D103" s="34" t="s">
        <v>1196</v>
      </c>
      <c r="E103" s="305" t="s">
        <v>14</v>
      </c>
      <c r="F103" s="305" t="s">
        <v>19</v>
      </c>
      <c r="G103" s="340" t="s">
        <v>5</v>
      </c>
      <c r="H103" s="301"/>
      <c r="I103" s="301"/>
      <c r="J103" s="301" t="s">
        <v>23</v>
      </c>
      <c r="K103" s="301"/>
      <c r="L103" s="301"/>
      <c r="M103" s="301"/>
      <c r="N103" s="301"/>
      <c r="O103" s="301"/>
      <c r="P103" s="301"/>
      <c r="Q103" s="308"/>
      <c r="R103" s="308"/>
      <c r="S103" s="308"/>
      <c r="T103" s="308"/>
      <c r="U103" s="308"/>
      <c r="V103" s="308"/>
      <c r="W103" s="301"/>
      <c r="X103" s="306"/>
      <c r="Y103" s="306"/>
      <c r="Z103" s="306"/>
      <c r="AA103" s="306"/>
      <c r="AB103" s="306"/>
      <c r="AC103" s="308"/>
      <c r="AD103" s="308"/>
      <c r="AE103" s="306"/>
      <c r="AF103" s="306"/>
      <c r="AG103" s="389"/>
    </row>
    <row r="104" spans="1:45" s="391" customFormat="1" x14ac:dyDescent="0.3">
      <c r="B104" s="45" t="s">
        <v>78</v>
      </c>
      <c r="C104" s="315" t="s">
        <v>79</v>
      </c>
      <c r="D104" s="34" t="s">
        <v>1159</v>
      </c>
      <c r="E104" s="305" t="s">
        <v>14</v>
      </c>
      <c r="F104" s="305" t="s">
        <v>19</v>
      </c>
      <c r="G104" s="340" t="s">
        <v>5</v>
      </c>
      <c r="H104" s="301"/>
      <c r="I104" s="301"/>
      <c r="J104" s="301"/>
      <c r="K104" s="301" t="s">
        <v>23</v>
      </c>
      <c r="L104" s="301"/>
      <c r="M104" s="301"/>
      <c r="N104" s="301"/>
      <c r="O104" s="301"/>
      <c r="P104" s="301"/>
      <c r="Q104" s="306"/>
      <c r="R104" s="306"/>
      <c r="S104" s="306"/>
      <c r="T104" s="306"/>
      <c r="U104" s="306"/>
      <c r="V104" s="306"/>
      <c r="W104" s="306"/>
      <c r="X104" s="306"/>
      <c r="Y104" s="306"/>
      <c r="Z104" s="306"/>
      <c r="AA104" s="306"/>
      <c r="AB104" s="306"/>
      <c r="AC104" s="306"/>
      <c r="AD104" s="308"/>
      <c r="AE104" s="306"/>
      <c r="AF104" s="308" t="s">
        <v>23</v>
      </c>
      <c r="AG104" s="389"/>
      <c r="AI104" s="334"/>
      <c r="AJ104" s="334"/>
      <c r="AK104" s="334"/>
      <c r="AL104" s="334"/>
      <c r="AM104" s="334"/>
      <c r="AN104" s="334"/>
      <c r="AO104" s="334"/>
      <c r="AP104" s="334"/>
      <c r="AQ104" s="334"/>
      <c r="AR104" s="334"/>
      <c r="AS104" s="334"/>
    </row>
    <row r="105" spans="1:45" s="223" customFormat="1" x14ac:dyDescent="0.3">
      <c r="A105" s="392"/>
      <c r="B105" s="280" t="s">
        <v>81</v>
      </c>
      <c r="C105" s="315" t="s">
        <v>79</v>
      </c>
      <c r="D105" s="34" t="s">
        <v>1160</v>
      </c>
      <c r="E105" s="305" t="s">
        <v>14</v>
      </c>
      <c r="F105" s="305" t="s">
        <v>19</v>
      </c>
      <c r="G105" s="340" t="s">
        <v>5</v>
      </c>
      <c r="H105" s="301"/>
      <c r="I105" s="301"/>
      <c r="J105" s="301"/>
      <c r="K105" s="301" t="s">
        <v>23</v>
      </c>
      <c r="L105" s="301"/>
      <c r="M105" s="301"/>
      <c r="N105" s="301"/>
      <c r="O105" s="301"/>
      <c r="P105" s="301"/>
      <c r="Q105" s="306"/>
      <c r="R105" s="306"/>
      <c r="S105" s="306"/>
      <c r="T105" s="306"/>
      <c r="U105" s="306"/>
      <c r="V105" s="306"/>
      <c r="W105" s="306"/>
      <c r="X105" s="306"/>
      <c r="Y105" s="306"/>
      <c r="Z105" s="306"/>
      <c r="AA105" s="306"/>
      <c r="AB105" s="306"/>
      <c r="AC105" s="306"/>
      <c r="AD105" s="308"/>
      <c r="AE105" s="306"/>
      <c r="AF105" s="308" t="s">
        <v>23</v>
      </c>
      <c r="AG105" s="389"/>
      <c r="AH105" s="392"/>
      <c r="AI105" s="392"/>
      <c r="AJ105" s="392"/>
      <c r="AK105" s="392"/>
      <c r="AL105" s="392"/>
      <c r="AM105" s="392"/>
      <c r="AN105" s="392"/>
      <c r="AO105" s="392"/>
      <c r="AP105" s="392"/>
      <c r="AQ105" s="392"/>
      <c r="AR105" s="392"/>
      <c r="AS105" s="392"/>
    </row>
    <row r="106" spans="1:45" s="223" customFormat="1" x14ac:dyDescent="0.3">
      <c r="A106" s="392"/>
      <c r="B106" s="280" t="s">
        <v>83</v>
      </c>
      <c r="C106" s="315" t="s">
        <v>79</v>
      </c>
      <c r="D106" s="34" t="s">
        <v>487</v>
      </c>
      <c r="E106" s="305" t="s">
        <v>14</v>
      </c>
      <c r="F106" s="305" t="s">
        <v>19</v>
      </c>
      <c r="G106" s="340" t="s">
        <v>5</v>
      </c>
      <c r="H106" s="301"/>
      <c r="I106" s="301"/>
      <c r="J106" s="301"/>
      <c r="K106" s="301" t="s">
        <v>23</v>
      </c>
      <c r="L106" s="301"/>
      <c r="M106" s="301"/>
      <c r="N106" s="301"/>
      <c r="O106" s="301"/>
      <c r="P106" s="301"/>
      <c r="Q106" s="306"/>
      <c r="R106" s="306"/>
      <c r="S106" s="306"/>
      <c r="T106" s="306"/>
      <c r="U106" s="306"/>
      <c r="V106" s="306"/>
      <c r="W106" s="306"/>
      <c r="X106" s="306"/>
      <c r="Y106" s="306"/>
      <c r="Z106" s="306"/>
      <c r="AA106" s="306"/>
      <c r="AB106" s="306"/>
      <c r="AC106" s="306"/>
      <c r="AD106" s="308" t="s">
        <v>23</v>
      </c>
      <c r="AE106" s="308" t="s">
        <v>23</v>
      </c>
      <c r="AF106" s="308"/>
      <c r="AG106" s="389"/>
      <c r="AH106" s="392"/>
      <c r="AI106" s="392"/>
      <c r="AJ106" s="392"/>
      <c r="AK106" s="392"/>
      <c r="AL106" s="392"/>
      <c r="AM106" s="392"/>
      <c r="AN106" s="392"/>
      <c r="AO106" s="392"/>
      <c r="AP106" s="392"/>
      <c r="AQ106" s="392"/>
      <c r="AR106" s="392"/>
      <c r="AS106" s="392"/>
    </row>
    <row r="107" spans="1:45" s="223" customFormat="1" x14ac:dyDescent="0.3">
      <c r="A107" s="392"/>
      <c r="B107" s="280" t="s">
        <v>84</v>
      </c>
      <c r="C107" s="315" t="s">
        <v>79</v>
      </c>
      <c r="D107" s="34" t="s">
        <v>488</v>
      </c>
      <c r="E107" s="305" t="s">
        <v>14</v>
      </c>
      <c r="F107" s="305" t="s">
        <v>19</v>
      </c>
      <c r="G107" s="340" t="s">
        <v>5</v>
      </c>
      <c r="H107" s="301"/>
      <c r="I107" s="301"/>
      <c r="J107" s="301"/>
      <c r="K107" s="301" t="s">
        <v>23</v>
      </c>
      <c r="L107" s="301"/>
      <c r="M107" s="301"/>
      <c r="N107" s="301"/>
      <c r="O107" s="301"/>
      <c r="P107" s="301"/>
      <c r="Q107" s="306"/>
      <c r="R107" s="306"/>
      <c r="S107" s="306"/>
      <c r="T107" s="306"/>
      <c r="U107" s="306"/>
      <c r="V107" s="306"/>
      <c r="W107" s="306"/>
      <c r="X107" s="306"/>
      <c r="Y107" s="306"/>
      <c r="Z107" s="306"/>
      <c r="AA107" s="306"/>
      <c r="AB107" s="306"/>
      <c r="AC107" s="306"/>
      <c r="AD107" s="308" t="s">
        <v>23</v>
      </c>
      <c r="AE107" s="308" t="s">
        <v>23</v>
      </c>
      <c r="AF107" s="308"/>
      <c r="AG107" s="389"/>
      <c r="AH107" s="392"/>
      <c r="AI107" s="392"/>
      <c r="AJ107" s="392"/>
      <c r="AK107" s="392"/>
      <c r="AL107" s="392"/>
      <c r="AM107" s="392"/>
      <c r="AN107" s="392"/>
      <c r="AO107" s="392"/>
      <c r="AP107" s="392"/>
      <c r="AQ107" s="392"/>
      <c r="AR107" s="392"/>
      <c r="AS107" s="392"/>
    </row>
    <row r="108" spans="1:45" s="223" customFormat="1" x14ac:dyDescent="0.3">
      <c r="A108" s="392"/>
      <c r="B108" s="45" t="s">
        <v>824</v>
      </c>
      <c r="C108" s="315" t="s">
        <v>79</v>
      </c>
      <c r="D108" s="34" t="s">
        <v>1161</v>
      </c>
      <c r="E108" s="305" t="s">
        <v>14</v>
      </c>
      <c r="F108" s="305" t="s">
        <v>19</v>
      </c>
      <c r="G108" s="340" t="s">
        <v>5</v>
      </c>
      <c r="H108" s="301"/>
      <c r="I108" s="301"/>
      <c r="J108" s="301"/>
      <c r="K108" s="301" t="s">
        <v>23</v>
      </c>
      <c r="L108" s="301"/>
      <c r="M108" s="301"/>
      <c r="N108" s="301"/>
      <c r="O108" s="301"/>
      <c r="P108" s="301"/>
      <c r="Q108" s="306"/>
      <c r="R108" s="306"/>
      <c r="S108" s="306"/>
      <c r="T108" s="306"/>
      <c r="U108" s="306"/>
      <c r="V108" s="306"/>
      <c r="W108" s="306"/>
      <c r="X108" s="306"/>
      <c r="Y108" s="306"/>
      <c r="Z108" s="306"/>
      <c r="AA108" s="306"/>
      <c r="AB108" s="306"/>
      <c r="AC108" s="306"/>
      <c r="AD108" s="301"/>
      <c r="AE108" s="306"/>
      <c r="AF108" s="301"/>
      <c r="AG108" s="389"/>
      <c r="AH108" s="392"/>
      <c r="AI108" s="392"/>
      <c r="AJ108" s="392"/>
      <c r="AK108" s="392"/>
      <c r="AL108" s="392"/>
      <c r="AM108" s="392"/>
      <c r="AN108" s="392"/>
      <c r="AO108" s="392"/>
      <c r="AP108" s="392"/>
      <c r="AQ108" s="392"/>
      <c r="AR108" s="392"/>
      <c r="AS108" s="392"/>
    </row>
    <row r="109" spans="1:45" s="223" customFormat="1" x14ac:dyDescent="0.3">
      <c r="A109" s="392"/>
      <c r="B109" s="45" t="s">
        <v>825</v>
      </c>
      <c r="C109" s="315" t="s">
        <v>79</v>
      </c>
      <c r="D109" s="34" t="s">
        <v>1162</v>
      </c>
      <c r="E109" s="305" t="s">
        <v>14</v>
      </c>
      <c r="F109" s="305" t="s">
        <v>19</v>
      </c>
      <c r="G109" s="340" t="s">
        <v>5</v>
      </c>
      <c r="H109" s="301"/>
      <c r="I109" s="301"/>
      <c r="J109" s="301"/>
      <c r="K109" s="301" t="s">
        <v>23</v>
      </c>
      <c r="L109" s="301"/>
      <c r="M109" s="301"/>
      <c r="N109" s="301"/>
      <c r="O109" s="301"/>
      <c r="P109" s="301"/>
      <c r="Q109" s="306"/>
      <c r="R109" s="306"/>
      <c r="S109" s="306"/>
      <c r="T109" s="306"/>
      <c r="U109" s="306"/>
      <c r="V109" s="306"/>
      <c r="W109" s="306"/>
      <c r="X109" s="306"/>
      <c r="Y109" s="306"/>
      <c r="Z109" s="306"/>
      <c r="AA109" s="306"/>
      <c r="AB109" s="306"/>
      <c r="AC109" s="306"/>
      <c r="AD109" s="301"/>
      <c r="AE109" s="306"/>
      <c r="AF109" s="301"/>
      <c r="AG109" s="389"/>
      <c r="AH109" s="392"/>
      <c r="AI109" s="392"/>
      <c r="AJ109" s="392"/>
      <c r="AK109" s="392"/>
      <c r="AL109" s="392"/>
      <c r="AM109" s="392"/>
      <c r="AN109" s="392"/>
      <c r="AO109" s="392"/>
      <c r="AP109" s="392"/>
      <c r="AQ109" s="392"/>
      <c r="AR109" s="392"/>
      <c r="AS109" s="392"/>
    </row>
    <row r="110" spans="1:45" s="223" customFormat="1" x14ac:dyDescent="0.3">
      <c r="A110" s="392"/>
      <c r="B110" s="45" t="s">
        <v>826</v>
      </c>
      <c r="C110" s="315" t="s">
        <v>79</v>
      </c>
      <c r="D110" s="34" t="s">
        <v>831</v>
      </c>
      <c r="E110" s="305" t="s">
        <v>14</v>
      </c>
      <c r="F110" s="305" t="s">
        <v>19</v>
      </c>
      <c r="G110" s="340" t="s">
        <v>5</v>
      </c>
      <c r="H110" s="301"/>
      <c r="I110" s="301"/>
      <c r="J110" s="301"/>
      <c r="K110" s="301" t="s">
        <v>23</v>
      </c>
      <c r="L110" s="301"/>
      <c r="M110" s="301"/>
      <c r="N110" s="301"/>
      <c r="O110" s="301"/>
      <c r="P110" s="301"/>
      <c r="Q110" s="306"/>
      <c r="R110" s="306"/>
      <c r="S110" s="306"/>
      <c r="T110" s="306"/>
      <c r="U110" s="306"/>
      <c r="V110" s="306"/>
      <c r="W110" s="306"/>
      <c r="X110" s="306"/>
      <c r="Y110" s="306"/>
      <c r="Z110" s="306"/>
      <c r="AA110" s="306"/>
      <c r="AB110" s="306"/>
      <c r="AC110" s="306"/>
      <c r="AD110" s="301"/>
      <c r="AE110" s="301"/>
      <c r="AF110" s="308"/>
      <c r="AG110" s="389"/>
      <c r="AH110" s="392"/>
      <c r="AI110" s="392"/>
      <c r="AJ110" s="392"/>
      <c r="AK110" s="392"/>
      <c r="AL110" s="392"/>
      <c r="AM110" s="392"/>
      <c r="AN110" s="392"/>
      <c r="AO110" s="392"/>
      <c r="AP110" s="392"/>
      <c r="AQ110" s="392"/>
      <c r="AR110" s="392"/>
      <c r="AS110" s="392"/>
    </row>
    <row r="111" spans="1:45" s="223" customFormat="1" x14ac:dyDescent="0.3">
      <c r="A111" s="392"/>
      <c r="B111" s="45" t="s">
        <v>827</v>
      </c>
      <c r="C111" s="315" t="s">
        <v>79</v>
      </c>
      <c r="D111" s="34" t="s">
        <v>832</v>
      </c>
      <c r="E111" s="305" t="s">
        <v>14</v>
      </c>
      <c r="F111" s="305" t="s">
        <v>19</v>
      </c>
      <c r="G111" s="340" t="s">
        <v>5</v>
      </c>
      <c r="H111" s="301"/>
      <c r="I111" s="301"/>
      <c r="J111" s="301"/>
      <c r="K111" s="301" t="s">
        <v>23</v>
      </c>
      <c r="L111" s="301"/>
      <c r="M111" s="301"/>
      <c r="N111" s="301"/>
      <c r="O111" s="301"/>
      <c r="P111" s="301"/>
      <c r="Q111" s="306"/>
      <c r="R111" s="306"/>
      <c r="S111" s="306"/>
      <c r="T111" s="306"/>
      <c r="U111" s="306"/>
      <c r="V111" s="306"/>
      <c r="W111" s="306"/>
      <c r="X111" s="306"/>
      <c r="Y111" s="306"/>
      <c r="Z111" s="306"/>
      <c r="AA111" s="306"/>
      <c r="AB111" s="306"/>
      <c r="AC111" s="306"/>
      <c r="AD111" s="301"/>
      <c r="AE111" s="301"/>
      <c r="AF111" s="308"/>
      <c r="AG111" s="389"/>
      <c r="AH111" s="392"/>
      <c r="AI111" s="392"/>
      <c r="AJ111" s="392"/>
      <c r="AK111" s="392"/>
      <c r="AL111" s="392"/>
      <c r="AM111" s="392"/>
      <c r="AN111" s="392"/>
      <c r="AO111" s="392"/>
      <c r="AP111" s="392"/>
      <c r="AQ111" s="392"/>
      <c r="AR111" s="392"/>
      <c r="AS111" s="392"/>
    </row>
    <row r="112" spans="1:45" s="223" customFormat="1" x14ac:dyDescent="0.3">
      <c r="B112" s="280" t="s">
        <v>85</v>
      </c>
      <c r="C112" s="315" t="s">
        <v>80</v>
      </c>
      <c r="D112" s="34" t="s">
        <v>872</v>
      </c>
      <c r="E112" s="305" t="s">
        <v>19</v>
      </c>
      <c r="F112" s="305" t="s">
        <v>14</v>
      </c>
      <c r="G112" s="340" t="s">
        <v>8</v>
      </c>
      <c r="H112" s="290"/>
      <c r="I112" s="290"/>
      <c r="J112" s="290"/>
      <c r="K112" s="301" t="s">
        <v>23</v>
      </c>
      <c r="L112" s="290"/>
      <c r="M112" s="290"/>
      <c r="N112" s="290"/>
      <c r="O112" s="290"/>
      <c r="P112" s="290"/>
      <c r="Q112" s="306"/>
      <c r="R112" s="306"/>
      <c r="S112" s="306"/>
      <c r="T112" s="306"/>
      <c r="U112" s="306"/>
      <c r="V112" s="306"/>
      <c r="W112" s="308" t="s">
        <v>7</v>
      </c>
      <c r="X112" s="308" t="s">
        <v>23</v>
      </c>
      <c r="Y112" s="306"/>
      <c r="Z112" s="306"/>
      <c r="AA112" s="306"/>
      <c r="AB112" s="306"/>
      <c r="AC112" s="306"/>
      <c r="AD112" s="306"/>
      <c r="AE112" s="306"/>
      <c r="AF112" s="306"/>
      <c r="AG112" s="389"/>
      <c r="AH112" s="392"/>
      <c r="AI112" s="392"/>
      <c r="AJ112" s="392"/>
      <c r="AK112" s="392"/>
      <c r="AL112" s="392"/>
      <c r="AM112" s="392"/>
      <c r="AN112" s="392"/>
      <c r="AO112" s="392"/>
      <c r="AP112" s="392"/>
      <c r="AQ112" s="392"/>
      <c r="AR112" s="392"/>
      <c r="AS112" s="392"/>
    </row>
    <row r="113" spans="1:45" s="223" customFormat="1" x14ac:dyDescent="0.3">
      <c r="B113" s="45" t="s">
        <v>828</v>
      </c>
      <c r="C113" s="315" t="s">
        <v>80</v>
      </c>
      <c r="D113" s="34" t="s">
        <v>1006</v>
      </c>
      <c r="E113" s="305" t="s">
        <v>19</v>
      </c>
      <c r="F113" s="305" t="s">
        <v>14</v>
      </c>
      <c r="G113" s="340" t="s">
        <v>8</v>
      </c>
      <c r="H113" s="290"/>
      <c r="I113" s="290"/>
      <c r="J113" s="290"/>
      <c r="K113" s="301" t="s">
        <v>23</v>
      </c>
      <c r="L113" s="290"/>
      <c r="M113" s="290"/>
      <c r="N113" s="290"/>
      <c r="O113" s="290"/>
      <c r="P113" s="290"/>
      <c r="Q113" s="306"/>
      <c r="R113" s="306"/>
      <c r="S113" s="306"/>
      <c r="T113" s="306"/>
      <c r="U113" s="306"/>
      <c r="V113" s="306"/>
      <c r="W113" s="308"/>
      <c r="X113" s="308"/>
      <c r="Y113" s="306"/>
      <c r="Z113" s="306"/>
      <c r="AA113" s="306"/>
      <c r="AB113" s="306"/>
      <c r="AC113" s="306"/>
      <c r="AD113" s="306"/>
      <c r="AE113" s="306"/>
      <c r="AF113" s="306"/>
      <c r="AG113" s="389"/>
      <c r="AH113" s="392"/>
      <c r="AI113" s="392"/>
      <c r="AJ113" s="392"/>
      <c r="AK113" s="392"/>
      <c r="AL113" s="392"/>
      <c r="AM113" s="392"/>
      <c r="AN113" s="392"/>
      <c r="AO113" s="392"/>
      <c r="AP113" s="392"/>
      <c r="AQ113" s="392"/>
      <c r="AR113" s="392"/>
      <c r="AS113" s="392"/>
    </row>
    <row r="114" spans="1:45" s="223" customFormat="1" x14ac:dyDescent="0.3">
      <c r="A114" s="392"/>
      <c r="B114" s="111" t="s">
        <v>86</v>
      </c>
      <c r="C114" s="112" t="s">
        <v>82</v>
      </c>
      <c r="D114" s="113" t="s">
        <v>873</v>
      </c>
      <c r="E114" s="303" t="s">
        <v>14</v>
      </c>
      <c r="F114" s="303" t="s">
        <v>19</v>
      </c>
      <c r="G114" s="342" t="s">
        <v>5</v>
      </c>
      <c r="H114" s="343"/>
      <c r="I114" s="343"/>
      <c r="J114" s="343"/>
      <c r="K114" s="345" t="s">
        <v>23</v>
      </c>
      <c r="L114" s="343"/>
      <c r="M114" s="343"/>
      <c r="N114" s="343"/>
      <c r="O114" s="343"/>
      <c r="P114" s="343"/>
      <c r="Q114" s="304"/>
      <c r="R114" s="304"/>
      <c r="S114" s="304"/>
      <c r="T114" s="304"/>
      <c r="U114" s="304"/>
      <c r="V114" s="304"/>
      <c r="W114" s="304"/>
      <c r="X114" s="304"/>
      <c r="Y114" s="304"/>
      <c r="Z114" s="304"/>
      <c r="AA114" s="304"/>
      <c r="AB114" s="304"/>
      <c r="AC114" s="304"/>
      <c r="AD114" s="304"/>
      <c r="AE114" s="304"/>
      <c r="AF114" s="304"/>
      <c r="AG114" s="389"/>
      <c r="AH114" s="392"/>
      <c r="AI114" s="392"/>
      <c r="AJ114" s="392"/>
      <c r="AK114" s="392"/>
      <c r="AL114" s="392"/>
      <c r="AM114" s="392"/>
      <c r="AN114" s="392"/>
      <c r="AO114" s="392"/>
      <c r="AP114" s="392"/>
      <c r="AQ114" s="392"/>
      <c r="AR114" s="392"/>
      <c r="AS114" s="392"/>
    </row>
    <row r="115" spans="1:45" s="223" customFormat="1" ht="15" customHeight="1" x14ac:dyDescent="0.3">
      <c r="A115" s="392"/>
      <c r="B115" s="111" t="s">
        <v>724</v>
      </c>
      <c r="C115" s="112" t="s">
        <v>87</v>
      </c>
      <c r="D115" s="113" t="s">
        <v>874</v>
      </c>
      <c r="E115" s="303" t="s">
        <v>14</v>
      </c>
      <c r="F115" s="303" t="s">
        <v>19</v>
      </c>
      <c r="G115" s="342" t="s">
        <v>5</v>
      </c>
      <c r="H115" s="343"/>
      <c r="I115" s="343"/>
      <c r="J115" s="343"/>
      <c r="K115" s="345" t="s">
        <v>23</v>
      </c>
      <c r="L115" s="343"/>
      <c r="M115" s="343"/>
      <c r="N115" s="343"/>
      <c r="O115" s="343"/>
      <c r="P115" s="343"/>
      <c r="Q115" s="304"/>
      <c r="R115" s="304"/>
      <c r="S115" s="304"/>
      <c r="T115" s="304"/>
      <c r="U115" s="304"/>
      <c r="V115" s="304"/>
      <c r="W115" s="304"/>
      <c r="X115" s="304"/>
      <c r="Y115" s="304"/>
      <c r="Z115" s="304"/>
      <c r="AA115" s="304"/>
      <c r="AB115" s="304"/>
      <c r="AC115" s="304"/>
      <c r="AD115" s="304"/>
      <c r="AE115" s="304"/>
      <c r="AF115" s="304"/>
      <c r="AG115" s="389"/>
      <c r="AH115" s="392"/>
      <c r="AI115" s="392"/>
      <c r="AJ115" s="392"/>
      <c r="AK115" s="392"/>
      <c r="AL115" s="392"/>
      <c r="AM115" s="392"/>
      <c r="AN115" s="392"/>
      <c r="AO115" s="392"/>
      <c r="AP115" s="392"/>
      <c r="AQ115" s="392"/>
      <c r="AR115" s="392"/>
      <c r="AS115" s="392"/>
    </row>
    <row r="116" spans="1:45" s="223" customFormat="1" ht="13.5" customHeight="1" x14ac:dyDescent="0.3">
      <c r="A116" s="392"/>
      <c r="B116" s="280" t="s">
        <v>96</v>
      </c>
      <c r="C116" s="315" t="s">
        <v>95</v>
      </c>
      <c r="D116" s="34" t="s">
        <v>875</v>
      </c>
      <c r="E116" s="309" t="s">
        <v>14</v>
      </c>
      <c r="F116" s="309" t="s">
        <v>14</v>
      </c>
      <c r="G116" s="340" t="s">
        <v>5</v>
      </c>
      <c r="H116" s="301"/>
      <c r="I116" s="301"/>
      <c r="J116" s="301"/>
      <c r="K116" s="301"/>
      <c r="L116" s="301" t="s">
        <v>23</v>
      </c>
      <c r="M116" s="301"/>
      <c r="N116" s="301"/>
      <c r="O116" s="301"/>
      <c r="P116" s="301"/>
      <c r="Q116" s="308"/>
      <c r="R116" s="308"/>
      <c r="S116" s="308"/>
      <c r="T116" s="308"/>
      <c r="U116" s="308"/>
      <c r="V116" s="308"/>
      <c r="W116" s="308" t="s">
        <v>23</v>
      </c>
      <c r="X116" s="308" t="s">
        <v>23</v>
      </c>
      <c r="Y116" s="308"/>
      <c r="Z116" s="308"/>
      <c r="AA116" s="306"/>
      <c r="AB116" s="308"/>
      <c r="AC116" s="308"/>
      <c r="AD116" s="308"/>
      <c r="AE116" s="308"/>
      <c r="AF116" s="308"/>
      <c r="AG116" s="389"/>
      <c r="AH116" s="392"/>
      <c r="AI116" s="392"/>
      <c r="AJ116" s="392"/>
      <c r="AK116" s="392"/>
      <c r="AL116" s="392"/>
      <c r="AM116" s="392"/>
      <c r="AN116" s="392"/>
      <c r="AO116" s="392"/>
      <c r="AP116" s="392"/>
      <c r="AQ116" s="392"/>
      <c r="AR116" s="392"/>
      <c r="AS116" s="392"/>
    </row>
    <row r="117" spans="1:45" s="223" customFormat="1" x14ac:dyDescent="0.3">
      <c r="A117" s="392"/>
      <c r="B117" s="280" t="s">
        <v>725</v>
      </c>
      <c r="C117" s="315" t="s">
        <v>702</v>
      </c>
      <c r="D117" s="34" t="s">
        <v>876</v>
      </c>
      <c r="E117" s="309" t="s">
        <v>14</v>
      </c>
      <c r="F117" s="309" t="s">
        <v>19</v>
      </c>
      <c r="G117" s="340" t="s">
        <v>5</v>
      </c>
      <c r="H117" s="301"/>
      <c r="I117" s="301"/>
      <c r="J117" s="301"/>
      <c r="K117" s="301"/>
      <c r="L117" s="301" t="s">
        <v>23</v>
      </c>
      <c r="M117" s="301"/>
      <c r="N117" s="301"/>
      <c r="O117" s="301"/>
      <c r="P117" s="301"/>
      <c r="Q117" s="308"/>
      <c r="R117" s="308"/>
      <c r="S117" s="308" t="s">
        <v>23</v>
      </c>
      <c r="T117" s="308"/>
      <c r="U117" s="308" t="s">
        <v>23</v>
      </c>
      <c r="V117" s="308"/>
      <c r="W117" s="308" t="s">
        <v>23</v>
      </c>
      <c r="X117" s="308"/>
      <c r="Y117" s="308"/>
      <c r="Z117" s="308"/>
      <c r="AA117" s="306"/>
      <c r="AB117" s="308"/>
      <c r="AC117" s="308"/>
      <c r="AD117" s="308" t="s">
        <v>23</v>
      </c>
      <c r="AE117" s="308"/>
      <c r="AF117" s="308"/>
      <c r="AG117" s="389"/>
      <c r="AH117" s="392"/>
      <c r="AI117" s="392"/>
      <c r="AJ117" s="392"/>
      <c r="AK117" s="392"/>
      <c r="AL117" s="392"/>
      <c r="AM117" s="392"/>
      <c r="AN117" s="392"/>
      <c r="AO117" s="392"/>
      <c r="AP117" s="392"/>
      <c r="AQ117" s="392"/>
      <c r="AR117" s="392"/>
      <c r="AS117" s="392"/>
    </row>
    <row r="118" spans="1:45" s="223" customFormat="1" x14ac:dyDescent="0.3">
      <c r="A118" s="392"/>
      <c r="B118" s="45" t="s">
        <v>1171</v>
      </c>
      <c r="C118" s="315" t="s">
        <v>702</v>
      </c>
      <c r="D118" s="34" t="s">
        <v>1175</v>
      </c>
      <c r="E118" s="309" t="s">
        <v>14</v>
      </c>
      <c r="F118" s="309" t="s">
        <v>19</v>
      </c>
      <c r="G118" s="340" t="s">
        <v>5</v>
      </c>
      <c r="H118" s="301"/>
      <c r="I118" s="301"/>
      <c r="J118" s="301"/>
      <c r="K118" s="301"/>
      <c r="L118" s="301" t="s">
        <v>23</v>
      </c>
      <c r="M118" s="301"/>
      <c r="N118" s="301"/>
      <c r="O118" s="301"/>
      <c r="P118" s="301"/>
      <c r="Q118" s="308"/>
      <c r="R118" s="308"/>
      <c r="S118" s="308"/>
      <c r="T118" s="308"/>
      <c r="U118" s="308"/>
      <c r="V118" s="308"/>
      <c r="W118" s="308"/>
      <c r="X118" s="308"/>
      <c r="Y118" s="308"/>
      <c r="Z118" s="308"/>
      <c r="AA118" s="306"/>
      <c r="AB118" s="308"/>
      <c r="AC118" s="308"/>
      <c r="AD118" s="308"/>
      <c r="AE118" s="308"/>
      <c r="AF118" s="308"/>
      <c r="AG118" s="389"/>
      <c r="AH118" s="392"/>
      <c r="AI118" s="392"/>
      <c r="AJ118" s="392"/>
      <c r="AK118" s="392"/>
      <c r="AL118" s="392"/>
      <c r="AM118" s="392"/>
      <c r="AN118" s="392"/>
      <c r="AO118" s="392"/>
      <c r="AP118" s="392"/>
      <c r="AQ118" s="392"/>
      <c r="AR118" s="392"/>
      <c r="AS118" s="392"/>
    </row>
    <row r="119" spans="1:45" s="223" customFormat="1" x14ac:dyDescent="0.3">
      <c r="A119" s="392"/>
      <c r="B119" s="280" t="s">
        <v>726</v>
      </c>
      <c r="C119" s="315" t="s">
        <v>702</v>
      </c>
      <c r="D119" s="34" t="s">
        <v>877</v>
      </c>
      <c r="E119" s="309" t="s">
        <v>14</v>
      </c>
      <c r="F119" s="309" t="s">
        <v>19</v>
      </c>
      <c r="G119" s="340" t="s">
        <v>5</v>
      </c>
      <c r="H119" s="301"/>
      <c r="I119" s="301"/>
      <c r="J119" s="301"/>
      <c r="K119" s="301"/>
      <c r="L119" s="301" t="s">
        <v>23</v>
      </c>
      <c r="M119" s="301"/>
      <c r="N119" s="301"/>
      <c r="O119" s="301"/>
      <c r="P119" s="301"/>
      <c r="Q119" s="308"/>
      <c r="R119" s="308"/>
      <c r="S119" s="308" t="s">
        <v>23</v>
      </c>
      <c r="T119" s="308"/>
      <c r="U119" s="308" t="s">
        <v>23</v>
      </c>
      <c r="V119" s="308"/>
      <c r="W119" s="308" t="s">
        <v>23</v>
      </c>
      <c r="X119" s="308"/>
      <c r="Y119" s="308" t="s">
        <v>23</v>
      </c>
      <c r="Z119" s="308"/>
      <c r="AA119" s="308"/>
      <c r="AB119" s="308"/>
      <c r="AC119" s="308"/>
      <c r="AD119" s="308"/>
      <c r="AE119" s="308"/>
      <c r="AF119" s="308"/>
      <c r="AG119" s="389"/>
      <c r="AH119" s="392"/>
      <c r="AI119" s="392"/>
      <c r="AJ119" s="392"/>
      <c r="AK119" s="392"/>
      <c r="AL119" s="392"/>
      <c r="AM119" s="392"/>
      <c r="AN119" s="392"/>
      <c r="AO119" s="392"/>
      <c r="AP119" s="392"/>
      <c r="AQ119" s="392"/>
      <c r="AR119" s="392"/>
      <c r="AS119" s="392"/>
    </row>
    <row r="120" spans="1:45" s="223" customFormat="1" x14ac:dyDescent="0.3">
      <c r="A120" s="392"/>
      <c r="B120" s="45" t="s">
        <v>1172</v>
      </c>
      <c r="C120" s="315" t="s">
        <v>702</v>
      </c>
      <c r="D120" s="34" t="s">
        <v>1178</v>
      </c>
      <c r="E120" s="309" t="s">
        <v>14</v>
      </c>
      <c r="F120" s="309" t="s">
        <v>19</v>
      </c>
      <c r="G120" s="340" t="s">
        <v>5</v>
      </c>
      <c r="H120" s="301"/>
      <c r="I120" s="301"/>
      <c r="J120" s="301"/>
      <c r="K120" s="301"/>
      <c r="L120" s="301" t="s">
        <v>23</v>
      </c>
      <c r="M120" s="301"/>
      <c r="N120" s="301"/>
      <c r="O120" s="301"/>
      <c r="P120" s="301"/>
      <c r="Q120" s="308"/>
      <c r="R120" s="308"/>
      <c r="S120" s="308"/>
      <c r="T120" s="308"/>
      <c r="U120" s="308"/>
      <c r="V120" s="308"/>
      <c r="W120" s="308"/>
      <c r="X120" s="308"/>
      <c r="Y120" s="308"/>
      <c r="Z120" s="308"/>
      <c r="AA120" s="308"/>
      <c r="AB120" s="308"/>
      <c r="AC120" s="308"/>
      <c r="AD120" s="308"/>
      <c r="AE120" s="308"/>
      <c r="AF120" s="308"/>
      <c r="AG120" s="389"/>
      <c r="AH120" s="392"/>
      <c r="AI120" s="392"/>
      <c r="AJ120" s="392"/>
      <c r="AK120" s="392"/>
      <c r="AL120" s="392"/>
      <c r="AM120" s="392"/>
      <c r="AN120" s="392"/>
      <c r="AO120" s="392"/>
      <c r="AP120" s="392"/>
      <c r="AQ120" s="392"/>
      <c r="AR120" s="392"/>
      <c r="AS120" s="392"/>
    </row>
    <row r="121" spans="1:45" s="223" customFormat="1" x14ac:dyDescent="0.3">
      <c r="A121" s="392"/>
      <c r="B121" s="280" t="s">
        <v>727</v>
      </c>
      <c r="C121" s="315" t="s">
        <v>702</v>
      </c>
      <c r="D121" s="34" t="s">
        <v>878</v>
      </c>
      <c r="E121" s="309" t="s">
        <v>14</v>
      </c>
      <c r="F121" s="309" t="s">
        <v>19</v>
      </c>
      <c r="G121" s="340" t="s">
        <v>5</v>
      </c>
      <c r="H121" s="301"/>
      <c r="I121" s="301"/>
      <c r="J121" s="301"/>
      <c r="K121" s="301"/>
      <c r="L121" s="301" t="s">
        <v>23</v>
      </c>
      <c r="M121" s="301"/>
      <c r="N121" s="301"/>
      <c r="O121" s="301"/>
      <c r="P121" s="301"/>
      <c r="Q121" s="308"/>
      <c r="R121" s="308"/>
      <c r="S121" s="308" t="s">
        <v>23</v>
      </c>
      <c r="T121" s="308"/>
      <c r="U121" s="308" t="s">
        <v>23</v>
      </c>
      <c r="V121" s="308"/>
      <c r="W121" s="308" t="s">
        <v>23</v>
      </c>
      <c r="X121" s="308"/>
      <c r="Y121" s="308"/>
      <c r="Z121" s="308"/>
      <c r="AA121" s="308"/>
      <c r="AB121" s="308"/>
      <c r="AC121" s="308"/>
      <c r="AD121" s="308"/>
      <c r="AE121" s="308"/>
      <c r="AF121" s="308"/>
      <c r="AG121" s="389"/>
      <c r="AH121" s="392"/>
      <c r="AI121" s="392"/>
      <c r="AJ121" s="392"/>
      <c r="AK121" s="392"/>
      <c r="AL121" s="392"/>
      <c r="AM121" s="392"/>
      <c r="AN121" s="392"/>
      <c r="AO121" s="392"/>
      <c r="AP121" s="392"/>
      <c r="AQ121" s="392"/>
      <c r="AR121" s="392"/>
      <c r="AS121" s="392"/>
    </row>
    <row r="122" spans="1:45" s="223" customFormat="1" x14ac:dyDescent="0.3">
      <c r="A122" s="392"/>
      <c r="B122" s="45" t="s">
        <v>1173</v>
      </c>
      <c r="C122" s="315" t="s">
        <v>702</v>
      </c>
      <c r="D122" s="34" t="s">
        <v>1181</v>
      </c>
      <c r="E122" s="309" t="s">
        <v>14</v>
      </c>
      <c r="F122" s="309" t="s">
        <v>19</v>
      </c>
      <c r="G122" s="340" t="s">
        <v>5</v>
      </c>
      <c r="H122" s="301"/>
      <c r="I122" s="301"/>
      <c r="J122" s="301"/>
      <c r="K122" s="301"/>
      <c r="L122" s="301" t="s">
        <v>23</v>
      </c>
      <c r="M122" s="301"/>
      <c r="N122" s="301"/>
      <c r="O122" s="301"/>
      <c r="P122" s="301"/>
      <c r="Q122" s="308"/>
      <c r="R122" s="308"/>
      <c r="S122" s="308"/>
      <c r="T122" s="308"/>
      <c r="U122" s="308"/>
      <c r="V122" s="308"/>
      <c r="W122" s="308"/>
      <c r="X122" s="308"/>
      <c r="Y122" s="308"/>
      <c r="Z122" s="308"/>
      <c r="AA122" s="308"/>
      <c r="AB122" s="308"/>
      <c r="AC122" s="308"/>
      <c r="AD122" s="308"/>
      <c r="AE122" s="308"/>
      <c r="AF122" s="308"/>
      <c r="AG122" s="389"/>
      <c r="AH122" s="392"/>
      <c r="AI122" s="392"/>
      <c r="AJ122" s="392"/>
      <c r="AK122" s="392"/>
      <c r="AL122" s="392"/>
      <c r="AM122" s="392"/>
      <c r="AN122" s="392"/>
      <c r="AO122" s="392"/>
      <c r="AP122" s="392"/>
      <c r="AQ122" s="392"/>
      <c r="AR122" s="392"/>
      <c r="AS122" s="392"/>
    </row>
    <row r="123" spans="1:45" s="223" customFormat="1" x14ac:dyDescent="0.3">
      <c r="A123" s="392"/>
      <c r="B123" s="280" t="s">
        <v>753</v>
      </c>
      <c r="C123" s="315" t="s">
        <v>702</v>
      </c>
      <c r="D123" s="34" t="s">
        <v>879</v>
      </c>
      <c r="E123" s="309" t="s">
        <v>14</v>
      </c>
      <c r="F123" s="309" t="s">
        <v>19</v>
      </c>
      <c r="G123" s="340" t="s">
        <v>5</v>
      </c>
      <c r="H123" s="301"/>
      <c r="I123" s="301"/>
      <c r="J123" s="301"/>
      <c r="K123" s="301"/>
      <c r="L123" s="301" t="s">
        <v>23</v>
      </c>
      <c r="M123" s="301"/>
      <c r="N123" s="301"/>
      <c r="O123" s="301"/>
      <c r="P123" s="301"/>
      <c r="Q123" s="308"/>
      <c r="R123" s="308"/>
      <c r="S123" s="308" t="s">
        <v>23</v>
      </c>
      <c r="T123" s="308"/>
      <c r="U123" s="308" t="s">
        <v>23</v>
      </c>
      <c r="V123" s="308"/>
      <c r="W123" s="308" t="s">
        <v>23</v>
      </c>
      <c r="X123" s="308"/>
      <c r="Y123" s="308"/>
      <c r="Z123" s="308"/>
      <c r="AA123" s="308"/>
      <c r="AB123" s="308"/>
      <c r="AC123" s="308"/>
      <c r="AD123" s="308"/>
      <c r="AE123" s="308"/>
      <c r="AF123" s="308"/>
      <c r="AG123" s="389"/>
      <c r="AH123" s="392"/>
      <c r="AI123" s="392"/>
      <c r="AJ123" s="392"/>
      <c r="AK123" s="392"/>
      <c r="AL123" s="392"/>
      <c r="AM123" s="392"/>
      <c r="AN123" s="392"/>
      <c r="AO123" s="392"/>
      <c r="AP123" s="392"/>
      <c r="AQ123" s="392"/>
      <c r="AR123" s="392"/>
      <c r="AS123" s="392"/>
    </row>
    <row r="124" spans="1:45" s="223" customFormat="1" x14ac:dyDescent="0.3">
      <c r="A124" s="392"/>
      <c r="B124" s="45" t="s">
        <v>1174</v>
      </c>
      <c r="C124" s="315" t="s">
        <v>702</v>
      </c>
      <c r="D124" s="34" t="s">
        <v>1197</v>
      </c>
      <c r="E124" s="309" t="s">
        <v>14</v>
      </c>
      <c r="F124" s="309" t="s">
        <v>19</v>
      </c>
      <c r="G124" s="340" t="s">
        <v>5</v>
      </c>
      <c r="H124" s="301"/>
      <c r="I124" s="301"/>
      <c r="J124" s="301"/>
      <c r="K124" s="301"/>
      <c r="L124" s="301" t="s">
        <v>23</v>
      </c>
      <c r="M124" s="301"/>
      <c r="N124" s="301"/>
      <c r="O124" s="301"/>
      <c r="P124" s="301"/>
      <c r="Q124" s="308"/>
      <c r="R124" s="308"/>
      <c r="S124" s="308"/>
      <c r="T124" s="308"/>
      <c r="U124" s="308"/>
      <c r="V124" s="308"/>
      <c r="W124" s="308"/>
      <c r="X124" s="308"/>
      <c r="Y124" s="308"/>
      <c r="Z124" s="308"/>
      <c r="AA124" s="308"/>
      <c r="AB124" s="308"/>
      <c r="AC124" s="308"/>
      <c r="AD124" s="308"/>
      <c r="AE124" s="308"/>
      <c r="AF124" s="308"/>
      <c r="AG124" s="389"/>
      <c r="AH124" s="392"/>
      <c r="AI124" s="392"/>
      <c r="AJ124" s="392"/>
      <c r="AK124" s="392"/>
      <c r="AL124" s="392"/>
      <c r="AM124" s="392"/>
      <c r="AN124" s="392"/>
      <c r="AO124" s="392"/>
      <c r="AP124" s="392"/>
      <c r="AQ124" s="392"/>
      <c r="AR124" s="392"/>
      <c r="AS124" s="392"/>
    </row>
    <row r="125" spans="1:45" s="223" customFormat="1" x14ac:dyDescent="0.3">
      <c r="A125" s="392"/>
      <c r="B125" s="280" t="s">
        <v>757</v>
      </c>
      <c r="C125" s="315" t="s">
        <v>756</v>
      </c>
      <c r="D125" s="34" t="s">
        <v>1198</v>
      </c>
      <c r="E125" s="309" t="s">
        <v>14</v>
      </c>
      <c r="F125" s="309" t="s">
        <v>14</v>
      </c>
      <c r="G125" s="340" t="s">
        <v>5</v>
      </c>
      <c r="H125" s="301"/>
      <c r="I125" s="301"/>
      <c r="J125" s="301"/>
      <c r="K125" s="301"/>
      <c r="L125" s="301" t="s">
        <v>23</v>
      </c>
      <c r="M125" s="301"/>
      <c r="N125" s="301"/>
      <c r="O125" s="301"/>
      <c r="P125" s="301"/>
      <c r="Q125" s="308"/>
      <c r="R125" s="308"/>
      <c r="S125" s="308" t="s">
        <v>23</v>
      </c>
      <c r="T125" s="308" t="s">
        <v>23</v>
      </c>
      <c r="U125" s="308" t="s">
        <v>23</v>
      </c>
      <c r="V125" s="308" t="s">
        <v>23</v>
      </c>
      <c r="W125" s="308" t="s">
        <v>23</v>
      </c>
      <c r="X125" s="308" t="s">
        <v>23</v>
      </c>
      <c r="Y125" s="308" t="s">
        <v>23</v>
      </c>
      <c r="Z125" s="308" t="s">
        <v>23</v>
      </c>
      <c r="AA125" s="308"/>
      <c r="AB125" s="308"/>
      <c r="AC125" s="308"/>
      <c r="AD125" s="308"/>
      <c r="AE125" s="308"/>
      <c r="AF125" s="308"/>
      <c r="AG125" s="389"/>
      <c r="AH125" s="392"/>
      <c r="AI125" s="392"/>
      <c r="AJ125" s="392"/>
      <c r="AK125" s="392"/>
      <c r="AL125" s="392"/>
      <c r="AM125" s="392"/>
      <c r="AN125" s="392"/>
      <c r="AO125" s="392"/>
      <c r="AP125" s="392"/>
      <c r="AQ125" s="392"/>
      <c r="AR125" s="392"/>
      <c r="AS125" s="392"/>
    </row>
    <row r="126" spans="1:45" s="223" customFormat="1" x14ac:dyDescent="0.3">
      <c r="A126" s="392"/>
      <c r="B126" s="45" t="s">
        <v>1184</v>
      </c>
      <c r="C126" s="315" t="s">
        <v>756</v>
      </c>
      <c r="D126" s="34" t="s">
        <v>1188</v>
      </c>
      <c r="E126" s="309" t="s">
        <v>14</v>
      </c>
      <c r="F126" s="309" t="s">
        <v>14</v>
      </c>
      <c r="G126" s="340" t="s">
        <v>5</v>
      </c>
      <c r="H126" s="301"/>
      <c r="I126" s="301"/>
      <c r="J126" s="301"/>
      <c r="K126" s="301"/>
      <c r="L126" s="301" t="s">
        <v>23</v>
      </c>
      <c r="M126" s="301"/>
      <c r="N126" s="301"/>
      <c r="O126" s="301"/>
      <c r="P126" s="301"/>
      <c r="Q126" s="308"/>
      <c r="R126" s="308"/>
      <c r="S126" s="308"/>
      <c r="T126" s="308"/>
      <c r="U126" s="308"/>
      <c r="V126" s="308"/>
      <c r="W126" s="308"/>
      <c r="X126" s="301"/>
      <c r="Y126" s="301"/>
      <c r="Z126" s="301"/>
      <c r="AA126" s="308"/>
      <c r="AB126" s="308"/>
      <c r="AC126" s="308"/>
      <c r="AD126" s="308"/>
      <c r="AE126" s="308"/>
      <c r="AF126" s="308"/>
      <c r="AG126" s="389"/>
      <c r="AH126" s="392"/>
      <c r="AI126" s="392"/>
      <c r="AJ126" s="392"/>
      <c r="AK126" s="392"/>
      <c r="AL126" s="392"/>
      <c r="AM126" s="392"/>
      <c r="AN126" s="392"/>
      <c r="AO126" s="392"/>
      <c r="AP126" s="392"/>
      <c r="AQ126" s="392"/>
      <c r="AR126" s="392"/>
      <c r="AS126" s="392"/>
    </row>
    <row r="127" spans="1:45" s="223" customFormat="1" x14ac:dyDescent="0.3">
      <c r="A127" s="392"/>
      <c r="B127" s="45" t="s">
        <v>1256</v>
      </c>
      <c r="C127" s="315" t="s">
        <v>756</v>
      </c>
      <c r="D127" s="34" t="s">
        <v>1250</v>
      </c>
      <c r="E127" s="309" t="s">
        <v>14</v>
      </c>
      <c r="F127" s="309" t="s">
        <v>14</v>
      </c>
      <c r="G127" s="340" t="s">
        <v>5</v>
      </c>
      <c r="H127" s="301"/>
      <c r="I127" s="301"/>
      <c r="J127" s="301"/>
      <c r="K127" s="301"/>
      <c r="L127" s="301" t="s">
        <v>23</v>
      </c>
      <c r="M127" s="301"/>
      <c r="N127" s="301"/>
      <c r="O127" s="301"/>
      <c r="P127" s="301"/>
      <c r="Q127" s="308"/>
      <c r="R127" s="308"/>
      <c r="S127" s="308"/>
      <c r="T127" s="308"/>
      <c r="U127" s="308"/>
      <c r="V127" s="308"/>
      <c r="W127" s="308"/>
      <c r="X127" s="301"/>
      <c r="Y127" s="301"/>
      <c r="Z127" s="301"/>
      <c r="AA127" s="308"/>
      <c r="AB127" s="308"/>
      <c r="AC127" s="308"/>
      <c r="AD127" s="308"/>
      <c r="AE127" s="308"/>
      <c r="AF127" s="308"/>
      <c r="AG127" s="389"/>
      <c r="AH127" s="392"/>
      <c r="AI127" s="392"/>
      <c r="AJ127" s="392"/>
      <c r="AK127" s="392"/>
      <c r="AL127" s="392"/>
      <c r="AM127" s="392"/>
      <c r="AN127" s="392"/>
      <c r="AO127" s="392"/>
      <c r="AP127" s="392"/>
      <c r="AQ127" s="392"/>
      <c r="AR127" s="392"/>
      <c r="AS127" s="392"/>
    </row>
    <row r="128" spans="1:45" s="223" customFormat="1" x14ac:dyDescent="0.3">
      <c r="A128" s="392"/>
      <c r="B128" s="45" t="s">
        <v>1257</v>
      </c>
      <c r="C128" s="315" t="s">
        <v>756</v>
      </c>
      <c r="D128" s="34" t="s">
        <v>1254</v>
      </c>
      <c r="E128" s="309" t="s">
        <v>14</v>
      </c>
      <c r="F128" s="309" t="s">
        <v>14</v>
      </c>
      <c r="G128" s="340" t="s">
        <v>5</v>
      </c>
      <c r="H128" s="301"/>
      <c r="I128" s="301"/>
      <c r="J128" s="301"/>
      <c r="K128" s="301"/>
      <c r="L128" s="301" t="s">
        <v>23</v>
      </c>
      <c r="M128" s="301"/>
      <c r="N128" s="301"/>
      <c r="O128" s="301"/>
      <c r="P128" s="301"/>
      <c r="Q128" s="308"/>
      <c r="R128" s="308"/>
      <c r="S128" s="308"/>
      <c r="T128" s="308"/>
      <c r="U128" s="308"/>
      <c r="V128" s="308"/>
      <c r="W128" s="308"/>
      <c r="X128" s="301"/>
      <c r="Y128" s="301"/>
      <c r="Z128" s="301"/>
      <c r="AA128" s="308"/>
      <c r="AB128" s="308"/>
      <c r="AC128" s="308"/>
      <c r="AD128" s="308"/>
      <c r="AE128" s="308"/>
      <c r="AF128" s="308"/>
      <c r="AG128" s="389"/>
      <c r="AH128" s="392"/>
      <c r="AI128" s="392"/>
      <c r="AJ128" s="392"/>
      <c r="AK128" s="392"/>
      <c r="AL128" s="392"/>
      <c r="AM128" s="392"/>
      <c r="AN128" s="392"/>
      <c r="AO128" s="392"/>
      <c r="AP128" s="392"/>
      <c r="AQ128" s="392"/>
      <c r="AR128" s="392"/>
      <c r="AS128" s="392"/>
    </row>
    <row r="129" spans="1:45" s="223" customFormat="1" x14ac:dyDescent="0.3">
      <c r="A129" s="392"/>
      <c r="B129" s="45" t="s">
        <v>1258</v>
      </c>
      <c r="C129" s="315" t="s">
        <v>756</v>
      </c>
      <c r="D129" s="34" t="s">
        <v>1252</v>
      </c>
      <c r="E129" s="309" t="s">
        <v>14</v>
      </c>
      <c r="F129" s="309" t="s">
        <v>14</v>
      </c>
      <c r="G129" s="340" t="s">
        <v>5</v>
      </c>
      <c r="H129" s="301"/>
      <c r="I129" s="301"/>
      <c r="J129" s="301"/>
      <c r="K129" s="301"/>
      <c r="L129" s="301" t="s">
        <v>23</v>
      </c>
      <c r="M129" s="301"/>
      <c r="N129" s="301"/>
      <c r="O129" s="301"/>
      <c r="P129" s="301"/>
      <c r="Q129" s="308"/>
      <c r="R129" s="308"/>
      <c r="S129" s="308"/>
      <c r="T129" s="308"/>
      <c r="U129" s="308"/>
      <c r="V129" s="308"/>
      <c r="W129" s="308"/>
      <c r="X129" s="301"/>
      <c r="Y129" s="301"/>
      <c r="Z129" s="301"/>
      <c r="AA129" s="308"/>
      <c r="AB129" s="308"/>
      <c r="AC129" s="308"/>
      <c r="AD129" s="308"/>
      <c r="AE129" s="308"/>
      <c r="AF129" s="308"/>
      <c r="AG129" s="389"/>
      <c r="AH129" s="392"/>
      <c r="AI129" s="392"/>
      <c r="AJ129" s="392"/>
      <c r="AK129" s="392"/>
      <c r="AL129" s="392"/>
      <c r="AM129" s="392"/>
      <c r="AN129" s="392"/>
      <c r="AO129" s="392"/>
      <c r="AP129" s="392"/>
      <c r="AQ129" s="392"/>
      <c r="AR129" s="392"/>
      <c r="AS129" s="392"/>
    </row>
    <row r="130" spans="1:45" s="223" customFormat="1" x14ac:dyDescent="0.3">
      <c r="A130" s="392"/>
      <c r="B130" s="45" t="s">
        <v>1259</v>
      </c>
      <c r="C130" s="315" t="s">
        <v>756</v>
      </c>
      <c r="D130" s="34" t="s">
        <v>1255</v>
      </c>
      <c r="E130" s="309" t="s">
        <v>14</v>
      </c>
      <c r="F130" s="309" t="s">
        <v>14</v>
      </c>
      <c r="G130" s="340" t="s">
        <v>5</v>
      </c>
      <c r="H130" s="301"/>
      <c r="I130" s="301"/>
      <c r="J130" s="301"/>
      <c r="K130" s="301"/>
      <c r="L130" s="301" t="s">
        <v>23</v>
      </c>
      <c r="M130" s="301"/>
      <c r="N130" s="301"/>
      <c r="O130" s="301"/>
      <c r="P130" s="301"/>
      <c r="Q130" s="308"/>
      <c r="R130" s="308"/>
      <c r="S130" s="308"/>
      <c r="T130" s="308"/>
      <c r="U130" s="308"/>
      <c r="V130" s="308"/>
      <c r="W130" s="308"/>
      <c r="X130" s="301"/>
      <c r="Y130" s="301"/>
      <c r="Z130" s="301"/>
      <c r="AA130" s="308"/>
      <c r="AB130" s="308"/>
      <c r="AC130" s="308"/>
      <c r="AD130" s="308"/>
      <c r="AE130" s="308"/>
      <c r="AF130" s="308"/>
      <c r="AG130" s="389"/>
      <c r="AH130" s="392"/>
      <c r="AI130" s="392"/>
      <c r="AJ130" s="392"/>
      <c r="AK130" s="392"/>
      <c r="AL130" s="392"/>
      <c r="AM130" s="392"/>
      <c r="AN130" s="392"/>
      <c r="AO130" s="392"/>
      <c r="AP130" s="392"/>
      <c r="AQ130" s="392"/>
      <c r="AR130" s="392"/>
      <c r="AS130" s="392"/>
    </row>
    <row r="131" spans="1:45" s="223" customFormat="1" ht="18.75" customHeight="1" x14ac:dyDescent="0.3">
      <c r="A131" s="392"/>
      <c r="B131" s="280" t="s">
        <v>391</v>
      </c>
      <c r="C131" s="315" t="s">
        <v>97</v>
      </c>
      <c r="D131" s="34" t="s">
        <v>606</v>
      </c>
      <c r="E131" s="309" t="s">
        <v>14</v>
      </c>
      <c r="F131" s="309" t="s">
        <v>14</v>
      </c>
      <c r="G131" s="340" t="s">
        <v>5</v>
      </c>
      <c r="H131" s="354"/>
      <c r="I131" s="354"/>
      <c r="J131" s="354"/>
      <c r="K131" s="354"/>
      <c r="L131" s="354"/>
      <c r="M131" s="301" t="s">
        <v>23</v>
      </c>
      <c r="N131" s="354"/>
      <c r="O131" s="354"/>
      <c r="P131" s="354"/>
      <c r="Q131" s="308" t="s">
        <v>23</v>
      </c>
      <c r="R131" s="308" t="s">
        <v>23</v>
      </c>
      <c r="S131" s="308" t="s">
        <v>23</v>
      </c>
      <c r="T131" s="308" t="s">
        <v>23</v>
      </c>
      <c r="U131" s="308" t="s">
        <v>23</v>
      </c>
      <c r="V131" s="308" t="s">
        <v>23</v>
      </c>
      <c r="W131" s="308" t="s">
        <v>23</v>
      </c>
      <c r="X131" s="308" t="s">
        <v>23</v>
      </c>
      <c r="Y131" s="308" t="s">
        <v>23</v>
      </c>
      <c r="Z131" s="308" t="s">
        <v>23</v>
      </c>
      <c r="AA131" s="306"/>
      <c r="AB131" s="308" t="s">
        <v>23</v>
      </c>
      <c r="AC131" s="308" t="s">
        <v>23</v>
      </c>
      <c r="AD131" s="308" t="s">
        <v>23</v>
      </c>
      <c r="AE131" s="306"/>
      <c r="AF131" s="308" t="s">
        <v>23</v>
      </c>
      <c r="AG131" s="389"/>
      <c r="AH131" s="392"/>
      <c r="AI131" s="392"/>
      <c r="AJ131" s="392"/>
      <c r="AK131" s="392"/>
      <c r="AL131" s="392"/>
      <c r="AM131" s="392"/>
      <c r="AN131" s="392"/>
      <c r="AO131" s="392"/>
      <c r="AP131" s="392"/>
      <c r="AQ131" s="392"/>
      <c r="AR131" s="392"/>
      <c r="AS131" s="392"/>
    </row>
    <row r="132" spans="1:45" s="223" customFormat="1" x14ac:dyDescent="0.3">
      <c r="A132" s="392"/>
      <c r="B132" s="280" t="s">
        <v>557</v>
      </c>
      <c r="C132" s="315" t="s">
        <v>556</v>
      </c>
      <c r="D132" s="34" t="s">
        <v>1302</v>
      </c>
      <c r="E132" s="309" t="s">
        <v>14</v>
      </c>
      <c r="F132" s="309" t="s">
        <v>14</v>
      </c>
      <c r="G132" s="340" t="s">
        <v>5</v>
      </c>
      <c r="H132" s="354"/>
      <c r="I132" s="354"/>
      <c r="J132" s="354"/>
      <c r="K132" s="354"/>
      <c r="L132" s="354"/>
      <c r="M132" s="301" t="s">
        <v>23</v>
      </c>
      <c r="N132" s="354"/>
      <c r="O132" s="354"/>
      <c r="P132" s="354"/>
      <c r="Q132" s="308" t="s">
        <v>23</v>
      </c>
      <c r="R132" s="308" t="s">
        <v>23</v>
      </c>
      <c r="S132" s="308" t="s">
        <v>23</v>
      </c>
      <c r="T132" s="308" t="s">
        <v>23</v>
      </c>
      <c r="U132" s="308" t="s">
        <v>23</v>
      </c>
      <c r="V132" s="308" t="s">
        <v>23</v>
      </c>
      <c r="W132" s="308" t="s">
        <v>23</v>
      </c>
      <c r="X132" s="308" t="s">
        <v>23</v>
      </c>
      <c r="Y132" s="308" t="s">
        <v>23</v>
      </c>
      <c r="Z132" s="308" t="s">
        <v>23</v>
      </c>
      <c r="AA132" s="306"/>
      <c r="AB132" s="308" t="s">
        <v>23</v>
      </c>
      <c r="AC132" s="306"/>
      <c r="AD132" s="306"/>
      <c r="AE132" s="306"/>
      <c r="AF132" s="306"/>
      <c r="AG132" s="389"/>
      <c r="AH132" s="392"/>
      <c r="AI132" s="392"/>
      <c r="AJ132" s="392"/>
      <c r="AK132" s="392"/>
      <c r="AL132" s="392"/>
      <c r="AM132" s="392"/>
      <c r="AN132" s="392"/>
      <c r="AO132" s="392"/>
      <c r="AP132" s="392"/>
      <c r="AQ132" s="392"/>
      <c r="AR132" s="392"/>
      <c r="AS132" s="392"/>
    </row>
    <row r="133" spans="1:45" s="223" customFormat="1" x14ac:dyDescent="0.3">
      <c r="A133" s="392"/>
      <c r="B133" s="280" t="s">
        <v>558</v>
      </c>
      <c r="C133" s="315" t="s">
        <v>556</v>
      </c>
      <c r="D133" s="34" t="s">
        <v>1303</v>
      </c>
      <c r="E133" s="309" t="s">
        <v>14</v>
      </c>
      <c r="F133" s="309" t="s">
        <v>14</v>
      </c>
      <c r="G133" s="340" t="s">
        <v>5</v>
      </c>
      <c r="H133" s="354"/>
      <c r="I133" s="354"/>
      <c r="J133" s="354"/>
      <c r="K133" s="354"/>
      <c r="L133" s="354"/>
      <c r="M133" s="301" t="s">
        <v>23</v>
      </c>
      <c r="N133" s="354"/>
      <c r="O133" s="354"/>
      <c r="P133" s="354"/>
      <c r="Q133" s="308" t="s">
        <v>23</v>
      </c>
      <c r="R133" s="308" t="s">
        <v>23</v>
      </c>
      <c r="S133" s="308" t="s">
        <v>23</v>
      </c>
      <c r="T133" s="308" t="s">
        <v>23</v>
      </c>
      <c r="U133" s="308" t="s">
        <v>23</v>
      </c>
      <c r="V133" s="308" t="s">
        <v>23</v>
      </c>
      <c r="W133" s="308" t="s">
        <v>23</v>
      </c>
      <c r="X133" s="308" t="s">
        <v>23</v>
      </c>
      <c r="Y133" s="308" t="s">
        <v>23</v>
      </c>
      <c r="Z133" s="308" t="s">
        <v>23</v>
      </c>
      <c r="AA133" s="306"/>
      <c r="AB133" s="308" t="s">
        <v>23</v>
      </c>
      <c r="AC133" s="306"/>
      <c r="AD133" s="306"/>
      <c r="AE133" s="306"/>
      <c r="AF133" s="306"/>
      <c r="AG133" s="389"/>
      <c r="AH133" s="392"/>
      <c r="AI133" s="392"/>
      <c r="AJ133" s="392"/>
      <c r="AK133" s="392"/>
      <c r="AL133" s="392"/>
      <c r="AM133" s="392"/>
      <c r="AN133" s="392"/>
      <c r="AO133" s="392"/>
      <c r="AP133" s="392"/>
      <c r="AQ133" s="392"/>
      <c r="AR133" s="392"/>
      <c r="AS133" s="392"/>
    </row>
    <row r="134" spans="1:45" s="223" customFormat="1" ht="28.8" x14ac:dyDescent="0.3">
      <c r="A134" s="392"/>
      <c r="B134" s="280" t="s">
        <v>559</v>
      </c>
      <c r="C134" s="315" t="s">
        <v>556</v>
      </c>
      <c r="D134" s="34" t="s">
        <v>1304</v>
      </c>
      <c r="E134" s="309" t="s">
        <v>14</v>
      </c>
      <c r="F134" s="309" t="s">
        <v>14</v>
      </c>
      <c r="G134" s="340" t="s">
        <v>5</v>
      </c>
      <c r="H134" s="354"/>
      <c r="I134" s="354"/>
      <c r="J134" s="354"/>
      <c r="K134" s="354"/>
      <c r="L134" s="354"/>
      <c r="M134" s="301" t="s">
        <v>23</v>
      </c>
      <c r="N134" s="354"/>
      <c r="O134" s="354"/>
      <c r="P134" s="354"/>
      <c r="Q134" s="308" t="s">
        <v>23</v>
      </c>
      <c r="R134" s="308" t="s">
        <v>23</v>
      </c>
      <c r="S134" s="308" t="s">
        <v>23</v>
      </c>
      <c r="T134" s="308" t="s">
        <v>23</v>
      </c>
      <c r="U134" s="308" t="s">
        <v>23</v>
      </c>
      <c r="V134" s="308" t="s">
        <v>23</v>
      </c>
      <c r="W134" s="308" t="s">
        <v>23</v>
      </c>
      <c r="X134" s="308" t="s">
        <v>23</v>
      </c>
      <c r="Y134" s="308" t="s">
        <v>23</v>
      </c>
      <c r="Z134" s="308" t="s">
        <v>23</v>
      </c>
      <c r="AA134" s="306"/>
      <c r="AB134" s="308" t="s">
        <v>23</v>
      </c>
      <c r="AC134" s="306"/>
      <c r="AD134" s="306"/>
      <c r="AE134" s="306"/>
      <c r="AF134" s="306"/>
      <c r="AG134" s="389"/>
      <c r="AH134" s="392"/>
      <c r="AI134" s="392"/>
      <c r="AJ134" s="392"/>
      <c r="AK134" s="392"/>
      <c r="AL134" s="392"/>
      <c r="AM134" s="392"/>
      <c r="AN134" s="392"/>
      <c r="AO134" s="392"/>
      <c r="AP134" s="392"/>
      <c r="AQ134" s="392"/>
      <c r="AR134" s="392"/>
      <c r="AS134" s="392"/>
    </row>
    <row r="135" spans="1:45" s="223" customFormat="1" x14ac:dyDescent="0.3">
      <c r="A135" s="392"/>
      <c r="B135" s="280" t="s">
        <v>560</v>
      </c>
      <c r="C135" s="315" t="s">
        <v>556</v>
      </c>
      <c r="D135" s="34" t="s">
        <v>1305</v>
      </c>
      <c r="E135" s="309" t="s">
        <v>14</v>
      </c>
      <c r="F135" s="309" t="s">
        <v>14</v>
      </c>
      <c r="G135" s="340" t="s">
        <v>5</v>
      </c>
      <c r="H135" s="354"/>
      <c r="I135" s="354"/>
      <c r="J135" s="354"/>
      <c r="K135" s="354"/>
      <c r="L135" s="354"/>
      <c r="M135" s="301" t="s">
        <v>23</v>
      </c>
      <c r="N135" s="354"/>
      <c r="O135" s="354"/>
      <c r="P135" s="354"/>
      <c r="Q135" s="308" t="s">
        <v>23</v>
      </c>
      <c r="R135" s="308" t="s">
        <v>23</v>
      </c>
      <c r="S135" s="308" t="s">
        <v>23</v>
      </c>
      <c r="T135" s="308" t="s">
        <v>23</v>
      </c>
      <c r="U135" s="308" t="s">
        <v>23</v>
      </c>
      <c r="V135" s="308" t="s">
        <v>23</v>
      </c>
      <c r="W135" s="308" t="s">
        <v>23</v>
      </c>
      <c r="X135" s="308" t="s">
        <v>23</v>
      </c>
      <c r="Y135" s="308" t="s">
        <v>23</v>
      </c>
      <c r="Z135" s="308" t="s">
        <v>23</v>
      </c>
      <c r="AA135" s="306"/>
      <c r="AB135" s="308" t="s">
        <v>23</v>
      </c>
      <c r="AC135" s="306"/>
      <c r="AD135" s="306"/>
      <c r="AE135" s="306"/>
      <c r="AF135" s="306"/>
      <c r="AG135" s="389"/>
      <c r="AH135" s="392"/>
      <c r="AI135" s="392"/>
      <c r="AJ135" s="392"/>
      <c r="AK135" s="392"/>
      <c r="AL135" s="392"/>
      <c r="AM135" s="392"/>
      <c r="AN135" s="392"/>
      <c r="AO135" s="392"/>
      <c r="AP135" s="392"/>
      <c r="AQ135" s="392"/>
      <c r="AR135" s="392"/>
      <c r="AS135" s="392"/>
    </row>
    <row r="136" spans="1:45" s="223" customFormat="1" x14ac:dyDescent="0.3">
      <c r="A136" s="392"/>
      <c r="B136" s="280" t="s">
        <v>588</v>
      </c>
      <c r="C136" s="315" t="s">
        <v>590</v>
      </c>
      <c r="D136" s="34" t="s">
        <v>880</v>
      </c>
      <c r="E136" s="309" t="s">
        <v>14</v>
      </c>
      <c r="F136" s="309" t="s">
        <v>14</v>
      </c>
      <c r="G136" s="340" t="s">
        <v>5</v>
      </c>
      <c r="H136" s="354"/>
      <c r="I136" s="354"/>
      <c r="J136" s="354"/>
      <c r="K136" s="354"/>
      <c r="L136" s="354"/>
      <c r="M136" s="301" t="s">
        <v>23</v>
      </c>
      <c r="N136" s="354"/>
      <c r="O136" s="354"/>
      <c r="P136" s="354"/>
      <c r="Q136" s="308" t="s">
        <v>23</v>
      </c>
      <c r="R136" s="308" t="s">
        <v>23</v>
      </c>
      <c r="S136" s="308" t="s">
        <v>23</v>
      </c>
      <c r="T136" s="308" t="s">
        <v>23</v>
      </c>
      <c r="U136" s="308" t="s">
        <v>23</v>
      </c>
      <c r="V136" s="308" t="s">
        <v>23</v>
      </c>
      <c r="W136" s="306"/>
      <c r="X136" s="306"/>
      <c r="Y136" s="306"/>
      <c r="Z136" s="308" t="s">
        <v>23</v>
      </c>
      <c r="AA136" s="306"/>
      <c r="AB136" s="306"/>
      <c r="AC136" s="306"/>
      <c r="AD136" s="306"/>
      <c r="AE136" s="306"/>
      <c r="AF136" s="306"/>
      <c r="AG136" s="389"/>
      <c r="AH136" s="392"/>
      <c r="AI136" s="392"/>
      <c r="AJ136" s="392"/>
      <c r="AK136" s="392"/>
      <c r="AL136" s="392"/>
      <c r="AM136" s="392"/>
      <c r="AN136" s="392"/>
      <c r="AO136" s="392"/>
      <c r="AP136" s="392"/>
      <c r="AQ136" s="392"/>
      <c r="AR136" s="392"/>
      <c r="AS136" s="392"/>
    </row>
    <row r="137" spans="1:45" s="223" customFormat="1" x14ac:dyDescent="0.3">
      <c r="A137" s="392"/>
      <c r="B137" s="280" t="s">
        <v>589</v>
      </c>
      <c r="C137" s="315" t="s">
        <v>590</v>
      </c>
      <c r="D137" s="34" t="s">
        <v>881</v>
      </c>
      <c r="E137" s="309" t="s">
        <v>14</v>
      </c>
      <c r="F137" s="309" t="s">
        <v>14</v>
      </c>
      <c r="G137" s="340" t="s">
        <v>5</v>
      </c>
      <c r="H137" s="354"/>
      <c r="I137" s="354"/>
      <c r="J137" s="354"/>
      <c r="K137" s="354"/>
      <c r="L137" s="354"/>
      <c r="M137" s="301" t="s">
        <v>23</v>
      </c>
      <c r="N137" s="354"/>
      <c r="O137" s="354"/>
      <c r="P137" s="354"/>
      <c r="Q137" s="306"/>
      <c r="R137" s="306"/>
      <c r="S137" s="306"/>
      <c r="T137" s="306"/>
      <c r="U137" s="306"/>
      <c r="V137" s="308"/>
      <c r="W137" s="308" t="s">
        <v>23</v>
      </c>
      <c r="X137" s="308" t="s">
        <v>23</v>
      </c>
      <c r="Y137" s="308" t="s">
        <v>23</v>
      </c>
      <c r="Z137" s="308" t="s">
        <v>23</v>
      </c>
      <c r="AA137" s="306"/>
      <c r="AB137" s="306"/>
      <c r="AC137" s="306"/>
      <c r="AD137" s="306"/>
      <c r="AE137" s="306"/>
      <c r="AF137" s="306"/>
      <c r="AG137" s="389"/>
      <c r="AH137" s="392"/>
      <c r="AI137" s="392"/>
      <c r="AJ137" s="392"/>
      <c r="AK137" s="392"/>
      <c r="AL137" s="392"/>
      <c r="AM137" s="392"/>
      <c r="AN137" s="392"/>
      <c r="AO137" s="392"/>
      <c r="AP137" s="392"/>
      <c r="AQ137" s="392"/>
      <c r="AR137" s="392"/>
      <c r="AS137" s="392"/>
    </row>
    <row r="138" spans="1:45" s="223" customFormat="1" x14ac:dyDescent="0.3">
      <c r="A138" s="392"/>
      <c r="B138" s="280" t="s">
        <v>591</v>
      </c>
      <c r="C138" s="315" t="s">
        <v>590</v>
      </c>
      <c r="D138" s="34" t="s">
        <v>882</v>
      </c>
      <c r="E138" s="309" t="s">
        <v>14</v>
      </c>
      <c r="F138" s="309" t="s">
        <v>14</v>
      </c>
      <c r="G138" s="340" t="s">
        <v>5</v>
      </c>
      <c r="H138" s="354"/>
      <c r="I138" s="354"/>
      <c r="J138" s="354"/>
      <c r="K138" s="354"/>
      <c r="L138" s="354"/>
      <c r="M138" s="301" t="s">
        <v>23</v>
      </c>
      <c r="N138" s="354"/>
      <c r="O138" s="354"/>
      <c r="P138" s="354"/>
      <c r="Q138" s="306"/>
      <c r="R138" s="306"/>
      <c r="S138" s="306"/>
      <c r="T138" s="306"/>
      <c r="U138" s="306"/>
      <c r="V138" s="306"/>
      <c r="W138" s="306"/>
      <c r="X138" s="306"/>
      <c r="Y138" s="306"/>
      <c r="Z138" s="306"/>
      <c r="AA138" s="306"/>
      <c r="AB138" s="306"/>
      <c r="AC138" s="306"/>
      <c r="AD138" s="308" t="s">
        <v>23</v>
      </c>
      <c r="AE138" s="306"/>
      <c r="AF138" s="306"/>
      <c r="AG138" s="389"/>
      <c r="AH138" s="392"/>
      <c r="AI138" s="392"/>
      <c r="AJ138" s="392"/>
      <c r="AK138" s="392"/>
      <c r="AL138" s="392"/>
      <c r="AM138" s="392"/>
      <c r="AN138" s="392"/>
      <c r="AO138" s="392"/>
      <c r="AP138" s="392"/>
      <c r="AQ138" s="392"/>
      <c r="AR138" s="392"/>
      <c r="AS138" s="392"/>
    </row>
    <row r="139" spans="1:45" s="223" customFormat="1" x14ac:dyDescent="0.3">
      <c r="A139" s="392"/>
      <c r="B139" s="280" t="s">
        <v>592</v>
      </c>
      <c r="C139" s="315" t="s">
        <v>590</v>
      </c>
      <c r="D139" s="34" t="s">
        <v>883</v>
      </c>
      <c r="E139" s="309" t="s">
        <v>14</v>
      </c>
      <c r="F139" s="309" t="s">
        <v>19</v>
      </c>
      <c r="G139" s="340" t="s">
        <v>5</v>
      </c>
      <c r="H139" s="354"/>
      <c r="I139" s="354"/>
      <c r="J139" s="354"/>
      <c r="K139" s="354"/>
      <c r="L139" s="354"/>
      <c r="M139" s="301" t="s">
        <v>23</v>
      </c>
      <c r="N139" s="354"/>
      <c r="O139" s="354"/>
      <c r="P139" s="354"/>
      <c r="Q139" s="306"/>
      <c r="R139" s="306"/>
      <c r="S139" s="306"/>
      <c r="T139" s="306"/>
      <c r="U139" s="306"/>
      <c r="V139" s="306"/>
      <c r="W139" s="306"/>
      <c r="X139" s="306"/>
      <c r="Y139" s="306"/>
      <c r="Z139" s="306"/>
      <c r="AA139" s="308" t="s">
        <v>23</v>
      </c>
      <c r="AB139" s="308"/>
      <c r="AC139" s="306"/>
      <c r="AD139" s="306"/>
      <c r="AE139" s="306"/>
      <c r="AF139" s="308"/>
      <c r="AG139" s="389"/>
      <c r="AH139" s="392"/>
      <c r="AI139" s="392"/>
      <c r="AJ139" s="392"/>
      <c r="AK139" s="392"/>
      <c r="AL139" s="392"/>
      <c r="AM139" s="392"/>
      <c r="AN139" s="392"/>
      <c r="AO139" s="392"/>
      <c r="AP139" s="392"/>
      <c r="AQ139" s="392"/>
      <c r="AR139" s="392"/>
      <c r="AS139" s="392"/>
    </row>
    <row r="140" spans="1:45" s="223" customFormat="1" x14ac:dyDescent="0.3">
      <c r="A140" s="392"/>
      <c r="B140" s="280" t="s">
        <v>593</v>
      </c>
      <c r="C140" s="315" t="s">
        <v>590</v>
      </c>
      <c r="D140" s="34" t="s">
        <v>884</v>
      </c>
      <c r="E140" s="309" t="s">
        <v>14</v>
      </c>
      <c r="F140" s="309" t="s">
        <v>19</v>
      </c>
      <c r="G140" s="340" t="s">
        <v>5</v>
      </c>
      <c r="H140" s="354"/>
      <c r="I140" s="354"/>
      <c r="J140" s="354"/>
      <c r="K140" s="354"/>
      <c r="L140" s="354"/>
      <c r="M140" s="301" t="s">
        <v>23</v>
      </c>
      <c r="N140" s="354"/>
      <c r="O140" s="354"/>
      <c r="P140" s="354"/>
      <c r="Q140" s="306"/>
      <c r="R140" s="306"/>
      <c r="S140" s="306"/>
      <c r="T140" s="306"/>
      <c r="U140" s="306"/>
      <c r="V140" s="306"/>
      <c r="W140" s="306"/>
      <c r="X140" s="306"/>
      <c r="Y140" s="306"/>
      <c r="Z140" s="306"/>
      <c r="AA140" s="306"/>
      <c r="AB140" s="308" t="s">
        <v>23</v>
      </c>
      <c r="AC140" s="306"/>
      <c r="AD140" s="306"/>
      <c r="AE140" s="306"/>
      <c r="AF140" s="308" t="s">
        <v>23</v>
      </c>
      <c r="AG140" s="389"/>
      <c r="AH140" s="392"/>
      <c r="AI140" s="392"/>
      <c r="AJ140" s="392"/>
      <c r="AK140" s="392"/>
      <c r="AL140" s="392"/>
      <c r="AM140" s="392"/>
      <c r="AN140" s="392"/>
      <c r="AO140" s="392"/>
      <c r="AP140" s="392"/>
      <c r="AQ140" s="392"/>
      <c r="AR140" s="392"/>
      <c r="AS140" s="392"/>
    </row>
    <row r="141" spans="1:45" s="223" customFormat="1" ht="17.25" customHeight="1" x14ac:dyDescent="0.3">
      <c r="A141" s="392"/>
      <c r="B141" s="280" t="s">
        <v>761</v>
      </c>
      <c r="C141" s="315" t="s">
        <v>706</v>
      </c>
      <c r="D141" s="34" t="s">
        <v>771</v>
      </c>
      <c r="E141" s="309" t="s">
        <v>14</v>
      </c>
      <c r="F141" s="309" t="s">
        <v>19</v>
      </c>
      <c r="G141" s="340" t="s">
        <v>5</v>
      </c>
      <c r="H141" s="354"/>
      <c r="I141" s="354"/>
      <c r="J141" s="354"/>
      <c r="K141" s="354"/>
      <c r="L141" s="354"/>
      <c r="M141" s="301" t="s">
        <v>23</v>
      </c>
      <c r="N141" s="301"/>
      <c r="O141" s="354"/>
      <c r="P141" s="354"/>
      <c r="Q141" s="308" t="s">
        <v>23</v>
      </c>
      <c r="R141" s="306"/>
      <c r="S141" s="306"/>
      <c r="T141" s="306"/>
      <c r="U141" s="306"/>
      <c r="V141" s="306"/>
      <c r="W141" s="306"/>
      <c r="X141" s="306"/>
      <c r="Y141" s="306"/>
      <c r="Z141" s="306"/>
      <c r="AA141" s="306"/>
      <c r="AB141" s="308"/>
      <c r="AC141" s="306"/>
      <c r="AD141" s="306"/>
      <c r="AE141" s="306"/>
      <c r="AF141" s="308"/>
      <c r="AG141" s="389"/>
      <c r="AH141" s="392"/>
      <c r="AI141" s="392"/>
      <c r="AJ141" s="392"/>
      <c r="AK141" s="392"/>
      <c r="AL141" s="392"/>
      <c r="AM141" s="392"/>
      <c r="AN141" s="392"/>
      <c r="AO141" s="392"/>
      <c r="AP141" s="392"/>
      <c r="AQ141" s="392"/>
      <c r="AR141" s="392"/>
      <c r="AS141" s="392"/>
    </row>
    <row r="142" spans="1:45" s="223" customFormat="1" ht="14.25" customHeight="1" x14ac:dyDescent="0.3">
      <c r="A142" s="392"/>
      <c r="B142" s="280" t="s">
        <v>762</v>
      </c>
      <c r="C142" s="315" t="s">
        <v>707</v>
      </c>
      <c r="D142" s="34" t="s">
        <v>719</v>
      </c>
      <c r="E142" s="309" t="s">
        <v>14</v>
      </c>
      <c r="F142" s="309" t="s">
        <v>19</v>
      </c>
      <c r="G142" s="340" t="s">
        <v>5</v>
      </c>
      <c r="H142" s="354"/>
      <c r="I142" s="354"/>
      <c r="J142" s="354"/>
      <c r="K142" s="354"/>
      <c r="L142" s="354"/>
      <c r="M142" s="301" t="s">
        <v>23</v>
      </c>
      <c r="N142" s="301"/>
      <c r="O142" s="354"/>
      <c r="P142" s="354"/>
      <c r="Q142" s="308" t="s">
        <v>23</v>
      </c>
      <c r="R142" s="306"/>
      <c r="S142" s="306"/>
      <c r="T142" s="306"/>
      <c r="U142" s="306"/>
      <c r="V142" s="306"/>
      <c r="W142" s="306"/>
      <c r="X142" s="306"/>
      <c r="Y142" s="306"/>
      <c r="Z142" s="306"/>
      <c r="AA142" s="306"/>
      <c r="AB142" s="308"/>
      <c r="AC142" s="306"/>
      <c r="AD142" s="306"/>
      <c r="AE142" s="306"/>
      <c r="AF142" s="308"/>
      <c r="AG142" s="389"/>
      <c r="AH142" s="392"/>
      <c r="AI142" s="392"/>
      <c r="AJ142" s="392"/>
      <c r="AK142" s="392"/>
      <c r="AL142" s="392"/>
      <c r="AM142" s="392"/>
      <c r="AN142" s="392"/>
      <c r="AO142" s="392"/>
      <c r="AP142" s="392"/>
      <c r="AQ142" s="392"/>
      <c r="AR142" s="392"/>
      <c r="AS142" s="392"/>
    </row>
    <row r="143" spans="1:45" ht="15" customHeight="1" x14ac:dyDescent="0.3">
      <c r="A143" s="334"/>
      <c r="B143" s="280" t="s">
        <v>299</v>
      </c>
      <c r="C143" s="315" t="s">
        <v>92</v>
      </c>
      <c r="D143" s="34" t="s">
        <v>384</v>
      </c>
      <c r="E143" s="309" t="s">
        <v>14</v>
      </c>
      <c r="F143" s="309" t="s">
        <v>14</v>
      </c>
      <c r="G143" s="340" t="s">
        <v>5</v>
      </c>
      <c r="H143" s="354"/>
      <c r="I143" s="354"/>
      <c r="J143" s="354"/>
      <c r="K143" s="354"/>
      <c r="L143" s="354"/>
      <c r="M143" s="301"/>
      <c r="N143" s="301" t="s">
        <v>23</v>
      </c>
      <c r="O143" s="301"/>
      <c r="P143" s="354"/>
      <c r="Q143" s="308" t="s">
        <v>23</v>
      </c>
      <c r="R143" s="308" t="s">
        <v>23</v>
      </c>
      <c r="S143" s="308"/>
      <c r="T143" s="308"/>
      <c r="U143" s="308"/>
      <c r="V143" s="308"/>
      <c r="W143" s="308" t="s">
        <v>23</v>
      </c>
      <c r="X143" s="308" t="s">
        <v>23</v>
      </c>
      <c r="Y143" s="308"/>
      <c r="Z143" s="308"/>
      <c r="AA143" s="306"/>
      <c r="AB143" s="308" t="s">
        <v>23</v>
      </c>
      <c r="AC143" s="308" t="s">
        <v>23</v>
      </c>
      <c r="AD143" s="308"/>
      <c r="AE143" s="308"/>
      <c r="AF143" s="308"/>
      <c r="AG143" s="389"/>
    </row>
    <row r="144" spans="1:45" ht="15" customHeight="1" x14ac:dyDescent="0.3">
      <c r="A144" s="334"/>
      <c r="B144" s="280" t="s">
        <v>763</v>
      </c>
      <c r="C144" s="315" t="s">
        <v>708</v>
      </c>
      <c r="D144" s="157" t="s">
        <v>1528</v>
      </c>
      <c r="E144" s="309" t="s">
        <v>14</v>
      </c>
      <c r="F144" s="309" t="s">
        <v>19</v>
      </c>
      <c r="G144" s="340" t="s">
        <v>5</v>
      </c>
      <c r="H144" s="354"/>
      <c r="I144" s="354"/>
      <c r="J144" s="354"/>
      <c r="K144" s="354"/>
      <c r="L144" s="354"/>
      <c r="M144" s="301"/>
      <c r="N144" s="301" t="s">
        <v>23</v>
      </c>
      <c r="O144" s="301"/>
      <c r="P144" s="354"/>
      <c r="Q144" s="308" t="s">
        <v>23</v>
      </c>
      <c r="R144" s="308" t="s">
        <v>23</v>
      </c>
      <c r="S144" s="308"/>
      <c r="T144" s="308"/>
      <c r="U144" s="308"/>
      <c r="V144" s="308"/>
      <c r="W144" s="308" t="s">
        <v>23</v>
      </c>
      <c r="X144" s="308" t="s">
        <v>23</v>
      </c>
      <c r="Y144" s="308"/>
      <c r="Z144" s="308"/>
      <c r="AA144" s="306"/>
      <c r="AB144" s="308" t="s">
        <v>23</v>
      </c>
      <c r="AC144" s="308" t="s">
        <v>23</v>
      </c>
      <c r="AD144" s="308"/>
      <c r="AE144" s="308"/>
      <c r="AF144" s="308"/>
      <c r="AG144" s="389"/>
    </row>
    <row r="145" spans="1:45" ht="15" customHeight="1" x14ac:dyDescent="0.3">
      <c r="A145" s="334"/>
      <c r="B145" s="280" t="s">
        <v>1520</v>
      </c>
      <c r="C145" s="315" t="s">
        <v>708</v>
      </c>
      <c r="D145" s="157" t="s">
        <v>1529</v>
      </c>
      <c r="E145" s="309" t="s">
        <v>14</v>
      </c>
      <c r="F145" s="309" t="s">
        <v>19</v>
      </c>
      <c r="G145" s="340" t="s">
        <v>5</v>
      </c>
      <c r="H145" s="354"/>
      <c r="I145" s="354"/>
      <c r="J145" s="354"/>
      <c r="K145" s="354"/>
      <c r="L145" s="354"/>
      <c r="M145" s="301"/>
      <c r="N145" s="301" t="s">
        <v>23</v>
      </c>
      <c r="O145" s="301"/>
      <c r="P145" s="354"/>
      <c r="Q145" s="308"/>
      <c r="R145" s="308"/>
      <c r="S145" s="308"/>
      <c r="T145" s="308"/>
      <c r="U145" s="308"/>
      <c r="V145" s="308"/>
      <c r="W145" s="308"/>
      <c r="X145" s="308"/>
      <c r="Y145" s="308"/>
      <c r="Z145" s="308"/>
      <c r="AA145" s="306"/>
      <c r="AB145" s="308"/>
      <c r="AC145" s="308"/>
      <c r="AD145" s="308"/>
      <c r="AE145" s="308"/>
      <c r="AF145" s="308"/>
      <c r="AG145" s="389"/>
    </row>
    <row r="146" spans="1:45" ht="15" customHeight="1" x14ac:dyDescent="0.3">
      <c r="A146" s="334"/>
      <c r="B146" s="280" t="s">
        <v>1521</v>
      </c>
      <c r="C146" s="315" t="s">
        <v>708</v>
      </c>
      <c r="D146" s="157" t="s">
        <v>1530</v>
      </c>
      <c r="E146" s="309" t="s">
        <v>14</v>
      </c>
      <c r="F146" s="309" t="s">
        <v>19</v>
      </c>
      <c r="G146" s="340" t="s">
        <v>5</v>
      </c>
      <c r="H146" s="354"/>
      <c r="I146" s="354"/>
      <c r="J146" s="354"/>
      <c r="K146" s="354"/>
      <c r="L146" s="354"/>
      <c r="M146" s="301"/>
      <c r="N146" s="301" t="s">
        <v>23</v>
      </c>
      <c r="O146" s="301"/>
      <c r="P146" s="354"/>
      <c r="Q146" s="308"/>
      <c r="R146" s="308"/>
      <c r="S146" s="308"/>
      <c r="T146" s="308"/>
      <c r="U146" s="308"/>
      <c r="V146" s="308"/>
      <c r="W146" s="308"/>
      <c r="X146" s="308"/>
      <c r="Y146" s="308"/>
      <c r="Z146" s="308"/>
      <c r="AA146" s="306"/>
      <c r="AB146" s="308"/>
      <c r="AC146" s="308"/>
      <c r="AD146" s="308"/>
      <c r="AE146" s="308"/>
      <c r="AF146" s="308"/>
      <c r="AG146" s="389"/>
    </row>
    <row r="147" spans="1:45" ht="15" customHeight="1" x14ac:dyDescent="0.3">
      <c r="A147" s="334"/>
      <c r="B147" s="280" t="s">
        <v>636</v>
      </c>
      <c r="C147" s="315" t="s">
        <v>646</v>
      </c>
      <c r="D147" s="34" t="s">
        <v>885</v>
      </c>
      <c r="E147" s="309" t="s">
        <v>14</v>
      </c>
      <c r="F147" s="309" t="s">
        <v>19</v>
      </c>
      <c r="G147" s="340" t="s">
        <v>5</v>
      </c>
      <c r="H147" s="354"/>
      <c r="I147" s="354"/>
      <c r="J147" s="354"/>
      <c r="K147" s="354"/>
      <c r="L147" s="354"/>
      <c r="M147" s="301"/>
      <c r="N147" s="301"/>
      <c r="O147" s="301" t="s">
        <v>23</v>
      </c>
      <c r="P147" s="301"/>
      <c r="Q147" s="306"/>
      <c r="R147" s="306"/>
      <c r="S147" s="306"/>
      <c r="T147" s="306"/>
      <c r="U147" s="306"/>
      <c r="V147" s="306"/>
      <c r="W147" s="306"/>
      <c r="X147" s="306"/>
      <c r="Y147" s="306"/>
      <c r="Z147" s="306"/>
      <c r="AA147" s="308" t="s">
        <v>23</v>
      </c>
      <c r="AB147" s="308"/>
      <c r="AC147" s="306"/>
      <c r="AD147" s="306"/>
      <c r="AE147" s="306"/>
      <c r="AF147" s="308"/>
      <c r="AG147" s="389"/>
    </row>
    <row r="148" spans="1:45" ht="15" customHeight="1" x14ac:dyDescent="0.3">
      <c r="A148" s="334"/>
      <c r="B148" s="280" t="s">
        <v>829</v>
      </c>
      <c r="C148" s="315" t="s">
        <v>646</v>
      </c>
      <c r="D148" s="157" t="s">
        <v>1007</v>
      </c>
      <c r="E148" s="309" t="s">
        <v>14</v>
      </c>
      <c r="F148" s="309" t="s">
        <v>19</v>
      </c>
      <c r="G148" s="340" t="s">
        <v>5</v>
      </c>
      <c r="H148" s="354"/>
      <c r="I148" s="354"/>
      <c r="J148" s="354"/>
      <c r="K148" s="354"/>
      <c r="L148" s="354"/>
      <c r="M148" s="301"/>
      <c r="N148" s="301"/>
      <c r="O148" s="301" t="s">
        <v>23</v>
      </c>
      <c r="P148" s="301"/>
      <c r="Q148" s="306"/>
      <c r="R148" s="306"/>
      <c r="S148" s="306"/>
      <c r="T148" s="306"/>
      <c r="U148" s="306"/>
      <c r="V148" s="306"/>
      <c r="W148" s="306"/>
      <c r="X148" s="306"/>
      <c r="Y148" s="306"/>
      <c r="Z148" s="306"/>
      <c r="AA148" s="308"/>
      <c r="AB148" s="308"/>
      <c r="AC148" s="306"/>
      <c r="AD148" s="306"/>
      <c r="AE148" s="306"/>
      <c r="AF148" s="308"/>
      <c r="AG148" s="389"/>
    </row>
    <row r="149" spans="1:45" s="223" customFormat="1" x14ac:dyDescent="0.3">
      <c r="A149" s="392"/>
      <c r="B149" s="280" t="s">
        <v>637</v>
      </c>
      <c r="C149" s="315" t="s">
        <v>657</v>
      </c>
      <c r="D149" s="34" t="s">
        <v>937</v>
      </c>
      <c r="E149" s="309" t="s">
        <v>14</v>
      </c>
      <c r="F149" s="309" t="s">
        <v>19</v>
      </c>
      <c r="G149" s="340" t="s">
        <v>5</v>
      </c>
      <c r="H149" s="354"/>
      <c r="I149" s="354"/>
      <c r="J149" s="354"/>
      <c r="K149" s="354"/>
      <c r="L149" s="354"/>
      <c r="M149" s="301"/>
      <c r="N149" s="354"/>
      <c r="O149" s="354"/>
      <c r="P149" s="301" t="s">
        <v>23</v>
      </c>
      <c r="Q149" s="306"/>
      <c r="R149" s="306"/>
      <c r="S149" s="306"/>
      <c r="T149" s="306"/>
      <c r="U149" s="306"/>
      <c r="V149" s="306"/>
      <c r="W149" s="306"/>
      <c r="X149" s="306"/>
      <c r="Y149" s="306"/>
      <c r="Z149" s="306"/>
      <c r="AA149" s="308" t="s">
        <v>23</v>
      </c>
      <c r="AB149" s="308"/>
      <c r="AC149" s="306"/>
      <c r="AD149" s="306"/>
      <c r="AE149" s="306"/>
      <c r="AF149" s="308"/>
      <c r="AG149" s="389" t="s">
        <v>7</v>
      </c>
      <c r="AH149" s="392"/>
      <c r="AI149" s="392"/>
      <c r="AJ149" s="392"/>
      <c r="AK149" s="392"/>
      <c r="AL149" s="392"/>
      <c r="AM149" s="392"/>
      <c r="AN149" s="392"/>
      <c r="AO149" s="392"/>
      <c r="AP149" s="392"/>
      <c r="AQ149" s="392"/>
      <c r="AR149" s="392"/>
      <c r="AS149" s="392"/>
    </row>
    <row r="150" spans="1:45" s="223" customFormat="1" x14ac:dyDescent="0.3">
      <c r="A150" s="392"/>
      <c r="B150" s="280" t="s">
        <v>638</v>
      </c>
      <c r="C150" s="315" t="s">
        <v>657</v>
      </c>
      <c r="D150" s="34" t="s">
        <v>658</v>
      </c>
      <c r="E150" s="309" t="s">
        <v>14</v>
      </c>
      <c r="F150" s="309" t="s">
        <v>19</v>
      </c>
      <c r="G150" s="340" t="s">
        <v>5</v>
      </c>
      <c r="H150" s="354"/>
      <c r="I150" s="354"/>
      <c r="J150" s="354"/>
      <c r="K150" s="354"/>
      <c r="L150" s="354"/>
      <c r="M150" s="301"/>
      <c r="N150" s="354"/>
      <c r="O150" s="354"/>
      <c r="P150" s="301" t="s">
        <v>23</v>
      </c>
      <c r="Q150" s="306"/>
      <c r="R150" s="306"/>
      <c r="S150" s="306"/>
      <c r="T150" s="306"/>
      <c r="U150" s="306"/>
      <c r="V150" s="306"/>
      <c r="W150" s="306"/>
      <c r="X150" s="306"/>
      <c r="Y150" s="306"/>
      <c r="Z150" s="306"/>
      <c r="AA150" s="308" t="s">
        <v>23</v>
      </c>
      <c r="AB150" s="308"/>
      <c r="AC150" s="306"/>
      <c r="AD150" s="306"/>
      <c r="AE150" s="306"/>
      <c r="AF150" s="308"/>
      <c r="AG150" s="389"/>
      <c r="AH150" s="392"/>
      <c r="AI150" s="392"/>
      <c r="AJ150" s="392"/>
      <c r="AK150" s="392"/>
      <c r="AL150" s="392"/>
      <c r="AM150" s="392"/>
      <c r="AN150" s="392"/>
      <c r="AO150" s="392"/>
      <c r="AP150" s="392"/>
      <c r="AQ150" s="392"/>
      <c r="AR150" s="392"/>
      <c r="AS150" s="392"/>
    </row>
    <row r="151" spans="1:45" s="223" customFormat="1" ht="28.8" x14ac:dyDescent="0.3">
      <c r="A151" s="392"/>
      <c r="B151" s="280" t="s">
        <v>663</v>
      </c>
      <c r="C151" s="315" t="s">
        <v>657</v>
      </c>
      <c r="D151" s="34" t="s">
        <v>886</v>
      </c>
      <c r="E151" s="309" t="s">
        <v>14</v>
      </c>
      <c r="F151" s="309" t="s">
        <v>19</v>
      </c>
      <c r="G151" s="340" t="s">
        <v>5</v>
      </c>
      <c r="H151" s="354"/>
      <c r="I151" s="354"/>
      <c r="J151" s="354"/>
      <c r="K151" s="354"/>
      <c r="L151" s="354"/>
      <c r="M151" s="301"/>
      <c r="N151" s="354"/>
      <c r="O151" s="354"/>
      <c r="P151" s="301" t="s">
        <v>23</v>
      </c>
      <c r="Q151" s="306"/>
      <c r="R151" s="306"/>
      <c r="S151" s="306"/>
      <c r="T151" s="306"/>
      <c r="U151" s="306"/>
      <c r="V151" s="306"/>
      <c r="W151" s="306"/>
      <c r="X151" s="306"/>
      <c r="Y151" s="306"/>
      <c r="Z151" s="306"/>
      <c r="AA151" s="308" t="s">
        <v>23</v>
      </c>
      <c r="AB151" s="308"/>
      <c r="AC151" s="306"/>
      <c r="AD151" s="306"/>
      <c r="AE151" s="306"/>
      <c r="AF151" s="308"/>
      <c r="AG151" s="389"/>
      <c r="AH151" s="392"/>
      <c r="AI151" s="392"/>
      <c r="AJ151" s="392"/>
      <c r="AK151" s="392"/>
      <c r="AL151" s="392"/>
      <c r="AM151" s="392"/>
      <c r="AN151" s="392"/>
      <c r="AO151" s="392"/>
      <c r="AP151" s="392"/>
      <c r="AQ151" s="392"/>
      <c r="AR151" s="392"/>
      <c r="AS151" s="392"/>
    </row>
    <row r="152" spans="1:45" s="223" customFormat="1" x14ac:dyDescent="0.3">
      <c r="A152" s="392"/>
      <c r="B152" s="280" t="s">
        <v>640</v>
      </c>
      <c r="C152" s="315" t="s">
        <v>657</v>
      </c>
      <c r="D152" s="34" t="s">
        <v>1163</v>
      </c>
      <c r="E152" s="309" t="s">
        <v>14</v>
      </c>
      <c r="F152" s="309" t="s">
        <v>19</v>
      </c>
      <c r="G152" s="340" t="s">
        <v>5</v>
      </c>
      <c r="H152" s="354"/>
      <c r="I152" s="354"/>
      <c r="J152" s="354"/>
      <c r="K152" s="354"/>
      <c r="L152" s="354"/>
      <c r="M152" s="301"/>
      <c r="N152" s="354"/>
      <c r="O152" s="354"/>
      <c r="P152" s="301" t="s">
        <v>23</v>
      </c>
      <c r="Q152" s="306"/>
      <c r="R152" s="306"/>
      <c r="S152" s="306"/>
      <c r="T152" s="306"/>
      <c r="U152" s="306"/>
      <c r="V152" s="306"/>
      <c r="W152" s="306"/>
      <c r="X152" s="306"/>
      <c r="Y152" s="306"/>
      <c r="Z152" s="306"/>
      <c r="AA152" s="308" t="s">
        <v>23</v>
      </c>
      <c r="AB152" s="308"/>
      <c r="AC152" s="306"/>
      <c r="AD152" s="306"/>
      <c r="AE152" s="306"/>
      <c r="AF152" s="308"/>
      <c r="AG152" s="389"/>
      <c r="AH152" s="392"/>
      <c r="AI152" s="392"/>
      <c r="AJ152" s="392"/>
      <c r="AK152" s="392"/>
      <c r="AL152" s="392"/>
      <c r="AM152" s="392"/>
      <c r="AN152" s="392"/>
      <c r="AO152" s="392"/>
      <c r="AP152" s="392"/>
      <c r="AQ152" s="392"/>
      <c r="AR152" s="392"/>
      <c r="AS152" s="392"/>
    </row>
    <row r="153" spans="1:45" s="223" customFormat="1" x14ac:dyDescent="0.3">
      <c r="A153" s="392"/>
      <c r="B153" s="280" t="s">
        <v>641</v>
      </c>
      <c r="C153" s="315" t="s">
        <v>657</v>
      </c>
      <c r="D153" s="34" t="s">
        <v>1164</v>
      </c>
      <c r="E153" s="309" t="s">
        <v>14</v>
      </c>
      <c r="F153" s="309" t="s">
        <v>19</v>
      </c>
      <c r="G153" s="340" t="s">
        <v>5</v>
      </c>
      <c r="H153" s="354"/>
      <c r="I153" s="354"/>
      <c r="J153" s="354"/>
      <c r="K153" s="354"/>
      <c r="L153" s="354"/>
      <c r="M153" s="301"/>
      <c r="N153" s="354"/>
      <c r="O153" s="354"/>
      <c r="P153" s="301" t="s">
        <v>23</v>
      </c>
      <c r="Q153" s="306"/>
      <c r="R153" s="306"/>
      <c r="S153" s="306"/>
      <c r="T153" s="306"/>
      <c r="U153" s="306"/>
      <c r="V153" s="306"/>
      <c r="W153" s="306"/>
      <c r="X153" s="306"/>
      <c r="Y153" s="306"/>
      <c r="Z153" s="306"/>
      <c r="AA153" s="308" t="s">
        <v>23</v>
      </c>
      <c r="AB153" s="308"/>
      <c r="AC153" s="306"/>
      <c r="AD153" s="306"/>
      <c r="AE153" s="306"/>
      <c r="AF153" s="308"/>
      <c r="AG153" s="389"/>
      <c r="AH153" s="392"/>
      <c r="AI153" s="392"/>
      <c r="AJ153" s="392"/>
      <c r="AK153" s="392"/>
      <c r="AL153" s="392"/>
      <c r="AM153" s="392"/>
      <c r="AN153" s="392"/>
      <c r="AO153" s="392"/>
      <c r="AP153" s="392"/>
      <c r="AQ153" s="392"/>
      <c r="AR153" s="392"/>
      <c r="AS153" s="392"/>
    </row>
    <row r="154" spans="1:45" s="223" customFormat="1" x14ac:dyDescent="0.3">
      <c r="A154" s="392"/>
      <c r="B154" s="280" t="s">
        <v>642</v>
      </c>
      <c r="C154" s="315" t="s">
        <v>657</v>
      </c>
      <c r="D154" s="34" t="s">
        <v>1165</v>
      </c>
      <c r="E154" s="309" t="s">
        <v>14</v>
      </c>
      <c r="F154" s="309" t="s">
        <v>19</v>
      </c>
      <c r="G154" s="340" t="s">
        <v>5</v>
      </c>
      <c r="H154" s="354"/>
      <c r="I154" s="354"/>
      <c r="J154" s="354"/>
      <c r="K154" s="354"/>
      <c r="L154" s="354"/>
      <c r="M154" s="301"/>
      <c r="N154" s="354"/>
      <c r="O154" s="354"/>
      <c r="P154" s="301" t="s">
        <v>23</v>
      </c>
      <c r="Q154" s="306"/>
      <c r="R154" s="306"/>
      <c r="S154" s="306"/>
      <c r="T154" s="306"/>
      <c r="U154" s="306"/>
      <c r="V154" s="306"/>
      <c r="W154" s="306"/>
      <c r="X154" s="306"/>
      <c r="Y154" s="306"/>
      <c r="Z154" s="306"/>
      <c r="AA154" s="308" t="s">
        <v>23</v>
      </c>
      <c r="AB154" s="308"/>
      <c r="AC154" s="306"/>
      <c r="AD154" s="306"/>
      <c r="AE154" s="306"/>
      <c r="AF154" s="308"/>
      <c r="AG154" s="389"/>
      <c r="AH154" s="392"/>
      <c r="AI154" s="392"/>
      <c r="AJ154" s="392"/>
      <c r="AK154" s="392"/>
      <c r="AL154" s="392"/>
      <c r="AM154" s="392"/>
      <c r="AN154" s="392"/>
      <c r="AO154" s="392"/>
      <c r="AP154" s="392"/>
      <c r="AQ154" s="392"/>
      <c r="AR154" s="392"/>
      <c r="AS154" s="392"/>
    </row>
    <row r="155" spans="1:45" s="223" customFormat="1" x14ac:dyDescent="0.3">
      <c r="A155" s="392"/>
      <c r="B155" s="280" t="s">
        <v>664</v>
      </c>
      <c r="C155" s="315" t="s">
        <v>657</v>
      </c>
      <c r="D155" s="34" t="s">
        <v>1166</v>
      </c>
      <c r="E155" s="309" t="s">
        <v>14</v>
      </c>
      <c r="F155" s="309" t="s">
        <v>19</v>
      </c>
      <c r="G155" s="340" t="s">
        <v>5</v>
      </c>
      <c r="H155" s="354"/>
      <c r="I155" s="354"/>
      <c r="J155" s="354"/>
      <c r="K155" s="354"/>
      <c r="L155" s="354"/>
      <c r="M155" s="301"/>
      <c r="N155" s="354"/>
      <c r="O155" s="354"/>
      <c r="P155" s="301" t="s">
        <v>23</v>
      </c>
      <c r="Q155" s="306"/>
      <c r="R155" s="306"/>
      <c r="S155" s="306"/>
      <c r="T155" s="306"/>
      <c r="U155" s="306"/>
      <c r="V155" s="306"/>
      <c r="W155" s="306"/>
      <c r="X155" s="306"/>
      <c r="Y155" s="306"/>
      <c r="Z155" s="306"/>
      <c r="AA155" s="308" t="s">
        <v>23</v>
      </c>
      <c r="AB155" s="308"/>
      <c r="AC155" s="306"/>
      <c r="AD155" s="306"/>
      <c r="AE155" s="306"/>
      <c r="AF155" s="308"/>
      <c r="AG155" s="389"/>
      <c r="AH155" s="392"/>
      <c r="AI155" s="392"/>
      <c r="AJ155" s="392"/>
      <c r="AK155" s="392"/>
      <c r="AL155" s="392"/>
      <c r="AM155" s="392"/>
      <c r="AN155" s="392"/>
      <c r="AO155" s="392"/>
      <c r="AP155" s="392"/>
      <c r="AQ155" s="392"/>
      <c r="AR155" s="392"/>
      <c r="AS155" s="392"/>
    </row>
    <row r="156" spans="1:45" s="223" customFormat="1" x14ac:dyDescent="0.3">
      <c r="A156" s="392"/>
      <c r="B156" s="280" t="s">
        <v>665</v>
      </c>
      <c r="C156" s="315" t="s">
        <v>647</v>
      </c>
      <c r="D156" s="34" t="s">
        <v>660</v>
      </c>
      <c r="E156" s="309" t="s">
        <v>14</v>
      </c>
      <c r="F156" s="309" t="s">
        <v>19</v>
      </c>
      <c r="G156" s="340" t="s">
        <v>5</v>
      </c>
      <c r="H156" s="354"/>
      <c r="I156" s="354"/>
      <c r="J156" s="354"/>
      <c r="K156" s="354"/>
      <c r="L156" s="354"/>
      <c r="M156" s="301"/>
      <c r="N156" s="354"/>
      <c r="O156" s="354"/>
      <c r="P156" s="301" t="s">
        <v>23</v>
      </c>
      <c r="Q156" s="306"/>
      <c r="R156" s="306"/>
      <c r="S156" s="306"/>
      <c r="T156" s="306"/>
      <c r="U156" s="306"/>
      <c r="V156" s="306"/>
      <c r="W156" s="306"/>
      <c r="X156" s="306"/>
      <c r="Y156" s="306"/>
      <c r="Z156" s="306"/>
      <c r="AA156" s="308" t="s">
        <v>23</v>
      </c>
      <c r="AB156" s="308"/>
      <c r="AC156" s="306"/>
      <c r="AD156" s="306"/>
      <c r="AE156" s="306"/>
      <c r="AF156" s="308"/>
      <c r="AG156" s="389"/>
      <c r="AH156" s="392"/>
      <c r="AI156" s="392"/>
      <c r="AJ156" s="392"/>
      <c r="AK156" s="392"/>
      <c r="AL156" s="392"/>
      <c r="AM156" s="392"/>
      <c r="AN156" s="392"/>
      <c r="AO156" s="392"/>
      <c r="AP156" s="392"/>
      <c r="AQ156" s="392"/>
      <c r="AR156" s="392"/>
      <c r="AS156" s="392"/>
    </row>
    <row r="157" spans="1:45" s="223" customFormat="1" x14ac:dyDescent="0.3">
      <c r="A157" s="392"/>
      <c r="B157" s="45" t="s">
        <v>830</v>
      </c>
      <c r="C157" s="315" t="s">
        <v>647</v>
      </c>
      <c r="D157" s="363" t="s">
        <v>1008</v>
      </c>
      <c r="E157" s="309" t="s">
        <v>14</v>
      </c>
      <c r="F157" s="309" t="s">
        <v>19</v>
      </c>
      <c r="G157" s="340" t="s">
        <v>5</v>
      </c>
      <c r="H157" s="354"/>
      <c r="I157" s="354"/>
      <c r="J157" s="354"/>
      <c r="K157" s="354"/>
      <c r="L157" s="354"/>
      <c r="M157" s="301"/>
      <c r="N157" s="354"/>
      <c r="O157" s="354"/>
      <c r="P157" s="301" t="s">
        <v>23</v>
      </c>
      <c r="Q157" s="306"/>
      <c r="R157" s="306"/>
      <c r="S157" s="306"/>
      <c r="T157" s="306"/>
      <c r="U157" s="306"/>
      <c r="V157" s="306"/>
      <c r="W157" s="306"/>
      <c r="X157" s="306"/>
      <c r="Y157" s="306"/>
      <c r="Z157" s="306"/>
      <c r="AA157" s="308"/>
      <c r="AB157" s="308"/>
      <c r="AC157" s="306"/>
      <c r="AD157" s="306"/>
      <c r="AE157" s="306"/>
      <c r="AF157" s="308"/>
      <c r="AG157" s="389"/>
      <c r="AH157" s="392"/>
      <c r="AI157" s="392"/>
      <c r="AJ157" s="392"/>
      <c r="AK157" s="392"/>
      <c r="AL157" s="392"/>
      <c r="AM157" s="392"/>
      <c r="AN157" s="392"/>
      <c r="AO157" s="392"/>
      <c r="AP157" s="392"/>
      <c r="AQ157" s="392"/>
      <c r="AR157" s="392"/>
      <c r="AS157" s="392"/>
    </row>
    <row r="158" spans="1:45" s="223" customFormat="1" ht="18" customHeight="1" x14ac:dyDescent="0.3">
      <c r="A158" s="392"/>
      <c r="B158" s="280" t="s">
        <v>668</v>
      </c>
      <c r="C158" s="315" t="s">
        <v>647</v>
      </c>
      <c r="D158" s="34" t="s">
        <v>1201</v>
      </c>
      <c r="E158" s="309" t="s">
        <v>14</v>
      </c>
      <c r="F158" s="309" t="s">
        <v>19</v>
      </c>
      <c r="G158" s="340" t="s">
        <v>5</v>
      </c>
      <c r="H158" s="354"/>
      <c r="I158" s="354"/>
      <c r="J158" s="354"/>
      <c r="K158" s="354"/>
      <c r="L158" s="354"/>
      <c r="M158" s="301"/>
      <c r="N158" s="354"/>
      <c r="O158" s="354"/>
      <c r="P158" s="301" t="s">
        <v>23</v>
      </c>
      <c r="Q158" s="306"/>
      <c r="R158" s="306"/>
      <c r="S158" s="306"/>
      <c r="T158" s="306"/>
      <c r="U158" s="306"/>
      <c r="V158" s="306"/>
      <c r="W158" s="306"/>
      <c r="X158" s="306"/>
      <c r="Y158" s="306"/>
      <c r="Z158" s="306"/>
      <c r="AA158" s="308" t="s">
        <v>23</v>
      </c>
      <c r="AB158" s="308"/>
      <c r="AC158" s="306"/>
      <c r="AD158" s="306"/>
      <c r="AE158" s="306"/>
      <c r="AF158" s="308"/>
      <c r="AG158" s="389"/>
      <c r="AH158" s="392"/>
      <c r="AI158" s="392"/>
      <c r="AJ158" s="392"/>
      <c r="AK158" s="392"/>
      <c r="AL158" s="392"/>
      <c r="AM158" s="392"/>
      <c r="AN158" s="392"/>
      <c r="AO158" s="392"/>
      <c r="AP158" s="392"/>
      <c r="AQ158" s="392"/>
      <c r="AR158" s="392"/>
      <c r="AS158" s="392"/>
    </row>
    <row r="159" spans="1:45" s="223" customFormat="1" ht="18" customHeight="1" x14ac:dyDescent="0.3">
      <c r="A159" s="392"/>
      <c r="B159" s="280" t="s">
        <v>736</v>
      </c>
      <c r="C159" s="157" t="s">
        <v>765</v>
      </c>
      <c r="D159" s="363" t="s">
        <v>791</v>
      </c>
      <c r="E159" s="309" t="s">
        <v>14</v>
      </c>
      <c r="F159" s="309" t="s">
        <v>19</v>
      </c>
      <c r="G159" s="340" t="s">
        <v>5</v>
      </c>
      <c r="H159" s="354"/>
      <c r="I159" s="354"/>
      <c r="J159" s="354"/>
      <c r="K159" s="354"/>
      <c r="L159" s="354"/>
      <c r="M159" s="301"/>
      <c r="N159" s="354"/>
      <c r="O159" s="354"/>
      <c r="P159" s="301" t="s">
        <v>23</v>
      </c>
      <c r="Q159" s="306"/>
      <c r="R159" s="306"/>
      <c r="S159" s="306"/>
      <c r="T159" s="306"/>
      <c r="U159" s="306"/>
      <c r="V159" s="306"/>
      <c r="W159" s="306"/>
      <c r="X159" s="306"/>
      <c r="Y159" s="306"/>
      <c r="Z159" s="306"/>
      <c r="AA159" s="308" t="s">
        <v>23</v>
      </c>
      <c r="AB159" s="308"/>
      <c r="AC159" s="306"/>
      <c r="AD159" s="306"/>
      <c r="AE159" s="306"/>
      <c r="AF159" s="308"/>
      <c r="AG159" s="389"/>
      <c r="AH159" s="392"/>
      <c r="AI159" s="392"/>
      <c r="AJ159" s="392"/>
      <c r="AK159" s="392"/>
      <c r="AL159" s="392"/>
      <c r="AM159" s="392"/>
      <c r="AN159" s="392"/>
      <c r="AO159" s="392"/>
      <c r="AP159" s="392"/>
      <c r="AQ159" s="392"/>
      <c r="AR159" s="392"/>
      <c r="AS159" s="392"/>
    </row>
    <row r="160" spans="1:45" s="223" customFormat="1" x14ac:dyDescent="0.3">
      <c r="A160" s="392"/>
      <c r="B160" s="280" t="s">
        <v>737</v>
      </c>
      <c r="C160" s="315" t="s">
        <v>648</v>
      </c>
      <c r="D160" s="34" t="s">
        <v>887</v>
      </c>
      <c r="E160" s="309" t="s">
        <v>14</v>
      </c>
      <c r="F160" s="309" t="s">
        <v>19</v>
      </c>
      <c r="G160" s="340" t="s">
        <v>474</v>
      </c>
      <c r="H160" s="354"/>
      <c r="I160" s="354"/>
      <c r="J160" s="354"/>
      <c r="K160" s="354"/>
      <c r="L160" s="354"/>
      <c r="M160" s="301"/>
      <c r="N160" s="354"/>
      <c r="O160" s="354"/>
      <c r="P160" s="301" t="s">
        <v>23</v>
      </c>
      <c r="Q160" s="306"/>
      <c r="R160" s="306"/>
      <c r="S160" s="306"/>
      <c r="T160" s="306"/>
      <c r="U160" s="306"/>
      <c r="V160" s="306"/>
      <c r="W160" s="306"/>
      <c r="X160" s="306"/>
      <c r="Y160" s="306"/>
      <c r="Z160" s="306"/>
      <c r="AA160" s="308" t="s">
        <v>23</v>
      </c>
      <c r="AB160" s="308"/>
      <c r="AC160" s="306"/>
      <c r="AD160" s="306"/>
      <c r="AE160" s="306"/>
      <c r="AF160" s="308"/>
      <c r="AG160" s="389"/>
      <c r="AH160" s="392"/>
      <c r="AI160" s="392"/>
      <c r="AJ160" s="392"/>
      <c r="AK160" s="392"/>
      <c r="AL160" s="392"/>
      <c r="AM160" s="392"/>
      <c r="AN160" s="392"/>
      <c r="AO160" s="392"/>
      <c r="AP160" s="392"/>
      <c r="AQ160" s="392"/>
      <c r="AR160" s="392"/>
      <c r="AS160" s="392"/>
    </row>
    <row r="161" spans="1:45" s="223" customFormat="1" x14ac:dyDescent="0.3">
      <c r="A161" s="392"/>
      <c r="B161" s="280" t="s">
        <v>764</v>
      </c>
      <c r="C161" s="315" t="s">
        <v>649</v>
      </c>
      <c r="D161" s="34" t="s">
        <v>655</v>
      </c>
      <c r="E161" s="309" t="s">
        <v>14</v>
      </c>
      <c r="F161" s="309" t="s">
        <v>19</v>
      </c>
      <c r="G161" s="340" t="s">
        <v>5</v>
      </c>
      <c r="H161" s="354"/>
      <c r="I161" s="354"/>
      <c r="J161" s="354"/>
      <c r="K161" s="354"/>
      <c r="L161" s="354"/>
      <c r="M161" s="301"/>
      <c r="N161" s="354"/>
      <c r="O161" s="354"/>
      <c r="P161" s="301" t="s">
        <v>23</v>
      </c>
      <c r="Q161" s="306"/>
      <c r="R161" s="306"/>
      <c r="S161" s="306"/>
      <c r="T161" s="306"/>
      <c r="U161" s="306"/>
      <c r="V161" s="306"/>
      <c r="W161" s="306"/>
      <c r="X161" s="306"/>
      <c r="Y161" s="306"/>
      <c r="Z161" s="306"/>
      <c r="AA161" s="308" t="s">
        <v>23</v>
      </c>
      <c r="AB161" s="308"/>
      <c r="AC161" s="306"/>
      <c r="AD161" s="306"/>
      <c r="AE161" s="306"/>
      <c r="AF161" s="308"/>
      <c r="AG161" s="389"/>
      <c r="AH161" s="392"/>
      <c r="AI161" s="392"/>
      <c r="AJ161" s="392"/>
      <c r="AK161" s="392"/>
      <c r="AL161" s="392"/>
      <c r="AM161" s="392"/>
      <c r="AN161" s="392"/>
      <c r="AO161" s="392"/>
      <c r="AP161" s="392"/>
      <c r="AQ161" s="392"/>
      <c r="AR161" s="392"/>
      <c r="AS161" s="392"/>
    </row>
    <row r="162" spans="1:45" s="392" customFormat="1" x14ac:dyDescent="0.3">
      <c r="C162" s="393"/>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row>
    <row r="163" spans="1:45" s="392" customFormat="1" x14ac:dyDescent="0.3">
      <c r="C163" s="393"/>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row>
    <row r="164" spans="1:45" s="392" customFormat="1" x14ac:dyDescent="0.3">
      <c r="C164" s="393"/>
      <c r="D164" s="393"/>
      <c r="E164" s="393"/>
      <c r="F164" s="393"/>
      <c r="G164" s="393"/>
      <c r="H164" s="393"/>
      <c r="I164" s="393"/>
      <c r="J164" s="393"/>
      <c r="K164" s="393"/>
      <c r="L164" s="393"/>
      <c r="M164" s="393"/>
      <c r="N164" s="393"/>
      <c r="O164" s="393"/>
      <c r="P164" s="393"/>
      <c r="Q164" s="393"/>
      <c r="R164" s="393"/>
      <c r="S164" s="393"/>
      <c r="T164" s="393"/>
      <c r="U164" s="393"/>
      <c r="V164" s="393"/>
      <c r="W164" s="393"/>
      <c r="X164" s="393"/>
      <c r="Y164" s="393"/>
      <c r="Z164" s="393"/>
      <c r="AA164" s="393"/>
      <c r="AB164" s="393"/>
      <c r="AC164" s="393"/>
      <c r="AD164" s="393"/>
      <c r="AE164" s="393"/>
      <c r="AF164" s="393"/>
    </row>
    <row r="165" spans="1:45" s="392" customFormat="1" x14ac:dyDescent="0.3">
      <c r="C165" s="393"/>
      <c r="D165" s="393"/>
      <c r="E165" s="393"/>
      <c r="F165" s="393"/>
      <c r="G165" s="393"/>
      <c r="H165" s="393"/>
      <c r="I165" s="393"/>
      <c r="J165" s="393"/>
      <c r="K165" s="393"/>
      <c r="L165" s="393"/>
      <c r="M165" s="393"/>
      <c r="N165" s="393"/>
      <c r="O165" s="393"/>
      <c r="P165" s="393"/>
      <c r="Q165" s="393"/>
      <c r="R165" s="393"/>
      <c r="S165" s="393"/>
      <c r="T165" s="393"/>
      <c r="U165" s="393"/>
      <c r="V165" s="393"/>
      <c r="W165" s="393"/>
      <c r="X165" s="393"/>
      <c r="Y165" s="393"/>
      <c r="Z165" s="393"/>
      <c r="AA165" s="393"/>
      <c r="AB165" s="393"/>
      <c r="AC165" s="393"/>
      <c r="AD165" s="393"/>
      <c r="AE165" s="393"/>
      <c r="AF165" s="393"/>
    </row>
    <row r="166" spans="1:45" s="392" customFormat="1" x14ac:dyDescent="0.3">
      <c r="C166" s="393"/>
      <c r="D166" s="393"/>
      <c r="E166" s="393"/>
      <c r="F166" s="393"/>
      <c r="G166" s="393"/>
      <c r="H166" s="393"/>
      <c r="I166" s="393"/>
      <c r="J166" s="393"/>
      <c r="K166" s="393"/>
      <c r="L166" s="393"/>
      <c r="M166" s="393"/>
      <c r="N166" s="393"/>
      <c r="O166" s="393"/>
      <c r="P166" s="393"/>
      <c r="Q166" s="393"/>
      <c r="R166" s="393"/>
      <c r="S166" s="393"/>
      <c r="T166" s="393"/>
      <c r="U166" s="393"/>
      <c r="V166" s="393"/>
      <c r="W166" s="393"/>
      <c r="X166" s="393"/>
      <c r="Y166" s="393"/>
      <c r="Z166" s="393"/>
      <c r="AA166" s="393"/>
      <c r="AB166" s="393"/>
      <c r="AC166" s="393"/>
      <c r="AD166" s="393"/>
      <c r="AE166" s="393"/>
      <c r="AF166" s="393"/>
    </row>
    <row r="167" spans="1:45" s="392" customFormat="1" x14ac:dyDescent="0.3">
      <c r="C167" s="393"/>
      <c r="D167" s="393"/>
      <c r="E167" s="393"/>
      <c r="F167" s="393"/>
      <c r="G167" s="393"/>
      <c r="H167" s="393"/>
      <c r="I167" s="393"/>
      <c r="J167" s="393"/>
      <c r="K167" s="393"/>
      <c r="L167" s="393"/>
      <c r="M167" s="393"/>
      <c r="N167" s="393"/>
      <c r="O167" s="393"/>
      <c r="P167" s="393"/>
      <c r="Q167" s="393"/>
      <c r="R167" s="393"/>
      <c r="S167" s="393"/>
      <c r="T167" s="393"/>
      <c r="U167" s="393"/>
      <c r="V167" s="393"/>
      <c r="W167" s="393"/>
      <c r="X167" s="393"/>
      <c r="Y167" s="393"/>
      <c r="Z167" s="393"/>
      <c r="AA167" s="393"/>
      <c r="AB167" s="393"/>
      <c r="AC167" s="393"/>
      <c r="AD167" s="393"/>
      <c r="AE167" s="393"/>
      <c r="AF167" s="393"/>
    </row>
    <row r="168" spans="1:45" s="392" customFormat="1" x14ac:dyDescent="0.3">
      <c r="C168" s="393"/>
      <c r="D168" s="393"/>
      <c r="E168" s="393"/>
      <c r="F168" s="393"/>
      <c r="G168" s="393"/>
      <c r="H168" s="393"/>
      <c r="I168" s="393"/>
      <c r="J168" s="393"/>
      <c r="K168" s="393"/>
      <c r="L168" s="393"/>
      <c r="M168" s="393"/>
      <c r="N168" s="393"/>
      <c r="O168" s="393"/>
      <c r="P168" s="393"/>
      <c r="Q168" s="393"/>
      <c r="R168" s="393"/>
      <c r="S168" s="393"/>
      <c r="T168" s="393"/>
      <c r="U168" s="393"/>
      <c r="V168" s="393"/>
      <c r="W168" s="393"/>
      <c r="X168" s="393"/>
      <c r="Y168" s="393"/>
      <c r="Z168" s="393"/>
      <c r="AA168" s="393"/>
      <c r="AB168" s="393"/>
      <c r="AC168" s="393"/>
      <c r="AD168" s="393"/>
      <c r="AE168" s="393"/>
      <c r="AF168" s="393"/>
    </row>
    <row r="169" spans="1:45" s="392" customFormat="1" x14ac:dyDescent="0.3">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D169" s="393"/>
      <c r="AE169" s="393"/>
      <c r="AF169" s="393"/>
    </row>
    <row r="170" spans="1:45" s="392" customFormat="1" x14ac:dyDescent="0.3">
      <c r="C170" s="393"/>
      <c r="D170" s="393"/>
      <c r="E170" s="393"/>
      <c r="F170" s="393"/>
      <c r="G170" s="393"/>
      <c r="H170" s="393"/>
      <c r="I170" s="393"/>
      <c r="J170" s="393"/>
      <c r="K170" s="393"/>
      <c r="L170" s="393"/>
      <c r="M170" s="393"/>
      <c r="N170" s="393"/>
      <c r="O170" s="393"/>
      <c r="P170" s="393"/>
      <c r="Q170" s="393"/>
      <c r="R170" s="393"/>
      <c r="S170" s="393"/>
      <c r="T170" s="393"/>
      <c r="U170" s="393"/>
      <c r="V170" s="393"/>
      <c r="W170" s="393"/>
      <c r="X170" s="393"/>
      <c r="Y170" s="393"/>
      <c r="Z170" s="393"/>
      <c r="AA170" s="393"/>
      <c r="AB170" s="393"/>
      <c r="AC170" s="393"/>
      <c r="AD170" s="393"/>
      <c r="AE170" s="393"/>
      <c r="AF170" s="393"/>
    </row>
    <row r="171" spans="1:45" s="392" customFormat="1" x14ac:dyDescent="0.3">
      <c r="C171" s="393"/>
      <c r="D171" s="393"/>
      <c r="E171" s="393"/>
      <c r="F171" s="393"/>
      <c r="G171" s="393"/>
      <c r="H171" s="393"/>
      <c r="I171" s="393"/>
      <c r="J171" s="393"/>
      <c r="K171" s="393"/>
      <c r="L171" s="393"/>
      <c r="M171" s="393"/>
      <c r="N171" s="393"/>
      <c r="O171" s="393"/>
      <c r="P171" s="393"/>
      <c r="Q171" s="393"/>
      <c r="R171" s="393"/>
      <c r="S171" s="393"/>
      <c r="T171" s="393"/>
      <c r="U171" s="393"/>
      <c r="V171" s="393"/>
      <c r="W171" s="393"/>
      <c r="X171" s="393"/>
      <c r="Y171" s="393"/>
      <c r="Z171" s="393"/>
      <c r="AA171" s="393"/>
      <c r="AB171" s="393"/>
      <c r="AC171" s="393"/>
      <c r="AD171" s="393"/>
      <c r="AE171" s="393"/>
      <c r="AF171" s="393"/>
    </row>
    <row r="172" spans="1:45" s="392" customFormat="1" x14ac:dyDescent="0.3">
      <c r="C172" s="393"/>
      <c r="D172" s="393"/>
      <c r="E172" s="393"/>
      <c r="F172" s="393"/>
      <c r="G172" s="393"/>
      <c r="H172" s="393"/>
      <c r="I172" s="393"/>
      <c r="J172" s="393"/>
      <c r="K172" s="393"/>
      <c r="L172" s="393"/>
      <c r="M172" s="393"/>
      <c r="N172" s="393"/>
      <c r="O172" s="393"/>
      <c r="P172" s="393"/>
      <c r="Q172" s="393"/>
      <c r="R172" s="393"/>
      <c r="S172" s="393"/>
      <c r="T172" s="393"/>
      <c r="U172" s="393"/>
      <c r="V172" s="393"/>
      <c r="W172" s="393"/>
      <c r="X172" s="393"/>
      <c r="Y172" s="393"/>
      <c r="Z172" s="393"/>
      <c r="AA172" s="393"/>
      <c r="AB172" s="393"/>
      <c r="AC172" s="393"/>
      <c r="AD172" s="393"/>
      <c r="AE172" s="393"/>
      <c r="AF172" s="393"/>
    </row>
    <row r="173" spans="1:45" s="392" customFormat="1" x14ac:dyDescent="0.3">
      <c r="C173" s="393"/>
      <c r="D173" s="393"/>
      <c r="E173" s="393"/>
      <c r="F173" s="393"/>
      <c r="G173" s="393"/>
      <c r="H173" s="393"/>
      <c r="I173" s="393"/>
      <c r="J173" s="393"/>
      <c r="K173" s="393"/>
      <c r="L173" s="393"/>
      <c r="M173" s="393"/>
      <c r="N173" s="393"/>
      <c r="O173" s="393"/>
      <c r="P173" s="393"/>
      <c r="Q173" s="393"/>
      <c r="R173" s="393"/>
      <c r="S173" s="393"/>
      <c r="T173" s="393"/>
      <c r="U173" s="393"/>
      <c r="V173" s="393"/>
      <c r="W173" s="393"/>
      <c r="X173" s="393"/>
      <c r="Y173" s="393"/>
      <c r="Z173" s="393"/>
      <c r="AA173" s="393"/>
      <c r="AB173" s="393"/>
      <c r="AC173" s="393"/>
      <c r="AD173" s="393"/>
      <c r="AE173" s="393"/>
      <c r="AF173" s="393"/>
    </row>
    <row r="174" spans="1:45" s="392" customFormat="1" x14ac:dyDescent="0.3">
      <c r="C174" s="393"/>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row>
    <row r="175" spans="1:45" s="392" customFormat="1" x14ac:dyDescent="0.3">
      <c r="C175" s="393"/>
      <c r="D175" s="393"/>
      <c r="E175" s="393"/>
      <c r="F175" s="393"/>
      <c r="G175" s="393"/>
      <c r="H175" s="393"/>
      <c r="I175" s="393"/>
      <c r="J175" s="393"/>
      <c r="K175" s="393"/>
      <c r="L175" s="393"/>
      <c r="M175" s="393"/>
      <c r="N175" s="393"/>
      <c r="O175" s="393"/>
      <c r="P175" s="393"/>
      <c r="Q175" s="393"/>
      <c r="R175" s="393"/>
      <c r="S175" s="393"/>
      <c r="T175" s="393"/>
      <c r="U175" s="393"/>
      <c r="V175" s="393"/>
      <c r="W175" s="393"/>
      <c r="X175" s="393"/>
      <c r="Y175" s="393"/>
      <c r="Z175" s="393"/>
      <c r="AA175" s="393"/>
      <c r="AB175" s="393"/>
      <c r="AC175" s="393"/>
      <c r="AD175" s="393"/>
      <c r="AE175" s="393"/>
      <c r="AF175" s="393"/>
    </row>
    <row r="176" spans="1:45" s="392" customFormat="1" x14ac:dyDescent="0.3">
      <c r="C176" s="393"/>
      <c r="D176" s="393"/>
      <c r="E176" s="393"/>
      <c r="F176" s="393"/>
      <c r="G176" s="393"/>
      <c r="H176" s="393"/>
      <c r="I176" s="393"/>
      <c r="J176" s="393"/>
      <c r="K176" s="393"/>
      <c r="L176" s="393"/>
      <c r="M176" s="393"/>
      <c r="N176" s="393"/>
      <c r="O176" s="393"/>
      <c r="P176" s="393"/>
      <c r="Q176" s="393"/>
      <c r="R176" s="393"/>
      <c r="S176" s="393"/>
      <c r="T176" s="393"/>
      <c r="U176" s="393"/>
      <c r="V176" s="393"/>
      <c r="W176" s="393"/>
      <c r="X176" s="393"/>
      <c r="Y176" s="393"/>
      <c r="Z176" s="393"/>
      <c r="AA176" s="393"/>
      <c r="AB176" s="393"/>
      <c r="AC176" s="393"/>
      <c r="AD176" s="393"/>
      <c r="AE176" s="393"/>
      <c r="AF176" s="393"/>
    </row>
    <row r="177" spans="3:45" s="392" customFormat="1" x14ac:dyDescent="0.3">
      <c r="C177" s="393"/>
      <c r="D177" s="393"/>
      <c r="E177" s="393"/>
      <c r="F177" s="393"/>
      <c r="G177" s="393"/>
      <c r="H177" s="393"/>
      <c r="I177" s="393"/>
      <c r="J177" s="393"/>
      <c r="K177" s="393"/>
      <c r="L177" s="393"/>
      <c r="M177" s="393"/>
      <c r="N177" s="393"/>
      <c r="O177" s="393"/>
      <c r="P177" s="393"/>
      <c r="Q177" s="393"/>
      <c r="R177" s="393"/>
      <c r="S177" s="393"/>
      <c r="T177" s="393"/>
      <c r="U177" s="393"/>
      <c r="V177" s="393"/>
      <c r="W177" s="393"/>
      <c r="X177" s="393"/>
      <c r="Y177" s="393"/>
      <c r="Z177" s="393"/>
      <c r="AA177" s="393"/>
      <c r="AB177" s="393"/>
      <c r="AC177" s="393"/>
      <c r="AD177" s="393"/>
      <c r="AE177" s="393"/>
      <c r="AF177" s="393"/>
    </row>
    <row r="178" spans="3:45" s="392" customFormat="1" x14ac:dyDescent="0.3">
      <c r="C178" s="393"/>
      <c r="D178" s="393"/>
      <c r="E178" s="393"/>
      <c r="F178" s="393"/>
      <c r="G178" s="393"/>
      <c r="H178" s="393"/>
      <c r="I178" s="393"/>
      <c r="J178" s="393"/>
      <c r="K178" s="393"/>
      <c r="L178" s="393"/>
      <c r="M178" s="393"/>
      <c r="N178" s="393"/>
      <c r="O178" s="393"/>
      <c r="P178" s="393"/>
      <c r="Q178" s="393"/>
      <c r="R178" s="393"/>
      <c r="S178" s="393"/>
      <c r="T178" s="393"/>
      <c r="U178" s="393"/>
      <c r="V178" s="393"/>
      <c r="W178" s="393"/>
      <c r="X178" s="393"/>
      <c r="Y178" s="393"/>
      <c r="Z178" s="393"/>
      <c r="AA178" s="393"/>
      <c r="AB178" s="393"/>
      <c r="AC178" s="393"/>
      <c r="AD178" s="393"/>
      <c r="AE178" s="393"/>
      <c r="AF178" s="393"/>
    </row>
    <row r="179" spans="3:45" s="392" customFormat="1" x14ac:dyDescent="0.3">
      <c r="C179" s="393"/>
      <c r="D179" s="393"/>
      <c r="E179" s="393"/>
      <c r="F179" s="393"/>
      <c r="G179" s="393"/>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row>
    <row r="180" spans="3:45" s="392" customFormat="1" x14ac:dyDescent="0.3">
      <c r="C180" s="393"/>
      <c r="D180" s="393"/>
      <c r="E180" s="393"/>
      <c r="F180" s="393"/>
      <c r="G180" s="393"/>
      <c r="H180" s="393"/>
      <c r="I180" s="393"/>
      <c r="J180" s="393"/>
      <c r="K180" s="393"/>
      <c r="L180" s="393"/>
      <c r="M180" s="393"/>
      <c r="N180" s="393"/>
      <c r="O180" s="393"/>
      <c r="P180" s="393"/>
      <c r="Q180" s="393"/>
      <c r="R180" s="393"/>
      <c r="S180" s="393"/>
      <c r="T180" s="393"/>
      <c r="U180" s="393"/>
      <c r="V180" s="393"/>
      <c r="W180" s="393"/>
      <c r="X180" s="393"/>
      <c r="Y180" s="393"/>
      <c r="Z180" s="393"/>
      <c r="AA180" s="393"/>
      <c r="AB180" s="393"/>
      <c r="AC180" s="393"/>
      <c r="AD180" s="393"/>
      <c r="AE180" s="393"/>
      <c r="AF180" s="393"/>
    </row>
    <row r="181" spans="3:45" s="392" customFormat="1" x14ac:dyDescent="0.3">
      <c r="C181" s="393"/>
      <c r="D181" s="393"/>
      <c r="E181" s="393"/>
      <c r="F181" s="393"/>
      <c r="G181" s="393"/>
      <c r="H181" s="393"/>
      <c r="I181" s="393"/>
      <c r="J181" s="393"/>
      <c r="K181" s="393"/>
      <c r="L181" s="393"/>
      <c r="M181" s="393"/>
      <c r="N181" s="393"/>
      <c r="O181" s="393"/>
      <c r="P181" s="393"/>
      <c r="Q181" s="393"/>
      <c r="R181" s="393"/>
      <c r="S181" s="393"/>
      <c r="T181" s="393"/>
      <c r="U181" s="393"/>
      <c r="V181" s="393"/>
      <c r="W181" s="393"/>
      <c r="X181" s="393"/>
      <c r="Y181" s="393"/>
      <c r="Z181" s="393"/>
      <c r="AA181" s="393"/>
      <c r="AB181" s="393"/>
      <c r="AC181" s="393"/>
      <c r="AD181" s="393"/>
      <c r="AE181" s="393"/>
      <c r="AF181" s="393"/>
    </row>
    <row r="182" spans="3:45" s="392" customFormat="1" x14ac:dyDescent="0.3">
      <c r="C182" s="393"/>
      <c r="D182" s="393"/>
      <c r="E182" s="393"/>
      <c r="F182" s="393"/>
      <c r="G182" s="393"/>
      <c r="H182" s="393"/>
      <c r="I182" s="393"/>
      <c r="J182" s="393"/>
      <c r="K182" s="393"/>
      <c r="L182" s="393"/>
      <c r="M182" s="393"/>
      <c r="N182" s="393"/>
      <c r="O182" s="393"/>
      <c r="P182" s="393"/>
      <c r="Q182" s="393"/>
      <c r="R182" s="393"/>
      <c r="S182" s="393"/>
      <c r="T182" s="393"/>
      <c r="U182" s="393"/>
      <c r="V182" s="393"/>
      <c r="W182" s="393"/>
      <c r="X182" s="393"/>
      <c r="Y182" s="393"/>
      <c r="Z182" s="393"/>
      <c r="AA182" s="393"/>
      <c r="AB182" s="393"/>
      <c r="AC182" s="393"/>
      <c r="AD182" s="393"/>
      <c r="AE182" s="393"/>
      <c r="AF182" s="393"/>
    </row>
    <row r="183" spans="3:45" s="223" customFormat="1" x14ac:dyDescent="0.3">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H183" s="392"/>
      <c r="AI183" s="392"/>
      <c r="AJ183" s="392"/>
      <c r="AK183" s="392"/>
      <c r="AL183" s="392"/>
      <c r="AM183" s="392"/>
      <c r="AN183" s="392"/>
      <c r="AO183" s="392"/>
      <c r="AP183" s="392"/>
      <c r="AQ183" s="392"/>
      <c r="AR183" s="392"/>
      <c r="AS183" s="392"/>
    </row>
    <row r="184" spans="3:45" s="223" customFormat="1" x14ac:dyDescent="0.3">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H184" s="392"/>
      <c r="AI184" s="392"/>
      <c r="AJ184" s="392"/>
      <c r="AK184" s="392"/>
      <c r="AL184" s="392"/>
      <c r="AM184" s="392"/>
      <c r="AN184" s="392"/>
      <c r="AO184" s="392"/>
      <c r="AP184" s="392"/>
      <c r="AQ184" s="392"/>
      <c r="AR184" s="392"/>
      <c r="AS184" s="392"/>
    </row>
    <row r="185" spans="3:45" s="223" customFormat="1" x14ac:dyDescent="0.3">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H185" s="392"/>
      <c r="AI185" s="392"/>
      <c r="AJ185" s="392"/>
      <c r="AK185" s="392"/>
      <c r="AL185" s="392"/>
      <c r="AM185" s="392"/>
      <c r="AN185" s="392"/>
      <c r="AO185" s="392"/>
      <c r="AP185" s="392"/>
      <c r="AQ185" s="392"/>
      <c r="AR185" s="392"/>
      <c r="AS185" s="392"/>
    </row>
    <row r="186" spans="3:45" s="223" customFormat="1" x14ac:dyDescent="0.3">
      <c r="C186" s="394"/>
      <c r="D186" s="394"/>
      <c r="E186" s="394"/>
      <c r="F186" s="394"/>
      <c r="G186" s="384"/>
      <c r="H186" s="384"/>
      <c r="I186" s="384"/>
      <c r="J186" s="384"/>
      <c r="K186" s="384"/>
      <c r="L186" s="384"/>
      <c r="M186" s="384"/>
      <c r="N186" s="384"/>
      <c r="O186" s="384"/>
      <c r="P186" s="384"/>
      <c r="Q186" s="394"/>
      <c r="R186" s="394"/>
      <c r="S186" s="394"/>
      <c r="T186" s="394"/>
      <c r="U186" s="394"/>
      <c r="V186" s="394"/>
      <c r="W186" s="394"/>
      <c r="X186" s="394"/>
      <c r="Y186" s="394"/>
      <c r="Z186" s="394"/>
      <c r="AA186" s="394"/>
      <c r="AB186" s="394"/>
      <c r="AC186" s="394"/>
      <c r="AD186" s="394"/>
      <c r="AE186" s="394"/>
      <c r="AF186" s="394"/>
      <c r="AH186" s="392"/>
      <c r="AI186" s="392"/>
      <c r="AJ186" s="392"/>
      <c r="AK186" s="392"/>
      <c r="AL186" s="392"/>
      <c r="AM186" s="392"/>
      <c r="AN186" s="392"/>
      <c r="AO186" s="392"/>
      <c r="AP186" s="392"/>
      <c r="AQ186" s="392"/>
      <c r="AR186" s="392"/>
      <c r="AS186" s="392"/>
    </row>
    <row r="187" spans="3:45" s="223" customFormat="1" x14ac:dyDescent="0.3">
      <c r="C187" s="394"/>
      <c r="D187" s="394"/>
      <c r="E187" s="394"/>
      <c r="F187" s="394"/>
      <c r="G187" s="384"/>
      <c r="H187" s="384"/>
      <c r="I187" s="384"/>
      <c r="J187" s="384"/>
      <c r="K187" s="384"/>
      <c r="L187" s="384"/>
      <c r="M187" s="384"/>
      <c r="N187" s="384"/>
      <c r="O187" s="384"/>
      <c r="P187" s="384"/>
      <c r="Q187" s="394"/>
      <c r="R187" s="394"/>
      <c r="S187" s="394"/>
      <c r="T187" s="394"/>
      <c r="U187" s="394"/>
      <c r="V187" s="394"/>
      <c r="W187" s="394"/>
      <c r="X187" s="394"/>
      <c r="Y187" s="394"/>
      <c r="Z187" s="394"/>
      <c r="AA187" s="394"/>
      <c r="AB187" s="394"/>
      <c r="AC187" s="394"/>
      <c r="AD187" s="394"/>
      <c r="AE187" s="394"/>
      <c r="AF187" s="394"/>
      <c r="AH187" s="392"/>
      <c r="AI187" s="392"/>
      <c r="AJ187" s="392"/>
      <c r="AK187" s="392"/>
      <c r="AL187" s="392"/>
      <c r="AM187" s="392"/>
      <c r="AN187" s="392"/>
      <c r="AO187" s="392"/>
      <c r="AP187" s="392"/>
      <c r="AQ187" s="392"/>
      <c r="AR187" s="392"/>
      <c r="AS187" s="392"/>
    </row>
    <row r="188" spans="3:45" s="223" customFormat="1" x14ac:dyDescent="0.3">
      <c r="C188" s="394"/>
      <c r="D188" s="394"/>
      <c r="E188" s="394"/>
      <c r="F188" s="394"/>
      <c r="G188" s="384"/>
      <c r="H188" s="384"/>
      <c r="I188" s="384"/>
      <c r="J188" s="384"/>
      <c r="K188" s="384"/>
      <c r="L188" s="384"/>
      <c r="M188" s="384"/>
      <c r="N188" s="384"/>
      <c r="O188" s="384"/>
      <c r="P188" s="384"/>
      <c r="Q188" s="394"/>
      <c r="R188" s="394"/>
      <c r="S188" s="394"/>
      <c r="T188" s="394"/>
      <c r="U188" s="394"/>
      <c r="V188" s="394"/>
      <c r="W188" s="394"/>
      <c r="X188" s="394"/>
      <c r="Y188" s="394"/>
      <c r="Z188" s="394"/>
      <c r="AA188" s="394"/>
      <c r="AB188" s="394"/>
      <c r="AC188" s="394"/>
      <c r="AD188" s="394"/>
      <c r="AE188" s="394"/>
      <c r="AF188" s="394"/>
      <c r="AH188" s="392"/>
      <c r="AI188" s="392"/>
      <c r="AJ188" s="392"/>
      <c r="AK188" s="392"/>
      <c r="AL188" s="392"/>
      <c r="AM188" s="392"/>
      <c r="AN188" s="392"/>
      <c r="AO188" s="392"/>
      <c r="AP188" s="392"/>
      <c r="AQ188" s="392"/>
      <c r="AR188" s="392"/>
      <c r="AS188" s="392"/>
    </row>
    <row r="189" spans="3:45" s="223" customFormat="1" x14ac:dyDescent="0.3">
      <c r="C189" s="394"/>
      <c r="D189" s="394"/>
      <c r="E189" s="394"/>
      <c r="F189" s="394"/>
      <c r="G189" s="384"/>
      <c r="H189" s="384"/>
      <c r="I189" s="384"/>
      <c r="J189" s="384"/>
      <c r="K189" s="384"/>
      <c r="L189" s="384"/>
      <c r="M189" s="384"/>
      <c r="N189" s="384"/>
      <c r="O189" s="384"/>
      <c r="P189" s="384"/>
      <c r="Q189" s="394"/>
      <c r="R189" s="394"/>
      <c r="S189" s="394"/>
      <c r="T189" s="394"/>
      <c r="U189" s="394"/>
      <c r="V189" s="394"/>
      <c r="W189" s="394"/>
      <c r="X189" s="394"/>
      <c r="Y189" s="394"/>
      <c r="Z189" s="394"/>
      <c r="AA189" s="394"/>
      <c r="AB189" s="394"/>
      <c r="AC189" s="394"/>
      <c r="AD189" s="394"/>
      <c r="AE189" s="394"/>
      <c r="AF189" s="394"/>
      <c r="AH189" s="392"/>
      <c r="AI189" s="392"/>
      <c r="AJ189" s="392"/>
      <c r="AK189" s="392"/>
      <c r="AL189" s="392"/>
      <c r="AM189" s="392"/>
      <c r="AN189" s="392"/>
      <c r="AO189" s="392"/>
      <c r="AP189" s="392"/>
      <c r="AQ189" s="392"/>
      <c r="AR189" s="392"/>
      <c r="AS189" s="392"/>
    </row>
    <row r="190" spans="3:45" s="223" customFormat="1" x14ac:dyDescent="0.3">
      <c r="C190" s="394"/>
      <c r="D190" s="394"/>
      <c r="E190" s="394"/>
      <c r="F190" s="394"/>
      <c r="G190" s="384"/>
      <c r="H190" s="384"/>
      <c r="I190" s="384"/>
      <c r="J190" s="384"/>
      <c r="K190" s="384"/>
      <c r="L190" s="384"/>
      <c r="M190" s="384"/>
      <c r="N190" s="384"/>
      <c r="O190" s="384"/>
      <c r="P190" s="384"/>
      <c r="Q190" s="394"/>
      <c r="R190" s="394"/>
      <c r="S190" s="394"/>
      <c r="T190" s="394"/>
      <c r="U190" s="394"/>
      <c r="V190" s="394"/>
      <c r="W190" s="394"/>
      <c r="X190" s="394"/>
      <c r="Y190" s="394"/>
      <c r="Z190" s="394"/>
      <c r="AA190" s="394"/>
      <c r="AB190" s="394"/>
      <c r="AC190" s="394"/>
      <c r="AD190" s="394"/>
      <c r="AE190" s="394"/>
      <c r="AF190" s="394"/>
      <c r="AH190" s="392"/>
      <c r="AI190" s="392"/>
      <c r="AJ190" s="392"/>
      <c r="AK190" s="392"/>
      <c r="AL190" s="392"/>
      <c r="AM190" s="392"/>
      <c r="AN190" s="392"/>
      <c r="AO190" s="392"/>
      <c r="AP190" s="392"/>
      <c r="AQ190" s="392"/>
      <c r="AR190" s="392"/>
      <c r="AS190" s="392"/>
    </row>
    <row r="191" spans="3:45" s="223" customFormat="1" x14ac:dyDescent="0.3">
      <c r="C191" s="394"/>
      <c r="D191" s="394"/>
      <c r="E191" s="394"/>
      <c r="F191" s="394"/>
      <c r="G191" s="384"/>
      <c r="H191" s="384"/>
      <c r="I191" s="384"/>
      <c r="J191" s="384"/>
      <c r="K191" s="384"/>
      <c r="L191" s="384"/>
      <c r="M191" s="384"/>
      <c r="N191" s="384"/>
      <c r="O191" s="384"/>
      <c r="P191" s="384"/>
      <c r="Q191" s="394"/>
      <c r="R191" s="394"/>
      <c r="S191" s="394"/>
      <c r="T191" s="394"/>
      <c r="U191" s="394"/>
      <c r="V191" s="394"/>
      <c r="W191" s="394"/>
      <c r="X191" s="394"/>
      <c r="Y191" s="394"/>
      <c r="Z191" s="394"/>
      <c r="AA191" s="394"/>
      <c r="AB191" s="394"/>
      <c r="AC191" s="394"/>
      <c r="AD191" s="394"/>
      <c r="AE191" s="394"/>
      <c r="AF191" s="394"/>
      <c r="AH191" s="392"/>
      <c r="AI191" s="392"/>
      <c r="AJ191" s="392"/>
      <c r="AK191" s="392"/>
      <c r="AL191" s="392"/>
      <c r="AM191" s="392"/>
      <c r="AN191" s="392"/>
      <c r="AO191" s="392"/>
      <c r="AP191" s="392"/>
      <c r="AQ191" s="392"/>
      <c r="AR191" s="392"/>
      <c r="AS191" s="392"/>
    </row>
    <row r="192" spans="3:45" s="223" customFormat="1" x14ac:dyDescent="0.3">
      <c r="C192" s="394"/>
      <c r="D192" s="394"/>
      <c r="E192" s="394"/>
      <c r="F192" s="394"/>
      <c r="G192" s="384"/>
      <c r="H192" s="384"/>
      <c r="I192" s="384"/>
      <c r="J192" s="384"/>
      <c r="K192" s="384"/>
      <c r="L192" s="384"/>
      <c r="M192" s="384"/>
      <c r="N192" s="384"/>
      <c r="O192" s="384"/>
      <c r="P192" s="384"/>
      <c r="Q192" s="394"/>
      <c r="R192" s="394"/>
      <c r="S192" s="394"/>
      <c r="T192" s="394"/>
      <c r="U192" s="394"/>
      <c r="V192" s="394"/>
      <c r="W192" s="394"/>
      <c r="X192" s="394"/>
      <c r="Y192" s="394"/>
      <c r="Z192" s="394"/>
      <c r="AA192" s="394"/>
      <c r="AB192" s="394"/>
      <c r="AC192" s="394"/>
      <c r="AD192" s="394"/>
      <c r="AE192" s="394"/>
      <c r="AF192" s="394"/>
      <c r="AH192" s="392"/>
      <c r="AI192" s="392"/>
      <c r="AJ192" s="392"/>
      <c r="AK192" s="392"/>
      <c r="AL192" s="392"/>
      <c r="AM192" s="392"/>
      <c r="AN192" s="392"/>
      <c r="AO192" s="392"/>
      <c r="AP192" s="392"/>
      <c r="AQ192" s="392"/>
      <c r="AR192" s="392"/>
      <c r="AS192" s="392"/>
    </row>
    <row r="193" spans="3:45" s="223" customFormat="1" x14ac:dyDescent="0.3">
      <c r="C193" s="394"/>
      <c r="D193" s="394"/>
      <c r="E193" s="394"/>
      <c r="F193" s="394"/>
      <c r="G193" s="384"/>
      <c r="H193" s="384"/>
      <c r="I193" s="384"/>
      <c r="J193" s="384"/>
      <c r="K193" s="384"/>
      <c r="L193" s="384"/>
      <c r="M193" s="384"/>
      <c r="N193" s="384"/>
      <c r="O193" s="384"/>
      <c r="P193" s="384"/>
      <c r="Q193" s="394"/>
      <c r="R193" s="394"/>
      <c r="S193" s="394"/>
      <c r="T193" s="394"/>
      <c r="U193" s="394"/>
      <c r="V193" s="394"/>
      <c r="W193" s="394"/>
      <c r="X193" s="394"/>
      <c r="Y193" s="394"/>
      <c r="Z193" s="394"/>
      <c r="AA193" s="394"/>
      <c r="AB193" s="394"/>
      <c r="AC193" s="394"/>
      <c r="AD193" s="394"/>
      <c r="AE193" s="394"/>
      <c r="AF193" s="394"/>
      <c r="AH193" s="392"/>
      <c r="AI193" s="392"/>
      <c r="AJ193" s="392"/>
      <c r="AK193" s="392"/>
      <c r="AL193" s="392"/>
      <c r="AM193" s="392"/>
      <c r="AN193" s="392"/>
      <c r="AO193" s="392"/>
      <c r="AP193" s="392"/>
      <c r="AQ193" s="392"/>
      <c r="AR193" s="392"/>
      <c r="AS193" s="392"/>
    </row>
    <row r="194" spans="3:45" s="223" customFormat="1" x14ac:dyDescent="0.3">
      <c r="C194" s="394"/>
      <c r="D194" s="394"/>
      <c r="E194" s="394"/>
      <c r="F194" s="394"/>
      <c r="G194" s="384"/>
      <c r="H194" s="384"/>
      <c r="I194" s="384"/>
      <c r="J194" s="384"/>
      <c r="K194" s="384"/>
      <c r="L194" s="384"/>
      <c r="M194" s="384"/>
      <c r="N194" s="384"/>
      <c r="O194" s="384"/>
      <c r="P194" s="384"/>
      <c r="Q194" s="394"/>
      <c r="R194" s="394"/>
      <c r="S194" s="394"/>
      <c r="T194" s="394"/>
      <c r="U194" s="394"/>
      <c r="V194" s="394"/>
      <c r="W194" s="394"/>
      <c r="X194" s="394"/>
      <c r="Y194" s="394"/>
      <c r="Z194" s="394"/>
      <c r="AA194" s="394"/>
      <c r="AB194" s="394"/>
      <c r="AC194" s="394"/>
      <c r="AD194" s="394"/>
      <c r="AE194" s="394"/>
      <c r="AF194" s="394"/>
      <c r="AH194" s="392"/>
      <c r="AI194" s="392"/>
      <c r="AJ194" s="392"/>
      <c r="AK194" s="392"/>
      <c r="AL194" s="392"/>
      <c r="AM194" s="392"/>
      <c r="AN194" s="392"/>
      <c r="AO194" s="392"/>
      <c r="AP194" s="392"/>
      <c r="AQ194" s="392"/>
      <c r="AR194" s="392"/>
      <c r="AS194" s="392"/>
    </row>
    <row r="195" spans="3:45" s="223" customFormat="1" x14ac:dyDescent="0.3">
      <c r="C195" s="394"/>
      <c r="D195" s="394"/>
      <c r="E195" s="394"/>
      <c r="F195" s="394"/>
      <c r="G195" s="384"/>
      <c r="H195" s="384"/>
      <c r="I195" s="384"/>
      <c r="J195" s="384"/>
      <c r="K195" s="384"/>
      <c r="L195" s="384"/>
      <c r="M195" s="384"/>
      <c r="N195" s="384"/>
      <c r="O195" s="384"/>
      <c r="P195" s="384"/>
      <c r="Q195" s="394"/>
      <c r="R195" s="394"/>
      <c r="S195" s="394"/>
      <c r="T195" s="394"/>
      <c r="U195" s="394"/>
      <c r="V195" s="394"/>
      <c r="W195" s="394"/>
      <c r="X195" s="394"/>
      <c r="Y195" s="394"/>
      <c r="Z195" s="394"/>
      <c r="AA195" s="394"/>
      <c r="AB195" s="394"/>
      <c r="AC195" s="394"/>
      <c r="AD195" s="394"/>
      <c r="AE195" s="394"/>
      <c r="AF195" s="394"/>
      <c r="AH195" s="392"/>
      <c r="AI195" s="392"/>
      <c r="AJ195" s="392"/>
      <c r="AK195" s="392"/>
      <c r="AL195" s="392"/>
      <c r="AM195" s="392"/>
      <c r="AN195" s="392"/>
      <c r="AO195" s="392"/>
      <c r="AP195" s="392"/>
      <c r="AQ195" s="392"/>
      <c r="AR195" s="392"/>
      <c r="AS195" s="392"/>
    </row>
    <row r="196" spans="3:45" s="223" customFormat="1" x14ac:dyDescent="0.3">
      <c r="C196" s="394"/>
      <c r="D196" s="394"/>
      <c r="E196" s="394"/>
      <c r="F196" s="394"/>
      <c r="G196" s="384"/>
      <c r="H196" s="384"/>
      <c r="I196" s="384"/>
      <c r="J196" s="384"/>
      <c r="K196" s="384"/>
      <c r="L196" s="384"/>
      <c r="M196" s="384"/>
      <c r="N196" s="384"/>
      <c r="O196" s="384"/>
      <c r="P196" s="384"/>
      <c r="Q196" s="394"/>
      <c r="R196" s="394"/>
      <c r="S196" s="394"/>
      <c r="T196" s="394"/>
      <c r="U196" s="394"/>
      <c r="V196" s="394"/>
      <c r="W196" s="394"/>
      <c r="X196" s="394"/>
      <c r="Y196" s="394"/>
      <c r="Z196" s="394"/>
      <c r="AA196" s="394"/>
      <c r="AB196" s="394"/>
      <c r="AC196" s="394"/>
      <c r="AD196" s="394"/>
      <c r="AE196" s="394"/>
      <c r="AF196" s="394"/>
      <c r="AH196" s="392"/>
      <c r="AI196" s="392"/>
      <c r="AJ196" s="392"/>
      <c r="AK196" s="392"/>
      <c r="AL196" s="392"/>
      <c r="AM196" s="392"/>
      <c r="AN196" s="392"/>
      <c r="AO196" s="392"/>
      <c r="AP196" s="392"/>
      <c r="AQ196" s="392"/>
      <c r="AR196" s="392"/>
      <c r="AS196" s="392"/>
    </row>
    <row r="197" spans="3:45" s="223" customFormat="1" x14ac:dyDescent="0.3">
      <c r="C197" s="394"/>
      <c r="D197" s="394"/>
      <c r="E197" s="394"/>
      <c r="F197" s="394"/>
      <c r="G197" s="384"/>
      <c r="H197" s="384"/>
      <c r="I197" s="384"/>
      <c r="J197" s="384"/>
      <c r="K197" s="384"/>
      <c r="L197" s="384"/>
      <c r="M197" s="384"/>
      <c r="N197" s="384"/>
      <c r="O197" s="384"/>
      <c r="P197" s="384"/>
      <c r="Q197" s="394"/>
      <c r="R197" s="394"/>
      <c r="S197" s="394"/>
      <c r="T197" s="394"/>
      <c r="U197" s="394"/>
      <c r="V197" s="394"/>
      <c r="W197" s="394"/>
      <c r="X197" s="394"/>
      <c r="Y197" s="394"/>
      <c r="Z197" s="394"/>
      <c r="AA197" s="394"/>
      <c r="AB197" s="394"/>
      <c r="AC197" s="394"/>
      <c r="AD197" s="394"/>
      <c r="AE197" s="394"/>
      <c r="AF197" s="394"/>
      <c r="AH197" s="392"/>
      <c r="AI197" s="392"/>
      <c r="AJ197" s="392"/>
      <c r="AK197" s="392"/>
      <c r="AL197" s="392"/>
      <c r="AM197" s="392"/>
      <c r="AN197" s="392"/>
      <c r="AO197" s="392"/>
      <c r="AP197" s="392"/>
      <c r="AQ197" s="392"/>
      <c r="AR197" s="392"/>
      <c r="AS197" s="392"/>
    </row>
    <row r="198" spans="3:45" s="223" customFormat="1" x14ac:dyDescent="0.3">
      <c r="C198" s="394"/>
      <c r="D198" s="394"/>
      <c r="E198" s="394"/>
      <c r="F198" s="394"/>
      <c r="G198" s="384"/>
      <c r="H198" s="384"/>
      <c r="I198" s="384"/>
      <c r="J198" s="384"/>
      <c r="K198" s="384"/>
      <c r="L198" s="384"/>
      <c r="M198" s="384"/>
      <c r="N198" s="384"/>
      <c r="O198" s="384"/>
      <c r="P198" s="384"/>
      <c r="Q198" s="394"/>
      <c r="R198" s="394"/>
      <c r="S198" s="394"/>
      <c r="T198" s="394"/>
      <c r="U198" s="394"/>
      <c r="V198" s="394"/>
      <c r="W198" s="394"/>
      <c r="X198" s="394"/>
      <c r="Y198" s="394"/>
      <c r="Z198" s="394"/>
      <c r="AA198" s="394"/>
      <c r="AB198" s="394"/>
      <c r="AC198" s="394"/>
      <c r="AD198" s="394"/>
      <c r="AE198" s="394"/>
      <c r="AF198" s="394"/>
      <c r="AH198" s="392"/>
      <c r="AI198" s="392"/>
      <c r="AJ198" s="392"/>
      <c r="AK198" s="392"/>
      <c r="AL198" s="392"/>
      <c r="AM198" s="392"/>
      <c r="AN198" s="392"/>
      <c r="AO198" s="392"/>
      <c r="AP198" s="392"/>
      <c r="AQ198" s="392"/>
      <c r="AR198" s="392"/>
      <c r="AS198" s="392"/>
    </row>
    <row r="199" spans="3:45" s="223" customFormat="1" x14ac:dyDescent="0.3">
      <c r="C199" s="394"/>
      <c r="D199" s="394"/>
      <c r="E199" s="394"/>
      <c r="F199" s="394"/>
      <c r="G199" s="384"/>
      <c r="H199" s="384"/>
      <c r="I199" s="384"/>
      <c r="J199" s="384"/>
      <c r="K199" s="384"/>
      <c r="L199" s="384"/>
      <c r="M199" s="384"/>
      <c r="N199" s="384"/>
      <c r="O199" s="384"/>
      <c r="P199" s="384"/>
      <c r="Q199" s="394"/>
      <c r="R199" s="394"/>
      <c r="S199" s="394"/>
      <c r="T199" s="394"/>
      <c r="U199" s="394"/>
      <c r="V199" s="394"/>
      <c r="W199" s="394"/>
      <c r="X199" s="394"/>
      <c r="Y199" s="394"/>
      <c r="Z199" s="394"/>
      <c r="AA199" s="394"/>
      <c r="AB199" s="394"/>
      <c r="AC199" s="394"/>
      <c r="AD199" s="394"/>
      <c r="AE199" s="394"/>
      <c r="AF199" s="394"/>
      <c r="AH199" s="392"/>
      <c r="AI199" s="392"/>
      <c r="AJ199" s="392"/>
      <c r="AK199" s="392"/>
      <c r="AL199" s="392"/>
      <c r="AM199" s="392"/>
      <c r="AN199" s="392"/>
      <c r="AO199" s="392"/>
      <c r="AP199" s="392"/>
      <c r="AQ199" s="392"/>
      <c r="AR199" s="392"/>
      <c r="AS199" s="392"/>
    </row>
    <row r="200" spans="3:45" s="223" customFormat="1" x14ac:dyDescent="0.3">
      <c r="C200" s="394"/>
      <c r="D200" s="394"/>
      <c r="E200" s="394"/>
      <c r="F200" s="394"/>
      <c r="G200" s="384"/>
      <c r="H200" s="384"/>
      <c r="I200" s="384"/>
      <c r="J200" s="384"/>
      <c r="K200" s="384"/>
      <c r="L200" s="384"/>
      <c r="M200" s="384"/>
      <c r="N200" s="384"/>
      <c r="O200" s="384"/>
      <c r="P200" s="384"/>
      <c r="Q200" s="394"/>
      <c r="R200" s="394"/>
      <c r="S200" s="394"/>
      <c r="T200" s="394"/>
      <c r="U200" s="394"/>
      <c r="V200" s="394"/>
      <c r="W200" s="394"/>
      <c r="X200" s="394"/>
      <c r="Y200" s="394"/>
      <c r="Z200" s="394"/>
      <c r="AA200" s="394"/>
      <c r="AB200" s="394"/>
      <c r="AC200" s="394"/>
      <c r="AD200" s="394"/>
      <c r="AE200" s="394"/>
      <c r="AF200" s="394"/>
      <c r="AH200" s="392"/>
      <c r="AI200" s="392"/>
      <c r="AJ200" s="392"/>
      <c r="AK200" s="392"/>
      <c r="AL200" s="392"/>
      <c r="AM200" s="392"/>
      <c r="AN200" s="392"/>
      <c r="AO200" s="392"/>
      <c r="AP200" s="392"/>
      <c r="AQ200" s="392"/>
      <c r="AR200" s="392"/>
      <c r="AS200" s="392"/>
    </row>
    <row r="201" spans="3:45" s="223" customFormat="1" x14ac:dyDescent="0.3">
      <c r="C201" s="394"/>
      <c r="D201" s="394"/>
      <c r="E201" s="394"/>
      <c r="F201" s="394"/>
      <c r="G201" s="384"/>
      <c r="H201" s="384"/>
      <c r="I201" s="384"/>
      <c r="J201" s="384"/>
      <c r="K201" s="384"/>
      <c r="L201" s="384"/>
      <c r="M201" s="384"/>
      <c r="N201" s="384"/>
      <c r="O201" s="384"/>
      <c r="P201" s="384"/>
      <c r="Q201" s="394"/>
      <c r="R201" s="394"/>
      <c r="S201" s="394"/>
      <c r="T201" s="394"/>
      <c r="U201" s="394"/>
      <c r="V201" s="394"/>
      <c r="W201" s="394"/>
      <c r="X201" s="394"/>
      <c r="Y201" s="394"/>
      <c r="Z201" s="394"/>
      <c r="AA201" s="394"/>
      <c r="AB201" s="394"/>
      <c r="AC201" s="394"/>
      <c r="AD201" s="394"/>
      <c r="AE201" s="394"/>
      <c r="AF201" s="394"/>
      <c r="AH201" s="392"/>
      <c r="AI201" s="392"/>
      <c r="AJ201" s="392"/>
      <c r="AK201" s="392"/>
      <c r="AL201" s="392"/>
      <c r="AM201" s="392"/>
      <c r="AN201" s="392"/>
      <c r="AO201" s="392"/>
      <c r="AP201" s="392"/>
      <c r="AQ201" s="392"/>
      <c r="AR201" s="392"/>
      <c r="AS201" s="392"/>
    </row>
    <row r="202" spans="3:45" s="223" customFormat="1" x14ac:dyDescent="0.3">
      <c r="C202" s="394"/>
      <c r="D202" s="394"/>
      <c r="E202" s="394"/>
      <c r="F202" s="394"/>
      <c r="G202" s="384"/>
      <c r="H202" s="384"/>
      <c r="I202" s="384"/>
      <c r="J202" s="384"/>
      <c r="K202" s="384"/>
      <c r="L202" s="384"/>
      <c r="M202" s="384"/>
      <c r="N202" s="384"/>
      <c r="O202" s="384"/>
      <c r="P202" s="384"/>
      <c r="Q202" s="394"/>
      <c r="R202" s="394"/>
      <c r="S202" s="394"/>
      <c r="T202" s="394"/>
      <c r="U202" s="394"/>
      <c r="V202" s="394"/>
      <c r="W202" s="394"/>
      <c r="X202" s="394"/>
      <c r="Y202" s="394"/>
      <c r="Z202" s="394"/>
      <c r="AA202" s="394"/>
      <c r="AB202" s="394"/>
      <c r="AC202" s="394"/>
      <c r="AD202" s="394"/>
      <c r="AE202" s="394"/>
      <c r="AF202" s="394"/>
      <c r="AG202" s="333"/>
      <c r="AH202" s="392"/>
      <c r="AI202" s="392"/>
      <c r="AJ202" s="392"/>
      <c r="AK202" s="392"/>
      <c r="AL202" s="392"/>
      <c r="AM202" s="392"/>
      <c r="AN202" s="392"/>
      <c r="AO202" s="392"/>
      <c r="AP202" s="392"/>
      <c r="AQ202" s="392"/>
      <c r="AR202" s="392"/>
      <c r="AS202" s="392"/>
    </row>
    <row r="203" spans="3:45" s="223" customFormat="1" x14ac:dyDescent="0.3">
      <c r="C203" s="394"/>
      <c r="D203" s="394"/>
      <c r="E203" s="394"/>
      <c r="F203" s="394"/>
      <c r="G203" s="384"/>
      <c r="H203" s="384"/>
      <c r="I203" s="384"/>
      <c r="J203" s="384"/>
      <c r="K203" s="384"/>
      <c r="L203" s="384"/>
      <c r="M203" s="384"/>
      <c r="N203" s="384"/>
      <c r="O203" s="384"/>
      <c r="P203" s="384"/>
      <c r="Q203" s="394"/>
      <c r="R203" s="394"/>
      <c r="S203" s="394"/>
      <c r="T203" s="394"/>
      <c r="U203" s="394"/>
      <c r="V203" s="394"/>
      <c r="W203" s="394"/>
      <c r="X203" s="394"/>
      <c r="Y203" s="394"/>
      <c r="Z203" s="394"/>
      <c r="AA203" s="394"/>
      <c r="AB203" s="394"/>
      <c r="AC203" s="394"/>
      <c r="AD203" s="394"/>
      <c r="AE203" s="394"/>
      <c r="AF203" s="394"/>
      <c r="AG203" s="333"/>
      <c r="AH203" s="392"/>
      <c r="AI203" s="392"/>
      <c r="AJ203" s="392"/>
      <c r="AK203" s="392"/>
      <c r="AL203" s="392"/>
      <c r="AM203" s="392"/>
      <c r="AN203" s="392"/>
      <c r="AO203" s="392"/>
      <c r="AP203" s="392"/>
      <c r="AQ203" s="392"/>
      <c r="AR203" s="392"/>
      <c r="AS203" s="392"/>
    </row>
  </sheetData>
  <mergeCells count="27">
    <mergeCell ref="Q2:AF2"/>
    <mergeCell ref="B3:B4"/>
    <mergeCell ref="C3:C4"/>
    <mergeCell ref="D3:D4"/>
    <mergeCell ref="E3:E4"/>
    <mergeCell ref="F3:F4"/>
    <mergeCell ref="G3:G4"/>
    <mergeCell ref="H3:H4"/>
    <mergeCell ref="I3:N3"/>
    <mergeCell ref="O3:P3"/>
    <mergeCell ref="AB3:AB4"/>
    <mergeCell ref="Q3:Q4"/>
    <mergeCell ref="R3:R4"/>
    <mergeCell ref="S3:S4"/>
    <mergeCell ref="T3:T4"/>
    <mergeCell ref="U3:U4"/>
    <mergeCell ref="V3:V4"/>
    <mergeCell ref="W3:W4"/>
    <mergeCell ref="X3:X4"/>
    <mergeCell ref="Y3:Y4"/>
    <mergeCell ref="Z3:Z4"/>
    <mergeCell ref="AG3:AG4"/>
    <mergeCell ref="AA3:AA4"/>
    <mergeCell ref="AC3:AC4"/>
    <mergeCell ref="AD3:AD4"/>
    <mergeCell ref="AE3:AE4"/>
    <mergeCell ref="AF3:AF4"/>
  </mergeCells>
  <phoneticPr fontId="1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9E22-5987-4385-B90D-6B89F47FB419}">
  <sheetPr>
    <pageSetUpPr fitToPage="1"/>
  </sheetPr>
  <dimension ref="A1:AS756"/>
  <sheetViews>
    <sheetView zoomScale="80" zoomScaleNormal="80" workbookViewId="0">
      <pane ySplit="4" topLeftCell="A5" activePane="bottomLeft" state="frozen"/>
      <selection activeCell="B1" sqref="B1"/>
      <selection pane="bottomLeft" activeCell="J13" sqref="J13:J22"/>
    </sheetView>
  </sheetViews>
  <sheetFormatPr defaultColWidth="9.109375" defaultRowHeight="14.4" outlineLevelRow="1" x14ac:dyDescent="0.3"/>
  <cols>
    <col min="1" max="1" width="23.33203125" style="14" customWidth="1"/>
    <col min="2" max="2" width="15.6640625" style="27" customWidth="1"/>
    <col min="3" max="3" width="70.6640625" style="13" customWidth="1"/>
    <col min="4" max="4" width="14.6640625" style="27" customWidth="1"/>
    <col min="5" max="6" width="11.44140625" style="322" customWidth="1"/>
    <col min="7" max="7" width="41.5546875" style="14" customWidth="1"/>
    <col min="8" max="8" width="50.109375" style="27" customWidth="1"/>
    <col min="9" max="9" width="62.88671875" style="27" customWidth="1"/>
    <col min="10" max="10" width="56" style="27" customWidth="1"/>
    <col min="11" max="11" width="18.33203125" style="27" customWidth="1"/>
    <col min="12" max="12" width="57.33203125" style="27" customWidth="1"/>
    <col min="13" max="13" width="59.88671875" style="27" customWidth="1"/>
    <col min="14" max="14" width="8.33203125" style="15" hidden="1" customWidth="1"/>
    <col min="15" max="15" width="19" style="27" hidden="1" customWidth="1"/>
    <col min="16" max="16" width="11" style="27" hidden="1" customWidth="1"/>
    <col min="17" max="17" width="11.6640625" style="27" hidden="1" customWidth="1"/>
    <col min="18" max="16384" width="9.109375" style="27"/>
  </cols>
  <sheetData>
    <row r="1" spans="1:45" x14ac:dyDescent="0.3">
      <c r="A1" s="25"/>
      <c r="B1" s="17"/>
      <c r="C1" s="24" t="s">
        <v>180</v>
      </c>
      <c r="D1" s="25"/>
      <c r="E1" s="317"/>
      <c r="F1" s="317"/>
      <c r="G1" s="23"/>
      <c r="H1" s="1"/>
      <c r="I1" s="1"/>
      <c r="J1" s="1"/>
      <c r="K1" s="2"/>
      <c r="L1" s="3"/>
      <c r="M1" s="3"/>
      <c r="N1" s="4"/>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row>
    <row r="2" spans="1:45" ht="13.35" hidden="1" customHeight="1" outlineLevel="1" x14ac:dyDescent="0.3">
      <c r="A2" s="1"/>
      <c r="B2" s="1"/>
      <c r="C2" s="1"/>
      <c r="D2" s="1"/>
      <c r="E2" s="318"/>
      <c r="F2" s="318"/>
      <c r="G2" s="1"/>
      <c r="H2" s="1"/>
      <c r="I2" s="1"/>
      <c r="J2" s="1"/>
      <c r="K2" s="1"/>
      <c r="L2" s="1"/>
      <c r="M2" s="1"/>
      <c r="N2" s="4"/>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row>
    <row r="3" spans="1:45" ht="14.25" hidden="1" customHeight="1" outlineLevel="1" x14ac:dyDescent="0.3">
      <c r="A3" s="8"/>
      <c r="B3" s="6"/>
      <c r="C3" s="7"/>
      <c r="D3" s="8"/>
      <c r="E3" s="319"/>
      <c r="F3" s="319"/>
      <c r="G3" s="8"/>
      <c r="H3" s="8"/>
      <c r="I3" s="8"/>
      <c r="J3" s="8"/>
      <c r="K3" s="9"/>
      <c r="L3" s="10"/>
      <c r="M3" s="10"/>
      <c r="N3" s="4"/>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row>
    <row r="4" spans="1:45" ht="67.5" customHeight="1" collapsed="1" x14ac:dyDescent="0.3">
      <c r="A4" s="153" t="s">
        <v>275</v>
      </c>
      <c r="B4" s="26" t="s">
        <v>28</v>
      </c>
      <c r="C4" s="19" t="s">
        <v>0</v>
      </c>
      <c r="D4" s="20" t="s">
        <v>794</v>
      </c>
      <c r="E4" s="20" t="s">
        <v>573</v>
      </c>
      <c r="F4" s="20" t="s">
        <v>574</v>
      </c>
      <c r="G4" s="21" t="s">
        <v>18</v>
      </c>
      <c r="H4" s="22" t="s">
        <v>323</v>
      </c>
      <c r="I4" s="22" t="s">
        <v>1</v>
      </c>
      <c r="J4" s="22" t="s">
        <v>17</v>
      </c>
      <c r="K4" s="18" t="s">
        <v>2</v>
      </c>
      <c r="L4" s="18" t="s">
        <v>415</v>
      </c>
      <c r="M4" s="18" t="s">
        <v>3</v>
      </c>
      <c r="N4" s="11" t="s">
        <v>4</v>
      </c>
      <c r="O4" s="118" t="s">
        <v>450</v>
      </c>
      <c r="P4" s="248" t="s">
        <v>15</v>
      </c>
      <c r="Q4" s="248" t="s">
        <v>16</v>
      </c>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row>
    <row r="5" spans="1:45" ht="13.8" x14ac:dyDescent="0.3">
      <c r="A5" s="47" t="s">
        <v>13</v>
      </c>
      <c r="B5" s="47"/>
      <c r="C5" s="29"/>
      <c r="D5" s="30"/>
      <c r="E5" s="30"/>
      <c r="F5" s="30"/>
      <c r="G5" s="30"/>
      <c r="H5" s="30"/>
      <c r="I5" s="30"/>
      <c r="J5" s="30"/>
      <c r="K5" s="30"/>
      <c r="L5" s="30"/>
      <c r="M5" s="30"/>
      <c r="N5" s="31"/>
      <c r="O5" s="119"/>
      <c r="P5" s="119"/>
      <c r="Q5" s="119"/>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row>
    <row r="6" spans="1:45" ht="90" customHeight="1" x14ac:dyDescent="0.3">
      <c r="A6" s="45" t="s">
        <v>32</v>
      </c>
      <c r="B6" s="487" t="s">
        <v>36</v>
      </c>
      <c r="C6" s="478" t="s">
        <v>1458</v>
      </c>
      <c r="D6" s="484" t="s">
        <v>5</v>
      </c>
      <c r="E6" s="489" t="s">
        <v>14</v>
      </c>
      <c r="F6" s="489" t="s">
        <v>14</v>
      </c>
      <c r="G6" s="480" t="s">
        <v>1392</v>
      </c>
      <c r="H6" s="34" t="s">
        <v>839</v>
      </c>
      <c r="I6" s="34" t="s">
        <v>471</v>
      </c>
      <c r="J6" s="34" t="s">
        <v>469</v>
      </c>
      <c r="K6" s="35" t="s">
        <v>6</v>
      </c>
      <c r="L6" s="140"/>
      <c r="M6" s="140"/>
      <c r="N6" s="36">
        <f>IF(K6="","0",IF(K6="Pass",1,IF(K6="Not Testable",1,IF(K6="Fail",0,IF(K6="TBD",0,IF(K6="N/A (Please provide reason)",1))))))</f>
        <v>0</v>
      </c>
      <c r="O6" s="120">
        <f>IF(AND(D6="M",K6="N/A (Please provide reason)"),1,0)</f>
        <v>0</v>
      </c>
      <c r="P6" s="247">
        <f>IF(E6 = "YES",1)</f>
        <v>1</v>
      </c>
      <c r="Q6" s="247">
        <f>IF(F6 = "YES",1,0)</f>
        <v>1</v>
      </c>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row>
    <row r="7" spans="1:45" ht="90.75" customHeight="1" x14ac:dyDescent="0.3">
      <c r="A7" s="45" t="s">
        <v>33</v>
      </c>
      <c r="B7" s="488"/>
      <c r="C7" s="479"/>
      <c r="D7" s="485"/>
      <c r="E7" s="490"/>
      <c r="F7" s="490"/>
      <c r="G7" s="481"/>
      <c r="H7" s="34" t="s">
        <v>330</v>
      </c>
      <c r="I7" s="34" t="s">
        <v>471</v>
      </c>
      <c r="J7" s="34" t="s">
        <v>470</v>
      </c>
      <c r="K7" s="35" t="s">
        <v>6</v>
      </c>
      <c r="L7" s="140"/>
      <c r="M7" s="140"/>
      <c r="N7" s="36">
        <f t="shared" ref="N7:N20" si="0">IF(K7="","0",IF(K7="Pass",1,IF(K7="Not Testable",1,IF(K7="Fail",0,IF(K7="TBD",0,IF(K7="N/A (Please provide reason)",1))))))</f>
        <v>0</v>
      </c>
      <c r="O7" s="120">
        <f>IF(AND(D6="M",K7="N/A (Please provide reason)"),1,0)</f>
        <v>0</v>
      </c>
      <c r="P7" s="247">
        <f>IF(E6 = "YES",1)</f>
        <v>1</v>
      </c>
      <c r="Q7" s="247">
        <f>IF(F6 = "YES",1,0)</f>
        <v>1</v>
      </c>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row>
    <row r="8" spans="1:45" ht="96.75" customHeight="1" x14ac:dyDescent="0.3">
      <c r="A8" s="45" t="s">
        <v>34</v>
      </c>
      <c r="B8" s="488"/>
      <c r="C8" s="479"/>
      <c r="D8" s="485"/>
      <c r="E8" s="490"/>
      <c r="F8" s="490"/>
      <c r="G8" s="482"/>
      <c r="H8" s="34" t="s">
        <v>840</v>
      </c>
      <c r="I8" s="34" t="s">
        <v>471</v>
      </c>
      <c r="J8" s="34" t="s">
        <v>470</v>
      </c>
      <c r="K8" s="35" t="s">
        <v>6</v>
      </c>
      <c r="L8" s="140"/>
      <c r="M8" s="140"/>
      <c r="N8" s="36">
        <f t="shared" si="0"/>
        <v>0</v>
      </c>
      <c r="O8" s="120">
        <f>IF(AND(D6="M",K8="N/A (Please provide reason)"),1,0)</f>
        <v>0</v>
      </c>
      <c r="P8" s="247">
        <f>IF(E6 = "YES",1)</f>
        <v>1</v>
      </c>
      <c r="Q8" s="247">
        <f>IF(F6 = "YES",1,0)</f>
        <v>1</v>
      </c>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row>
    <row r="9" spans="1:45" ht="87" customHeight="1" x14ac:dyDescent="0.3">
      <c r="A9" s="45" t="s">
        <v>35</v>
      </c>
      <c r="B9" s="476" t="s">
        <v>37</v>
      </c>
      <c r="C9" s="478" t="s">
        <v>1453</v>
      </c>
      <c r="D9" s="484" t="s">
        <v>5</v>
      </c>
      <c r="E9" s="316" t="s">
        <v>14</v>
      </c>
      <c r="F9" s="316" t="s">
        <v>14</v>
      </c>
      <c r="G9" s="480" t="s">
        <v>1391</v>
      </c>
      <c r="H9" s="34" t="s">
        <v>1389</v>
      </c>
      <c r="I9" s="34" t="s">
        <v>328</v>
      </c>
      <c r="J9" s="34" t="s">
        <v>799</v>
      </c>
      <c r="K9" s="35" t="s">
        <v>6</v>
      </c>
      <c r="L9" s="140"/>
      <c r="M9" s="140"/>
      <c r="N9" s="36">
        <f t="shared" si="0"/>
        <v>0</v>
      </c>
      <c r="O9" s="120">
        <f>IF(AND(D9="M",K9="N/A (Please provide reason)"),1,0)</f>
        <v>0</v>
      </c>
      <c r="P9" s="247">
        <f t="shared" ref="P9:P13" si="1">IF(E9 = "YES",1)</f>
        <v>1</v>
      </c>
      <c r="Q9" s="247">
        <f>IF(F9 = "YES",1,0)</f>
        <v>1</v>
      </c>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row>
    <row r="10" spans="1:45" ht="96" customHeight="1" x14ac:dyDescent="0.3">
      <c r="A10" s="45" t="s">
        <v>39</v>
      </c>
      <c r="B10" s="477"/>
      <c r="C10" s="479"/>
      <c r="D10" s="485"/>
      <c r="E10" s="316" t="s">
        <v>14</v>
      </c>
      <c r="F10" s="316" t="s">
        <v>14</v>
      </c>
      <c r="G10" s="481"/>
      <c r="H10" s="34" t="s">
        <v>841</v>
      </c>
      <c r="I10" s="34" t="s">
        <v>841</v>
      </c>
      <c r="J10" s="34" t="s">
        <v>327</v>
      </c>
      <c r="K10" s="35" t="s">
        <v>6</v>
      </c>
      <c r="L10" s="140"/>
      <c r="M10" s="140"/>
      <c r="N10" s="36">
        <f t="shared" si="0"/>
        <v>0</v>
      </c>
      <c r="O10" s="120">
        <f>IF(AND(D9="M",K10="N/A (Please provide reason)"),1,0)</f>
        <v>0</v>
      </c>
      <c r="P10" s="247">
        <f>IF(E10 = "YES",1)</f>
        <v>1</v>
      </c>
      <c r="Q10" s="247">
        <f>IF(F10 = "YES",1,0)</f>
        <v>1</v>
      </c>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row>
    <row r="11" spans="1:45" ht="96" customHeight="1" x14ac:dyDescent="0.3">
      <c r="A11" s="45" t="s">
        <v>40</v>
      </c>
      <c r="B11" s="477"/>
      <c r="C11" s="479"/>
      <c r="D11" s="485"/>
      <c r="E11" s="316" t="s">
        <v>14</v>
      </c>
      <c r="F11" s="320" t="s">
        <v>19</v>
      </c>
      <c r="G11" s="481"/>
      <c r="H11" s="34" t="s">
        <v>842</v>
      </c>
      <c r="I11" s="34" t="s">
        <v>738</v>
      </c>
      <c r="J11" s="34" t="s">
        <v>739</v>
      </c>
      <c r="K11" s="35" t="s">
        <v>6</v>
      </c>
      <c r="L11" s="296"/>
      <c r="M11" s="296"/>
      <c r="N11" s="36">
        <f t="shared" si="0"/>
        <v>0</v>
      </c>
      <c r="O11" s="120">
        <f>IF(AND(D8="M",K11="N/A (Please provide reason)"),1,0)</f>
        <v>0</v>
      </c>
      <c r="P11" s="247">
        <f>IF(E11 = "YES",1)</f>
        <v>1</v>
      </c>
      <c r="Q11" s="247">
        <f>IF(F11 = "YES",1,0)</f>
        <v>0</v>
      </c>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row>
    <row r="12" spans="1:45" ht="96" customHeight="1" x14ac:dyDescent="0.3">
      <c r="A12" s="45" t="s">
        <v>723</v>
      </c>
      <c r="B12" s="477"/>
      <c r="C12" s="479"/>
      <c r="D12" s="485"/>
      <c r="E12" s="316" t="s">
        <v>14</v>
      </c>
      <c r="F12" s="320" t="s">
        <v>19</v>
      </c>
      <c r="G12" s="481"/>
      <c r="H12" s="34" t="s">
        <v>843</v>
      </c>
      <c r="I12" s="34" t="s">
        <v>633</v>
      </c>
      <c r="J12" s="34" t="s">
        <v>575</v>
      </c>
      <c r="K12" s="35" t="s">
        <v>6</v>
      </c>
      <c r="L12" s="313"/>
      <c r="M12" s="313"/>
      <c r="N12" s="36">
        <f t="shared" ref="N12" si="2">IF(K12="","0",IF(K12="Pass",1,IF(K12="Not Testable",1,IF(K12="Fail",0,IF(K12="TBD",0,IF(K12="N/A (Please provide reason)",1))))))</f>
        <v>0</v>
      </c>
      <c r="O12" s="120">
        <f>IF(AND(D9="M",K12="N/A (Please provide reason)"),1,0)</f>
        <v>0</v>
      </c>
      <c r="P12" s="247">
        <f>IF(E12 = "YES",1)</f>
        <v>1</v>
      </c>
      <c r="Q12" s="247">
        <f>IF(F12 = "YES",1,0)</f>
        <v>0</v>
      </c>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row>
    <row r="13" spans="1:45" ht="51.75" customHeight="1" x14ac:dyDescent="0.3">
      <c r="A13" s="45" t="s">
        <v>300</v>
      </c>
      <c r="B13" s="476" t="s">
        <v>38</v>
      </c>
      <c r="C13" s="478" t="s">
        <v>1452</v>
      </c>
      <c r="D13" s="484" t="s">
        <v>5</v>
      </c>
      <c r="E13" s="316" t="s">
        <v>14</v>
      </c>
      <c r="F13" s="316" t="s">
        <v>14</v>
      </c>
      <c r="G13" s="480" t="s">
        <v>1390</v>
      </c>
      <c r="H13" s="34" t="s">
        <v>331</v>
      </c>
      <c r="I13" s="34" t="s">
        <v>382</v>
      </c>
      <c r="J13" s="480" t="s">
        <v>1295</v>
      </c>
      <c r="K13" s="35" t="s">
        <v>6</v>
      </c>
      <c r="L13" s="140"/>
      <c r="M13" s="140"/>
      <c r="N13" s="36">
        <f t="shared" si="0"/>
        <v>0</v>
      </c>
      <c r="O13" s="120">
        <f>IF(AND(D13="M",K13="N/A (Please provide reason)"),1,0)</f>
        <v>0</v>
      </c>
      <c r="P13" s="247">
        <f t="shared" si="1"/>
        <v>1</v>
      </c>
      <c r="Q13" s="247">
        <f>IF(F13 = "YES",1,0)</f>
        <v>1</v>
      </c>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1:45" ht="48.75" customHeight="1" x14ac:dyDescent="0.3">
      <c r="A14" s="45" t="s">
        <v>329</v>
      </c>
      <c r="B14" s="477"/>
      <c r="C14" s="479"/>
      <c r="D14" s="485"/>
      <c r="E14" s="316" t="s">
        <v>14</v>
      </c>
      <c r="F14" s="316" t="s">
        <v>14</v>
      </c>
      <c r="G14" s="481"/>
      <c r="H14" s="34" t="s">
        <v>332</v>
      </c>
      <c r="I14" s="410" t="s">
        <v>378</v>
      </c>
      <c r="J14" s="481"/>
      <c r="K14" s="35" t="s">
        <v>6</v>
      </c>
      <c r="L14" s="140"/>
      <c r="M14" s="140"/>
      <c r="N14" s="36">
        <f t="shared" si="0"/>
        <v>0</v>
      </c>
      <c r="O14" s="120">
        <f>IF(AND(D13="M",K14="N/A (Please provide reason)"),1,0)</f>
        <v>0</v>
      </c>
      <c r="P14" s="247">
        <f t="shared" ref="P14:P21" si="3">IF(E14 = "YES",1)</f>
        <v>1</v>
      </c>
      <c r="Q14" s="247">
        <f t="shared" ref="Q14:Q21" si="4">IF(F14 = "YES",1,0)</f>
        <v>1</v>
      </c>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row>
    <row r="15" spans="1:45" ht="48.75" customHeight="1" x14ac:dyDescent="0.3">
      <c r="A15" s="45" t="s">
        <v>397</v>
      </c>
      <c r="B15" s="477"/>
      <c r="C15" s="479"/>
      <c r="D15" s="485"/>
      <c r="E15" s="316" t="s">
        <v>14</v>
      </c>
      <c r="F15" s="316" t="s">
        <v>14</v>
      </c>
      <c r="G15" s="481"/>
      <c r="H15" s="34" t="s">
        <v>475</v>
      </c>
      <c r="I15" s="410" t="s">
        <v>476</v>
      </c>
      <c r="J15" s="481"/>
      <c r="K15" s="35" t="s">
        <v>6</v>
      </c>
      <c r="L15" s="140"/>
      <c r="M15" s="140"/>
      <c r="N15" s="36">
        <f t="shared" si="0"/>
        <v>0</v>
      </c>
      <c r="O15" s="120">
        <f>IF(AND(D13="M",K15="N/A (Please provide reason)"),1,0)</f>
        <v>0</v>
      </c>
      <c r="P15" s="247">
        <f t="shared" si="3"/>
        <v>1</v>
      </c>
      <c r="Q15" s="247">
        <f t="shared" si="4"/>
        <v>1</v>
      </c>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row>
    <row r="16" spans="1:45" ht="48.75" customHeight="1" x14ac:dyDescent="0.3">
      <c r="A16" s="45" t="s">
        <v>398</v>
      </c>
      <c r="B16" s="477"/>
      <c r="C16" s="479"/>
      <c r="D16" s="485"/>
      <c r="E16" s="316" t="s">
        <v>14</v>
      </c>
      <c r="F16" s="320" t="s">
        <v>19</v>
      </c>
      <c r="G16" s="481"/>
      <c r="H16" s="34" t="s">
        <v>741</v>
      </c>
      <c r="I16" s="34" t="s">
        <v>740</v>
      </c>
      <c r="J16" s="481"/>
      <c r="K16" s="35" t="s">
        <v>6</v>
      </c>
      <c r="L16" s="228"/>
      <c r="M16" s="228"/>
      <c r="N16" s="36">
        <f t="shared" ref="N16" si="5">IF(K16="","0",IF(K16="Pass",1,IF(K16="Not Testable",1,IF(K16="Fail",0,IF(K16="TBD",0,IF(K16="N/A (Please provide reason)",1))))))</f>
        <v>0</v>
      </c>
      <c r="O16" s="120">
        <f>IF(AND(D13="M",K16="N/A (Please provide reason)"),1,0)</f>
        <v>0</v>
      </c>
      <c r="P16" s="247">
        <f t="shared" si="3"/>
        <v>1</v>
      </c>
      <c r="Q16" s="247">
        <f t="shared" si="4"/>
        <v>0</v>
      </c>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row>
    <row r="17" spans="1:45" ht="48.75" customHeight="1" x14ac:dyDescent="0.3">
      <c r="A17" s="45" t="s">
        <v>477</v>
      </c>
      <c r="B17" s="477"/>
      <c r="C17" s="479"/>
      <c r="D17" s="485"/>
      <c r="E17" s="316" t="s">
        <v>14</v>
      </c>
      <c r="F17" s="320" t="s">
        <v>19</v>
      </c>
      <c r="G17" s="481"/>
      <c r="H17" s="34" t="s">
        <v>399</v>
      </c>
      <c r="I17" s="34" t="s">
        <v>634</v>
      </c>
      <c r="J17" s="481"/>
      <c r="K17" s="35" t="s">
        <v>6</v>
      </c>
      <c r="L17" s="296"/>
      <c r="M17" s="296"/>
      <c r="N17" s="36">
        <f t="shared" ref="N17" si="6">IF(K17="","0",IF(K17="Pass",1,IF(K17="Not Testable",1,IF(K17="Fail",0,IF(K17="TBD",0,IF(K17="N/A (Please provide reason)",1))))))</f>
        <v>0</v>
      </c>
      <c r="O17" s="120">
        <f>IF(AND(D13="M",K17="N/A (Please provide reason)"),1,0)</f>
        <v>0</v>
      </c>
      <c r="P17" s="247">
        <f t="shared" ref="P17" si="7">IF(E17 = "YES",1)</f>
        <v>1</v>
      </c>
      <c r="Q17" s="247">
        <f t="shared" ref="Q17" si="8">IF(F17 = "YES",1,0)</f>
        <v>0</v>
      </c>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row>
    <row r="18" spans="1:45" ht="72" x14ac:dyDescent="0.3">
      <c r="A18" s="45" t="s">
        <v>478</v>
      </c>
      <c r="B18" s="477"/>
      <c r="C18" s="479"/>
      <c r="D18" s="485"/>
      <c r="E18" s="316" t="s">
        <v>14</v>
      </c>
      <c r="F18" s="316" t="s">
        <v>14</v>
      </c>
      <c r="G18" s="481"/>
      <c r="H18" s="34" t="s">
        <v>334</v>
      </c>
      <c r="I18" s="34" t="s">
        <v>501</v>
      </c>
      <c r="J18" s="481"/>
      <c r="K18" s="35" t="s">
        <v>6</v>
      </c>
      <c r="L18" s="140"/>
      <c r="M18" s="140"/>
      <c r="N18" s="36">
        <f t="shared" si="0"/>
        <v>0</v>
      </c>
      <c r="O18" s="120">
        <f>IF(AND(D13="M",K18="N/A (Please provide reason)"),1,0)</f>
        <v>0</v>
      </c>
      <c r="P18" s="247">
        <f t="shared" si="3"/>
        <v>1</v>
      </c>
      <c r="Q18" s="247">
        <f t="shared" si="4"/>
        <v>1</v>
      </c>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row>
    <row r="19" spans="1:45" ht="72" x14ac:dyDescent="0.3">
      <c r="A19" s="45" t="s">
        <v>481</v>
      </c>
      <c r="B19" s="477"/>
      <c r="C19" s="479"/>
      <c r="D19" s="485"/>
      <c r="E19" s="316" t="s">
        <v>14</v>
      </c>
      <c r="F19" s="316" t="s">
        <v>14</v>
      </c>
      <c r="G19" s="481"/>
      <c r="H19" s="34" t="s">
        <v>333</v>
      </c>
      <c r="I19" s="410" t="s">
        <v>472</v>
      </c>
      <c r="J19" s="481"/>
      <c r="K19" s="35" t="s">
        <v>6</v>
      </c>
      <c r="L19" s="140"/>
      <c r="M19" s="140"/>
      <c r="N19" s="36">
        <f t="shared" si="0"/>
        <v>0</v>
      </c>
      <c r="O19" s="120">
        <f>IF(AND(D13="M",K19="N/A (Please provide reason)"),1,0)</f>
        <v>0</v>
      </c>
      <c r="P19" s="247">
        <f t="shared" si="3"/>
        <v>1</v>
      </c>
      <c r="Q19" s="247">
        <f t="shared" si="4"/>
        <v>1</v>
      </c>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row>
    <row r="20" spans="1:45" ht="72" x14ac:dyDescent="0.3">
      <c r="A20" s="45" t="s">
        <v>555</v>
      </c>
      <c r="B20" s="477"/>
      <c r="C20" s="479"/>
      <c r="D20" s="485"/>
      <c r="E20" s="316" t="s">
        <v>14</v>
      </c>
      <c r="F20" s="316" t="s">
        <v>14</v>
      </c>
      <c r="G20" s="481"/>
      <c r="H20" s="34" t="s">
        <v>479</v>
      </c>
      <c r="I20" s="410" t="s">
        <v>480</v>
      </c>
      <c r="J20" s="481"/>
      <c r="K20" s="35" t="s">
        <v>6</v>
      </c>
      <c r="L20" s="140"/>
      <c r="M20" s="140"/>
      <c r="N20" s="36">
        <f t="shared" si="0"/>
        <v>0</v>
      </c>
      <c r="O20" s="120">
        <f>IF(AND(D13="M",K20="N/A (Please provide reason)"),1,0)</f>
        <v>0</v>
      </c>
      <c r="P20" s="247">
        <f t="shared" si="3"/>
        <v>1</v>
      </c>
      <c r="Q20" s="247">
        <f t="shared" si="4"/>
        <v>1</v>
      </c>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row>
    <row r="21" spans="1:45" ht="72" x14ac:dyDescent="0.3">
      <c r="A21" s="45" t="s">
        <v>744</v>
      </c>
      <c r="B21" s="477"/>
      <c r="C21" s="479"/>
      <c r="D21" s="485"/>
      <c r="E21" s="316" t="s">
        <v>14</v>
      </c>
      <c r="F21" s="320" t="s">
        <v>19</v>
      </c>
      <c r="G21" s="481"/>
      <c r="H21" s="34" t="s">
        <v>742</v>
      </c>
      <c r="I21" s="34" t="s">
        <v>743</v>
      </c>
      <c r="J21" s="481"/>
      <c r="K21" s="35" t="s">
        <v>6</v>
      </c>
      <c r="L21" s="228"/>
      <c r="M21" s="228"/>
      <c r="N21" s="36">
        <f t="shared" ref="N21" si="9">IF(K21="","0",IF(K21="Pass",1,IF(K21="Not Testable",1,IF(K21="Fail",0,IF(K21="TBD",0,IF(K21="N/A (Please provide reason)",1))))))</f>
        <v>0</v>
      </c>
      <c r="O21" s="120">
        <f>IF(AND(D13="M",K21="N/A (Please provide reason)"),1,0)</f>
        <v>0</v>
      </c>
      <c r="P21" s="247">
        <f t="shared" si="3"/>
        <v>1</v>
      </c>
      <c r="Q21" s="247">
        <f t="shared" si="4"/>
        <v>0</v>
      </c>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row>
    <row r="22" spans="1:45" ht="72" x14ac:dyDescent="0.3">
      <c r="A22" s="45" t="s">
        <v>747</v>
      </c>
      <c r="B22" s="492"/>
      <c r="C22" s="491"/>
      <c r="D22" s="486"/>
      <c r="E22" s="316" t="s">
        <v>14</v>
      </c>
      <c r="F22" s="320" t="s">
        <v>19</v>
      </c>
      <c r="G22" s="482"/>
      <c r="H22" s="34" t="s">
        <v>400</v>
      </c>
      <c r="I22" s="34" t="s">
        <v>635</v>
      </c>
      <c r="J22" s="482"/>
      <c r="K22" s="35" t="s">
        <v>6</v>
      </c>
      <c r="L22" s="296"/>
      <c r="M22" s="296"/>
      <c r="N22" s="36">
        <f t="shared" ref="N22" si="10">IF(K22="","0",IF(K22="Pass",1,IF(K22="Not Testable",1,IF(K22="Fail",0,IF(K22="TBD",0,IF(K22="N/A (Please provide reason)",1))))))</f>
        <v>0</v>
      </c>
      <c r="O22" s="120">
        <f>IF(AND(D13="M",K22="N/A (Please provide reason)"),1,0)</f>
        <v>0</v>
      </c>
      <c r="P22" s="247">
        <f t="shared" ref="P22" si="11">IF(E22 = "YES",1)</f>
        <v>1</v>
      </c>
      <c r="Q22" s="247">
        <f t="shared" ref="Q22" si="12">IF(F22 = "YES",1,0)</f>
        <v>0</v>
      </c>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row>
    <row r="23" spans="1:45" ht="13.8" x14ac:dyDescent="0.3">
      <c r="A23" s="28" t="s">
        <v>20</v>
      </c>
      <c r="B23" s="28"/>
      <c r="C23" s="30"/>
      <c r="D23" s="30"/>
      <c r="E23" s="30"/>
      <c r="F23" s="30"/>
      <c r="G23" s="30"/>
      <c r="H23" s="30"/>
      <c r="I23" s="30"/>
      <c r="J23" s="30"/>
      <c r="K23" s="31"/>
      <c r="L23" s="12"/>
      <c r="M23" s="12"/>
      <c r="N23" s="31"/>
      <c r="O23" s="121"/>
      <c r="P23" s="119"/>
      <c r="Q23" s="119"/>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row>
    <row r="24" spans="1:45" ht="13.8" x14ac:dyDescent="0.3">
      <c r="A24" s="28" t="s">
        <v>25</v>
      </c>
      <c r="B24" s="28"/>
      <c r="C24" s="29"/>
      <c r="D24" s="30"/>
      <c r="E24" s="30"/>
      <c r="F24" s="30"/>
      <c r="G24" s="30"/>
      <c r="H24" s="30"/>
      <c r="I24" s="30"/>
      <c r="J24" s="30"/>
      <c r="K24" s="30"/>
      <c r="L24" s="30"/>
      <c r="M24" s="30"/>
      <c r="N24" s="31"/>
      <c r="O24" s="121"/>
      <c r="P24" s="119"/>
      <c r="Q24" s="119"/>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row>
    <row r="25" spans="1:45" ht="75" customHeight="1" x14ac:dyDescent="0.3">
      <c r="A25" s="45" t="s">
        <v>46</v>
      </c>
      <c r="B25" s="476" t="s">
        <v>49</v>
      </c>
      <c r="C25" s="478" t="s">
        <v>1460</v>
      </c>
      <c r="D25" s="484" t="s">
        <v>5</v>
      </c>
      <c r="E25" s="316" t="s">
        <v>14</v>
      </c>
      <c r="F25" s="316" t="s">
        <v>14</v>
      </c>
      <c r="G25" s="480" t="s">
        <v>1492</v>
      </c>
      <c r="H25" s="34" t="s">
        <v>844</v>
      </c>
      <c r="I25" s="480" t="s">
        <v>1459</v>
      </c>
      <c r="J25" s="480" t="s">
        <v>1398</v>
      </c>
      <c r="K25" s="35" t="s">
        <v>6</v>
      </c>
      <c r="L25" s="140"/>
      <c r="M25" s="140"/>
      <c r="N25" s="36">
        <f t="shared" ref="N25:N27" si="13">IF(K25="","0",IF(K25="Pass",1,IF(K25="Not Testable",1,IF(K25="Fail",0,IF(K25="TBD",0,IF(K25="N/A (Please provide reason)",1))))))</f>
        <v>0</v>
      </c>
      <c r="O25" s="120">
        <f>IF(AND(D25="M",K25="N/A (Please provide reason)"),1,0)</f>
        <v>0</v>
      </c>
      <c r="P25" s="247">
        <f>IF(E25 = "YES",1,0)</f>
        <v>1</v>
      </c>
      <c r="Q25" s="247">
        <f>IF(F25 = "YES",1,0)</f>
        <v>1</v>
      </c>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row>
    <row r="26" spans="1:45" ht="75" customHeight="1" x14ac:dyDescent="0.3">
      <c r="A26" s="45" t="s">
        <v>47</v>
      </c>
      <c r="B26" s="477"/>
      <c r="C26" s="479"/>
      <c r="D26" s="485"/>
      <c r="E26" s="316" t="s">
        <v>14</v>
      </c>
      <c r="F26" s="316" t="s">
        <v>14</v>
      </c>
      <c r="G26" s="481"/>
      <c r="H26" s="34" t="s">
        <v>845</v>
      </c>
      <c r="I26" s="481"/>
      <c r="J26" s="481"/>
      <c r="K26" s="35" t="s">
        <v>6</v>
      </c>
      <c r="L26" s="140"/>
      <c r="M26" s="140"/>
      <c r="N26" s="36">
        <f t="shared" si="13"/>
        <v>0</v>
      </c>
      <c r="O26" s="120">
        <f>IF(AND(D25="M",K26="N/A (Please provide reason)"),1,0)</f>
        <v>0</v>
      </c>
      <c r="P26" s="247">
        <f t="shared" ref="P26:P33" si="14">IF(E26 = "YES",1,0)</f>
        <v>1</v>
      </c>
      <c r="Q26" s="247">
        <f t="shared" ref="Q26:Q33" si="15">IF(F26 = "YES",1,0)</f>
        <v>1</v>
      </c>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row>
    <row r="27" spans="1:45" ht="75" customHeight="1" x14ac:dyDescent="0.3">
      <c r="A27" s="45" t="s">
        <v>304</v>
      </c>
      <c r="B27" s="477"/>
      <c r="C27" s="479"/>
      <c r="D27" s="485"/>
      <c r="E27" s="316" t="s">
        <v>14</v>
      </c>
      <c r="F27" s="316" t="s">
        <v>14</v>
      </c>
      <c r="G27" s="481"/>
      <c r="H27" s="34" t="s">
        <v>846</v>
      </c>
      <c r="I27" s="481"/>
      <c r="J27" s="481"/>
      <c r="K27" s="35" t="s">
        <v>6</v>
      </c>
      <c r="L27" s="140"/>
      <c r="M27" s="140"/>
      <c r="N27" s="36">
        <f t="shared" si="13"/>
        <v>0</v>
      </c>
      <c r="O27" s="120">
        <f>IF(AND(D25="M",K27="N/A (Please provide reason)"),1,0)</f>
        <v>0</v>
      </c>
      <c r="P27" s="247">
        <f t="shared" si="14"/>
        <v>1</v>
      </c>
      <c r="Q27" s="247">
        <f t="shared" si="15"/>
        <v>1</v>
      </c>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row>
    <row r="28" spans="1:45" ht="119.25" customHeight="1" x14ac:dyDescent="0.3">
      <c r="A28" s="45" t="s">
        <v>309</v>
      </c>
      <c r="B28" s="477"/>
      <c r="C28" s="479"/>
      <c r="D28" s="485"/>
      <c r="E28" s="316" t="s">
        <v>14</v>
      </c>
      <c r="F28" s="320" t="s">
        <v>19</v>
      </c>
      <c r="G28" s="481"/>
      <c r="H28" s="34" t="s">
        <v>847</v>
      </c>
      <c r="I28" s="481"/>
      <c r="J28" s="481"/>
      <c r="K28" s="35" t="s">
        <v>6</v>
      </c>
      <c r="L28" s="228"/>
      <c r="M28" s="228"/>
      <c r="N28" s="36">
        <f t="shared" ref="N28" si="16">IF(K28="","0",IF(K28="Pass",1,IF(K28="Not Testable",1,IF(K28="Fail",0,IF(K28="TBD",0,IF(K28="N/A (Please provide reason)",1))))))</f>
        <v>0</v>
      </c>
      <c r="O28" s="120">
        <f>IF(AND(D25="M",K28="N/A (Please provide reason)"),1,0)</f>
        <v>0</v>
      </c>
      <c r="P28" s="247">
        <f t="shared" si="14"/>
        <v>1</v>
      </c>
      <c r="Q28" s="247">
        <f t="shared" si="15"/>
        <v>0</v>
      </c>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row>
    <row r="29" spans="1:45" ht="100.5" customHeight="1" x14ac:dyDescent="0.3">
      <c r="A29" s="45" t="s">
        <v>339</v>
      </c>
      <c r="B29" s="477"/>
      <c r="C29" s="479"/>
      <c r="D29" s="485"/>
      <c r="E29" s="316" t="s">
        <v>14</v>
      </c>
      <c r="F29" s="320" t="s">
        <v>19</v>
      </c>
      <c r="G29" s="481"/>
      <c r="H29" s="34" t="s">
        <v>848</v>
      </c>
      <c r="I29" s="482"/>
      <c r="J29" s="482"/>
      <c r="K29" s="35" t="s">
        <v>6</v>
      </c>
      <c r="L29" s="287"/>
      <c r="M29" s="287"/>
      <c r="N29" s="36">
        <f t="shared" ref="N29" si="17">IF(K29="","0",IF(K29="Pass",1,IF(K29="Not Testable",1,IF(K29="Fail",0,IF(K29="TBD",0,IF(K29="N/A (Please provide reason)",1))))))</f>
        <v>0</v>
      </c>
      <c r="O29" s="120">
        <f>IF(AND(D25="M",K29="N/A (Please provide reason)"),1,0)</f>
        <v>0</v>
      </c>
      <c r="P29" s="247">
        <f t="shared" si="14"/>
        <v>1</v>
      </c>
      <c r="Q29" s="247">
        <f t="shared" si="15"/>
        <v>0</v>
      </c>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row>
    <row r="30" spans="1:45" ht="46.5" customHeight="1" x14ac:dyDescent="0.3">
      <c r="A30" s="45" t="s">
        <v>340</v>
      </c>
      <c r="B30" s="477"/>
      <c r="C30" s="479"/>
      <c r="D30" s="485"/>
      <c r="E30" s="316" t="s">
        <v>14</v>
      </c>
      <c r="F30" s="316" t="s">
        <v>14</v>
      </c>
      <c r="G30" s="481"/>
      <c r="H30" s="34" t="s">
        <v>305</v>
      </c>
      <c r="I30" s="34" t="s">
        <v>307</v>
      </c>
      <c r="J30" s="483" t="s">
        <v>1298</v>
      </c>
      <c r="K30" s="35" t="s">
        <v>6</v>
      </c>
      <c r="L30" s="140"/>
      <c r="M30" s="140"/>
      <c r="N30" s="36">
        <f t="shared" ref="N30:N31" si="18">IF(K30="","0",IF(K30="Pass",1,IF(K30="Not Testable",1,IF(K30="Fail",0,IF(K30="TBD",0,IF(K30="N/A (Please provide reason)",1))))))</f>
        <v>0</v>
      </c>
      <c r="O30" s="120">
        <f>IF(AND(D25="M",K30="N/A (Please provide reason)"),1,0)</f>
        <v>0</v>
      </c>
      <c r="P30" s="247">
        <f t="shared" si="14"/>
        <v>1</v>
      </c>
      <c r="Q30" s="247">
        <f t="shared" si="15"/>
        <v>1</v>
      </c>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row>
    <row r="31" spans="1:45" ht="74.25" customHeight="1" x14ac:dyDescent="0.3">
      <c r="A31" s="45" t="s">
        <v>586</v>
      </c>
      <c r="B31" s="477"/>
      <c r="C31" s="479"/>
      <c r="D31" s="486"/>
      <c r="E31" s="316" t="s">
        <v>14</v>
      </c>
      <c r="F31" s="316" t="s">
        <v>14</v>
      </c>
      <c r="G31" s="481"/>
      <c r="H31" s="34" t="s">
        <v>306</v>
      </c>
      <c r="I31" s="34" t="s">
        <v>308</v>
      </c>
      <c r="J31" s="483"/>
      <c r="K31" s="35" t="s">
        <v>6</v>
      </c>
      <c r="L31" s="140"/>
      <c r="M31" s="140"/>
      <c r="N31" s="36">
        <f t="shared" si="18"/>
        <v>0</v>
      </c>
      <c r="O31" s="120">
        <f>IF(AND(D25="M",K31="N/A (Please provide reason)"),1,0)</f>
        <v>0</v>
      </c>
      <c r="P31" s="247">
        <f t="shared" si="14"/>
        <v>1</v>
      </c>
      <c r="Q31" s="247">
        <f t="shared" si="15"/>
        <v>1</v>
      </c>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row>
    <row r="32" spans="1:45" ht="189.75" customHeight="1" x14ac:dyDescent="0.3">
      <c r="A32" s="45" t="s">
        <v>587</v>
      </c>
      <c r="B32" s="46" t="s">
        <v>579</v>
      </c>
      <c r="C32" s="405" t="s">
        <v>1461</v>
      </c>
      <c r="D32" s="73" t="s">
        <v>5</v>
      </c>
      <c r="E32" s="316" t="s">
        <v>14</v>
      </c>
      <c r="F32" s="316" t="s">
        <v>14</v>
      </c>
      <c r="G32" s="229" t="s">
        <v>581</v>
      </c>
      <c r="H32" s="34" t="s">
        <v>582</v>
      </c>
      <c r="I32" s="34" t="s">
        <v>583</v>
      </c>
      <c r="J32" s="229" t="s">
        <v>584</v>
      </c>
      <c r="K32" s="35" t="s">
        <v>6</v>
      </c>
      <c r="L32" s="229"/>
      <c r="M32" s="229"/>
      <c r="N32" s="36">
        <f t="shared" ref="N32" si="19">IF(K32="","0",IF(K32="Pass",1,IF(K32="Not Testable",1,IF(K32="Fail",0,IF(K32="TBD",0,IF(K32="N/A (Please provide reason)",1))))))</f>
        <v>0</v>
      </c>
      <c r="O32" s="120">
        <f>IF(AND(D32="M",K32="N/A (Please provide reason)"),1,0)</f>
        <v>0</v>
      </c>
      <c r="P32" s="247">
        <f t="shared" si="14"/>
        <v>1</v>
      </c>
      <c r="Q32" s="247">
        <f t="shared" si="15"/>
        <v>1</v>
      </c>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row>
    <row r="33" spans="1:45" ht="197.25" customHeight="1" x14ac:dyDescent="0.3">
      <c r="A33" s="45" t="s">
        <v>728</v>
      </c>
      <c r="B33" s="315" t="s">
        <v>700</v>
      </c>
      <c r="C33" s="409" t="s">
        <v>1462</v>
      </c>
      <c r="D33" s="73" t="s">
        <v>5</v>
      </c>
      <c r="E33" s="316" t="s">
        <v>14</v>
      </c>
      <c r="F33" s="316" t="s">
        <v>14</v>
      </c>
      <c r="G33" s="412" t="s">
        <v>712</v>
      </c>
      <c r="H33" s="34" t="s">
        <v>1463</v>
      </c>
      <c r="I33" s="34" t="s">
        <v>773</v>
      </c>
      <c r="J33" s="412" t="s">
        <v>1399</v>
      </c>
      <c r="K33" s="35" t="s">
        <v>6</v>
      </c>
      <c r="L33" s="291"/>
      <c r="M33" s="291"/>
      <c r="N33" s="36">
        <f t="shared" ref="N33" si="20">IF(K33="","0",IF(K33="Pass",1,IF(K33="Not Testable",1,IF(K33="Fail",0,IF(K33="TBD",0,IF(K33="N/A (Please provide reason)",1))))))</f>
        <v>0</v>
      </c>
      <c r="O33" s="120">
        <f>IF(AND(D33="M",K33="N/A (Please provide reason)"),1,0)</f>
        <v>0</v>
      </c>
      <c r="P33" s="247">
        <f t="shared" si="14"/>
        <v>1</v>
      </c>
      <c r="Q33" s="247">
        <f t="shared" si="15"/>
        <v>1</v>
      </c>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row>
    <row r="34" spans="1:45" ht="13.8" x14ac:dyDescent="0.3">
      <c r="A34" s="79" t="s">
        <v>24</v>
      </c>
      <c r="B34" s="79"/>
      <c r="C34" s="30"/>
      <c r="D34" s="30"/>
      <c r="E34" s="30"/>
      <c r="F34" s="30"/>
      <c r="G34" s="30"/>
      <c r="H34" s="30"/>
      <c r="I34" s="30"/>
      <c r="J34" s="30"/>
      <c r="K34" s="31"/>
      <c r="L34" s="12"/>
      <c r="M34" s="12"/>
      <c r="N34" s="31"/>
      <c r="O34" s="31"/>
      <c r="P34" s="31"/>
      <c r="Q34" s="31"/>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row>
    <row r="35" spans="1:45" ht="13.8" x14ac:dyDescent="0.3">
      <c r="A35" s="77"/>
      <c r="B35" s="77"/>
      <c r="C35" s="78"/>
      <c r="D35" s="78"/>
      <c r="E35" s="78"/>
      <c r="F35" s="78"/>
      <c r="G35" s="78"/>
      <c r="H35" s="78"/>
      <c r="I35" s="78"/>
      <c r="J35" s="78"/>
      <c r="K35" s="250"/>
      <c r="L35" s="84"/>
      <c r="M35" s="84"/>
      <c r="N35" s="250"/>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row>
    <row r="36" spans="1:45" ht="13.8" x14ac:dyDescent="0.3">
      <c r="A36" s="77"/>
      <c r="B36" s="77"/>
      <c r="C36" s="78"/>
      <c r="D36" s="78"/>
      <c r="E36" s="78"/>
      <c r="F36" s="78"/>
      <c r="G36" s="78"/>
      <c r="H36" s="78"/>
      <c r="I36" s="78"/>
      <c r="J36" s="78"/>
      <c r="K36" s="83"/>
      <c r="L36" s="249" t="s">
        <v>622</v>
      </c>
      <c r="M36" s="8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row>
    <row r="37" spans="1:45" x14ac:dyDescent="0.3">
      <c r="A37" s="77"/>
      <c r="B37" s="77"/>
      <c r="C37" s="78"/>
      <c r="D37" s="78"/>
      <c r="E37" s="78"/>
      <c r="F37" s="78"/>
      <c r="G37" s="78"/>
      <c r="H37" s="78"/>
      <c r="I37" s="78"/>
      <c r="J37" s="78"/>
      <c r="K37" s="80" t="s">
        <v>418</v>
      </c>
      <c r="L37" s="147" t="s">
        <v>9</v>
      </c>
      <c r="M37" s="255">
        <f>SUM(M38:M39)</f>
        <v>25</v>
      </c>
      <c r="N37" s="143"/>
      <c r="O37" s="143"/>
      <c r="P37" s="143"/>
      <c r="Q37" s="143" t="s">
        <v>7</v>
      </c>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row>
    <row r="38" spans="1:45" x14ac:dyDescent="0.3">
      <c r="A38" s="142"/>
      <c r="B38" s="143"/>
      <c r="C38" s="144"/>
      <c r="D38" s="143"/>
      <c r="E38" s="321"/>
      <c r="F38" s="321"/>
      <c r="G38" s="142"/>
      <c r="H38" s="143"/>
      <c r="I38" s="143"/>
      <c r="J38" s="143"/>
      <c r="K38" s="76" t="s">
        <v>6</v>
      </c>
      <c r="L38" s="147" t="s">
        <v>11</v>
      </c>
      <c r="M38" s="256">
        <f>COUNTIFS(N6:N32,0,P6:P32,1)</f>
        <v>25</v>
      </c>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row>
    <row r="39" spans="1:45" x14ac:dyDescent="0.3">
      <c r="A39" s="142"/>
      <c r="B39" s="143" t="s">
        <v>7</v>
      </c>
      <c r="C39" s="144"/>
      <c r="D39" s="143"/>
      <c r="E39" s="321"/>
      <c r="F39" s="321"/>
      <c r="G39" s="142"/>
      <c r="H39" s="143"/>
      <c r="I39" s="143"/>
      <c r="J39" s="143"/>
      <c r="K39" s="297" t="s">
        <v>10</v>
      </c>
      <c r="L39" s="148" t="s">
        <v>467</v>
      </c>
      <c r="M39" s="255">
        <f>COUNTIFS(N6:N32,1,P6:P32,1)</f>
        <v>0</v>
      </c>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row>
    <row r="40" spans="1:45" ht="30.75" customHeight="1" x14ac:dyDescent="0.3">
      <c r="A40" s="142"/>
      <c r="B40" s="143"/>
      <c r="C40" s="144"/>
      <c r="D40" s="143"/>
      <c r="E40" s="321"/>
      <c r="F40" s="321"/>
      <c r="G40" s="142"/>
      <c r="H40" s="143"/>
      <c r="I40" s="143"/>
      <c r="J40" s="143"/>
      <c r="K40" s="76" t="s">
        <v>416</v>
      </c>
      <c r="L40" s="148" t="s">
        <v>468</v>
      </c>
      <c r="M40" s="257">
        <f>SUM(M39/M37)</f>
        <v>0</v>
      </c>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row>
    <row r="41" spans="1:45" x14ac:dyDescent="0.3">
      <c r="A41" s="142"/>
      <c r="B41" s="143"/>
      <c r="C41" s="144"/>
      <c r="D41" s="143"/>
      <c r="E41" s="321"/>
      <c r="F41" s="321"/>
      <c r="G41" s="142"/>
      <c r="H41" s="143"/>
      <c r="I41" s="143"/>
      <c r="J41" s="143"/>
      <c r="K41" s="298" t="s">
        <v>12</v>
      </c>
      <c r="L41" s="145"/>
      <c r="M41" s="258"/>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row>
    <row r="42" spans="1:45" x14ac:dyDescent="0.3">
      <c r="A42" s="142"/>
      <c r="B42" s="143"/>
      <c r="C42" s="144"/>
      <c r="D42" s="143"/>
      <c r="E42" s="321"/>
      <c r="F42" s="321"/>
      <c r="G42" s="142"/>
      <c r="H42" s="143"/>
      <c r="I42" s="143"/>
      <c r="J42" s="143"/>
      <c r="K42" s="143"/>
      <c r="L42" s="145" t="s">
        <v>623</v>
      </c>
      <c r="M42" s="259"/>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row>
    <row r="43" spans="1:45" x14ac:dyDescent="0.3">
      <c r="A43" s="142"/>
      <c r="B43" s="143"/>
      <c r="C43" s="144"/>
      <c r="D43" s="143"/>
      <c r="E43" s="321"/>
      <c r="F43" s="321"/>
      <c r="G43" s="142"/>
      <c r="H43" s="143"/>
      <c r="I43" s="143"/>
      <c r="J43" s="143"/>
      <c r="K43" s="143"/>
      <c r="L43" s="147" t="s">
        <v>9</v>
      </c>
      <c r="M43" s="255">
        <f>SUM(M44:M45)</f>
        <v>17</v>
      </c>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row>
    <row r="44" spans="1:45" x14ac:dyDescent="0.3">
      <c r="A44" s="142"/>
      <c r="B44" s="143"/>
      <c r="C44" s="144"/>
      <c r="D44" s="143"/>
      <c r="E44" s="321"/>
      <c r="F44" s="321"/>
      <c r="G44" s="142"/>
      <c r="H44" s="143"/>
      <c r="I44" s="143"/>
      <c r="J44" s="143"/>
      <c r="K44" s="143"/>
      <c r="L44" s="147" t="s">
        <v>11</v>
      </c>
      <c r="M44" s="256">
        <f>COUNTIFS(N6:N32,0,Q6:Q32,1)</f>
        <v>17</v>
      </c>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row>
    <row r="45" spans="1:45" x14ac:dyDescent="0.3">
      <c r="A45" s="142"/>
      <c r="B45" s="143"/>
      <c r="C45" s="144"/>
      <c r="D45" s="143"/>
      <c r="E45" s="321"/>
      <c r="F45" s="321"/>
      <c r="G45" s="142"/>
      <c r="H45" s="143"/>
      <c r="I45" s="143"/>
      <c r="J45" s="143"/>
      <c r="K45" s="143"/>
      <c r="L45" s="148" t="s">
        <v>467</v>
      </c>
      <c r="M45" s="255">
        <f>COUNTIFS(N6:N32,1,Q6:Q32,1)</f>
        <v>0</v>
      </c>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row>
    <row r="46" spans="1:45" x14ac:dyDescent="0.3">
      <c r="A46" s="142"/>
      <c r="B46" s="143"/>
      <c r="C46" s="144"/>
      <c r="D46" s="143"/>
      <c r="E46" s="321"/>
      <c r="F46" s="321"/>
      <c r="G46" s="142"/>
      <c r="H46" s="143"/>
      <c r="I46" s="143"/>
      <c r="J46" s="143"/>
      <c r="K46" s="143"/>
      <c r="L46" s="148" t="s">
        <v>468</v>
      </c>
      <c r="M46" s="257">
        <f>SUM(M45/M43)</f>
        <v>0</v>
      </c>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row>
    <row r="47" spans="1:45" x14ac:dyDescent="0.3">
      <c r="A47" s="142"/>
      <c r="B47" s="143"/>
      <c r="C47" s="144"/>
      <c r="D47" s="143"/>
      <c r="E47" s="321"/>
      <c r="F47" s="321"/>
      <c r="G47" s="142"/>
      <c r="H47" s="143"/>
      <c r="I47" s="143"/>
      <c r="J47" s="143"/>
      <c r="K47" s="143"/>
      <c r="L47" s="143"/>
      <c r="M47" s="146"/>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row>
    <row r="48" spans="1:45" x14ac:dyDescent="0.3">
      <c r="A48" s="142"/>
      <c r="B48" s="143"/>
      <c r="C48" s="144"/>
      <c r="D48" s="143"/>
      <c r="E48" s="321"/>
      <c r="F48" s="321"/>
      <c r="G48" s="142"/>
      <c r="H48" s="143"/>
      <c r="I48" s="143"/>
      <c r="J48" s="143"/>
      <c r="K48" s="143"/>
      <c r="L48" s="143"/>
      <c r="M48" s="146"/>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row>
    <row r="49" spans="1:45" x14ac:dyDescent="0.3">
      <c r="A49" s="142"/>
      <c r="B49" s="143"/>
      <c r="C49" s="144"/>
      <c r="D49" s="143"/>
      <c r="E49" s="321"/>
      <c r="F49" s="321"/>
      <c r="G49" s="142"/>
      <c r="H49" s="143"/>
      <c r="I49" s="143"/>
      <c r="J49" s="143"/>
      <c r="K49" s="143"/>
      <c r="L49" s="143"/>
      <c r="M49" s="143"/>
      <c r="N49" s="146"/>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row>
    <row r="50" spans="1:45" x14ac:dyDescent="0.3">
      <c r="A50" s="142"/>
      <c r="B50" s="143"/>
      <c r="C50" s="144"/>
      <c r="D50" s="143"/>
      <c r="E50" s="321"/>
      <c r="F50" s="321"/>
      <c r="G50" s="142"/>
      <c r="H50" s="143"/>
      <c r="I50" s="143"/>
      <c r="J50" s="143"/>
      <c r="K50" s="143"/>
      <c r="L50" s="143"/>
      <c r="M50" s="143"/>
      <c r="N50" s="146"/>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row>
    <row r="51" spans="1:45" x14ac:dyDescent="0.3">
      <c r="A51" s="142"/>
      <c r="B51" s="143"/>
      <c r="C51" s="144"/>
      <c r="D51" s="143"/>
      <c r="E51" s="321"/>
      <c r="F51" s="321"/>
      <c r="G51" s="142"/>
      <c r="H51" s="143"/>
      <c r="I51" s="143"/>
      <c r="J51" s="143"/>
      <c r="K51" s="143"/>
      <c r="L51" s="143"/>
      <c r="M51" s="143"/>
      <c r="N51" s="146"/>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row>
    <row r="52" spans="1:45" x14ac:dyDescent="0.3">
      <c r="A52" s="142"/>
      <c r="B52" s="143"/>
      <c r="C52" s="144"/>
      <c r="D52" s="143"/>
      <c r="E52" s="321"/>
      <c r="F52" s="321"/>
      <c r="G52" s="142"/>
      <c r="H52" s="143"/>
      <c r="I52" s="143"/>
      <c r="J52" s="143"/>
      <c r="K52" s="143"/>
      <c r="L52" s="143"/>
      <c r="M52" s="143"/>
      <c r="N52" s="146"/>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row>
    <row r="53" spans="1:45" x14ac:dyDescent="0.3">
      <c r="A53" s="142"/>
      <c r="B53" s="143"/>
      <c r="C53" s="144"/>
      <c r="D53" s="143"/>
      <c r="E53" s="321"/>
      <c r="F53" s="321"/>
      <c r="G53" s="142"/>
      <c r="H53" s="143"/>
      <c r="I53" s="143"/>
      <c r="J53" s="143"/>
      <c r="K53" s="143"/>
      <c r="L53" s="143"/>
      <c r="M53" s="143"/>
      <c r="N53" s="146"/>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row>
    <row r="54" spans="1:45" x14ac:dyDescent="0.3">
      <c r="A54" s="142"/>
      <c r="B54" s="143"/>
      <c r="C54" s="144"/>
      <c r="D54" s="143"/>
      <c r="E54" s="321"/>
      <c r="F54" s="321"/>
      <c r="G54" s="142"/>
      <c r="H54" s="143"/>
      <c r="I54" s="143"/>
      <c r="J54" s="143"/>
      <c r="K54" s="143"/>
      <c r="L54" s="143"/>
      <c r="M54" s="143"/>
      <c r="N54" s="146"/>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row>
    <row r="55" spans="1:45" x14ac:dyDescent="0.3">
      <c r="A55" s="142"/>
      <c r="B55" s="143"/>
      <c r="C55" s="144"/>
      <c r="D55" s="143"/>
      <c r="E55" s="321"/>
      <c r="F55" s="321"/>
      <c r="G55" s="142"/>
      <c r="H55" s="143"/>
      <c r="I55" s="143"/>
      <c r="J55" s="143"/>
      <c r="K55" s="143"/>
      <c r="L55" s="143"/>
      <c r="M55" s="143"/>
      <c r="N55" s="146"/>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row>
    <row r="56" spans="1:45" x14ac:dyDescent="0.3">
      <c r="A56" s="142"/>
      <c r="B56" s="143"/>
      <c r="C56" s="144"/>
      <c r="D56" s="143"/>
      <c r="E56" s="321"/>
      <c r="F56" s="321"/>
      <c r="G56" s="142"/>
      <c r="H56" s="143"/>
      <c r="I56" s="143"/>
      <c r="J56" s="143"/>
      <c r="K56" s="143"/>
      <c r="L56" s="143"/>
      <c r="M56" s="143"/>
      <c r="N56" s="146"/>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row>
    <row r="57" spans="1:45" x14ac:dyDescent="0.3">
      <c r="A57" s="142"/>
      <c r="B57" s="143"/>
      <c r="C57" s="144"/>
      <c r="D57" s="143"/>
      <c r="E57" s="321"/>
      <c r="F57" s="321"/>
      <c r="G57" s="142"/>
      <c r="H57" s="143"/>
      <c r="I57" s="143"/>
      <c r="J57" s="143"/>
      <c r="K57" s="143"/>
      <c r="L57" s="143"/>
      <c r="M57" s="143"/>
      <c r="N57" s="146"/>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row>
    <row r="58" spans="1:45" x14ac:dyDescent="0.3">
      <c r="A58" s="142"/>
      <c r="B58" s="143"/>
      <c r="C58" s="144"/>
      <c r="D58" s="143"/>
      <c r="E58" s="321"/>
      <c r="F58" s="321"/>
      <c r="G58" s="142"/>
      <c r="H58" s="143"/>
      <c r="I58" s="143"/>
      <c r="J58" s="143"/>
      <c r="K58" s="143"/>
      <c r="L58" s="143"/>
      <c r="M58" s="143"/>
      <c r="N58" s="146"/>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row>
    <row r="59" spans="1:45" x14ac:dyDescent="0.3">
      <c r="A59" s="142"/>
      <c r="B59" s="143"/>
      <c r="C59" s="144"/>
      <c r="D59" s="143"/>
      <c r="E59" s="321"/>
      <c r="F59" s="321"/>
      <c r="G59" s="142"/>
      <c r="H59" s="143"/>
      <c r="I59" s="143"/>
      <c r="J59" s="143"/>
      <c r="K59" s="143"/>
      <c r="L59" s="143"/>
      <c r="M59" s="143"/>
      <c r="N59" s="146"/>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row>
    <row r="60" spans="1:45" x14ac:dyDescent="0.3">
      <c r="A60" s="142"/>
      <c r="B60" s="143"/>
      <c r="C60" s="144"/>
      <c r="D60" s="143"/>
      <c r="E60" s="321"/>
      <c r="F60" s="321"/>
      <c r="G60" s="142"/>
      <c r="H60" s="143"/>
      <c r="I60" s="143"/>
      <c r="J60" s="143"/>
      <c r="K60" s="143"/>
      <c r="L60" s="143"/>
      <c r="M60" s="143"/>
      <c r="N60" s="146"/>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row>
    <row r="61" spans="1:45" x14ac:dyDescent="0.3">
      <c r="A61" s="142"/>
      <c r="B61" s="143"/>
      <c r="C61" s="144"/>
      <c r="D61" s="143"/>
      <c r="E61" s="321"/>
      <c r="F61" s="321"/>
      <c r="G61" s="142"/>
      <c r="H61" s="143"/>
      <c r="I61" s="143"/>
      <c r="J61" s="143"/>
      <c r="K61" s="143"/>
      <c r="L61" s="143"/>
      <c r="M61" s="143"/>
      <c r="N61" s="146"/>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row>
    <row r="62" spans="1:45" x14ac:dyDescent="0.3">
      <c r="A62" s="142"/>
      <c r="B62" s="143"/>
      <c r="C62" s="144"/>
      <c r="D62" s="143"/>
      <c r="E62" s="321"/>
      <c r="F62" s="321"/>
      <c r="G62" s="142"/>
      <c r="H62" s="143"/>
      <c r="I62" s="143"/>
      <c r="J62" s="143"/>
      <c r="K62" s="143"/>
      <c r="L62" s="143"/>
      <c r="M62" s="143"/>
      <c r="N62" s="146"/>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row>
    <row r="63" spans="1:45" x14ac:dyDescent="0.3">
      <c r="A63" s="142"/>
      <c r="B63" s="143"/>
      <c r="C63" s="144"/>
      <c r="D63" s="143"/>
      <c r="E63" s="321"/>
      <c r="F63" s="321"/>
      <c r="G63" s="142"/>
      <c r="H63" s="143"/>
      <c r="I63" s="143"/>
      <c r="J63" s="143"/>
      <c r="K63" s="143"/>
      <c r="L63" s="143"/>
      <c r="M63" s="143"/>
      <c r="N63" s="146"/>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row>
    <row r="64" spans="1:45" x14ac:dyDescent="0.3">
      <c r="A64" s="142"/>
      <c r="B64" s="143"/>
      <c r="C64" s="144"/>
      <c r="D64" s="143"/>
      <c r="E64" s="321"/>
      <c r="F64" s="321"/>
      <c r="G64" s="142"/>
      <c r="H64" s="143"/>
      <c r="I64" s="143"/>
      <c r="J64" s="143"/>
      <c r="K64" s="143"/>
      <c r="L64" s="143"/>
      <c r="M64" s="143"/>
      <c r="N64" s="146"/>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row r="65" spans="1:45" x14ac:dyDescent="0.3">
      <c r="A65" s="142"/>
      <c r="B65" s="143"/>
      <c r="C65" s="144"/>
      <c r="D65" s="143"/>
      <c r="E65" s="321"/>
      <c r="F65" s="321"/>
      <c r="G65" s="142"/>
      <c r="H65" s="143"/>
      <c r="I65" s="143"/>
      <c r="J65" s="143"/>
      <c r="K65" s="143"/>
      <c r="L65" s="143"/>
      <c r="M65" s="143"/>
      <c r="N65" s="146"/>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row>
    <row r="66" spans="1:45" x14ac:dyDescent="0.3">
      <c r="A66" s="142"/>
      <c r="B66" s="143"/>
      <c r="C66" s="144"/>
      <c r="D66" s="143"/>
      <c r="E66" s="321"/>
      <c r="F66" s="321"/>
      <c r="G66" s="142"/>
      <c r="H66" s="143"/>
      <c r="I66" s="143"/>
      <c r="J66" s="143"/>
      <c r="K66" s="143"/>
      <c r="L66" s="143"/>
      <c r="M66" s="143"/>
      <c r="N66" s="146"/>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row>
    <row r="67" spans="1:45" x14ac:dyDescent="0.3">
      <c r="A67" s="142"/>
      <c r="B67" s="143"/>
      <c r="C67" s="144"/>
      <c r="D67" s="143"/>
      <c r="E67" s="321"/>
      <c r="F67" s="321"/>
      <c r="G67" s="142"/>
      <c r="H67" s="143"/>
      <c r="I67" s="143"/>
      <c r="J67" s="143"/>
      <c r="K67" s="143"/>
      <c r="L67" s="143"/>
      <c r="M67" s="143"/>
      <c r="N67" s="146"/>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row>
    <row r="68" spans="1:45" x14ac:dyDescent="0.3">
      <c r="A68" s="142"/>
      <c r="B68" s="143"/>
      <c r="C68" s="144"/>
      <c r="D68" s="143"/>
      <c r="E68" s="321"/>
      <c r="F68" s="321"/>
      <c r="G68" s="142"/>
      <c r="H68" s="143"/>
      <c r="I68" s="143"/>
      <c r="J68" s="143"/>
      <c r="K68" s="143"/>
      <c r="L68" s="143"/>
      <c r="M68" s="143"/>
      <c r="N68" s="146"/>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row>
    <row r="69" spans="1:45" x14ac:dyDescent="0.3">
      <c r="A69" s="142"/>
      <c r="B69" s="143"/>
      <c r="C69" s="144"/>
      <c r="D69" s="143"/>
      <c r="E69" s="321"/>
      <c r="F69" s="321"/>
      <c r="G69" s="142"/>
      <c r="H69" s="143"/>
      <c r="I69" s="143"/>
      <c r="J69" s="143"/>
      <c r="K69" s="143"/>
      <c r="L69" s="143"/>
      <c r="M69" s="143"/>
      <c r="N69" s="146"/>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row>
    <row r="70" spans="1:45" x14ac:dyDescent="0.3">
      <c r="A70" s="142"/>
      <c r="B70" s="143"/>
      <c r="C70" s="144"/>
      <c r="D70" s="143"/>
      <c r="E70" s="321"/>
      <c r="F70" s="321"/>
      <c r="G70" s="142"/>
      <c r="H70" s="143"/>
      <c r="I70" s="143"/>
      <c r="J70" s="143"/>
      <c r="K70" s="143"/>
      <c r="L70" s="143"/>
      <c r="M70" s="143"/>
      <c r="N70" s="146"/>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row>
    <row r="71" spans="1:45" x14ac:dyDescent="0.3">
      <c r="A71" s="142"/>
      <c r="B71" s="143"/>
      <c r="C71" s="144"/>
      <c r="D71" s="143"/>
      <c r="E71" s="321"/>
      <c r="F71" s="321"/>
      <c r="G71" s="142"/>
      <c r="H71" s="143"/>
      <c r="I71" s="143"/>
      <c r="J71" s="143"/>
      <c r="K71" s="143"/>
      <c r="L71" s="143"/>
      <c r="M71" s="143"/>
      <c r="N71" s="146"/>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row>
    <row r="72" spans="1:45" x14ac:dyDescent="0.3">
      <c r="A72" s="142"/>
      <c r="B72" s="143"/>
      <c r="C72" s="144"/>
      <c r="D72" s="143"/>
      <c r="E72" s="321"/>
      <c r="F72" s="321"/>
      <c r="G72" s="142"/>
      <c r="H72" s="143"/>
      <c r="I72" s="143"/>
      <c r="J72" s="143"/>
      <c r="K72" s="143"/>
      <c r="L72" s="143"/>
      <c r="M72" s="143"/>
      <c r="N72" s="146"/>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row>
    <row r="73" spans="1:45" x14ac:dyDescent="0.3">
      <c r="A73" s="142"/>
      <c r="B73" s="143"/>
      <c r="C73" s="144"/>
      <c r="D73" s="143"/>
      <c r="E73" s="321"/>
      <c r="F73" s="321"/>
      <c r="G73" s="142"/>
      <c r="H73" s="143"/>
      <c r="I73" s="143"/>
      <c r="J73" s="143"/>
      <c r="K73" s="143"/>
      <c r="L73" s="143"/>
      <c r="M73" s="143"/>
      <c r="N73" s="146"/>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row>
    <row r="74" spans="1:45" x14ac:dyDescent="0.3">
      <c r="A74" s="142"/>
      <c r="B74" s="143"/>
      <c r="C74" s="144"/>
      <c r="D74" s="143"/>
      <c r="E74" s="321"/>
      <c r="F74" s="321"/>
      <c r="G74" s="142"/>
      <c r="H74" s="143"/>
      <c r="I74" s="143"/>
      <c r="J74" s="143"/>
      <c r="K74" s="143"/>
      <c r="L74" s="143"/>
      <c r="M74" s="143"/>
      <c r="N74" s="146"/>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row>
    <row r="75" spans="1:45" x14ac:dyDescent="0.3">
      <c r="A75" s="142"/>
      <c r="B75" s="143"/>
      <c r="C75" s="144"/>
      <c r="D75" s="143"/>
      <c r="E75" s="321"/>
      <c r="F75" s="321"/>
      <c r="G75" s="142"/>
      <c r="H75" s="143"/>
      <c r="I75" s="143"/>
      <c r="J75" s="143"/>
      <c r="K75" s="143"/>
      <c r="L75" s="143"/>
      <c r="M75" s="143"/>
      <c r="N75" s="146"/>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row>
    <row r="76" spans="1:45" x14ac:dyDescent="0.3">
      <c r="A76" s="142"/>
      <c r="B76" s="143"/>
      <c r="C76" s="144"/>
      <c r="D76" s="143"/>
      <c r="E76" s="321"/>
      <c r="F76" s="321"/>
      <c r="G76" s="142"/>
      <c r="H76" s="143"/>
      <c r="I76" s="143"/>
      <c r="J76" s="143"/>
      <c r="K76" s="143"/>
      <c r="L76" s="143"/>
      <c r="M76" s="143"/>
      <c r="N76" s="146"/>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row>
    <row r="77" spans="1:45" x14ac:dyDescent="0.3">
      <c r="A77" s="142"/>
      <c r="B77" s="143"/>
      <c r="C77" s="144"/>
      <c r="D77" s="143"/>
      <c r="E77" s="321"/>
      <c r="F77" s="321"/>
      <c r="G77" s="142"/>
      <c r="H77" s="143"/>
      <c r="I77" s="143"/>
      <c r="J77" s="143"/>
      <c r="K77" s="143"/>
      <c r="L77" s="143"/>
      <c r="M77" s="143"/>
      <c r="N77" s="146"/>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row>
    <row r="78" spans="1:45" x14ac:dyDescent="0.3">
      <c r="A78" s="142"/>
      <c r="B78" s="143"/>
      <c r="C78" s="144"/>
      <c r="D78" s="143"/>
      <c r="E78" s="321"/>
      <c r="F78" s="321"/>
      <c r="G78" s="142"/>
      <c r="H78" s="143"/>
      <c r="I78" s="143"/>
      <c r="J78" s="143"/>
      <c r="K78" s="143"/>
      <c r="L78" s="143"/>
      <c r="M78" s="143"/>
      <c r="N78" s="146"/>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row>
    <row r="79" spans="1:45" x14ac:dyDescent="0.3">
      <c r="A79" s="142"/>
      <c r="B79" s="143"/>
      <c r="C79" s="144"/>
      <c r="D79" s="143"/>
      <c r="E79" s="321"/>
      <c r="F79" s="321"/>
      <c r="G79" s="142"/>
      <c r="H79" s="143"/>
      <c r="I79" s="143"/>
      <c r="J79" s="143"/>
      <c r="K79" s="143"/>
      <c r="L79" s="143"/>
      <c r="M79" s="143"/>
      <c r="N79" s="146"/>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row>
    <row r="80" spans="1:45" x14ac:dyDescent="0.3">
      <c r="A80" s="142"/>
      <c r="B80" s="143"/>
      <c r="C80" s="144"/>
      <c r="D80" s="143"/>
      <c r="E80" s="321"/>
      <c r="F80" s="321"/>
      <c r="G80" s="142"/>
      <c r="H80" s="143"/>
      <c r="I80" s="143"/>
      <c r="J80" s="143"/>
      <c r="K80" s="143"/>
      <c r="L80" s="143"/>
      <c r="M80" s="143"/>
      <c r="N80" s="146"/>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row>
    <row r="81" spans="1:37" x14ac:dyDescent="0.3">
      <c r="A81" s="142"/>
      <c r="B81" s="143"/>
      <c r="C81" s="144"/>
      <c r="D81" s="143"/>
      <c r="E81" s="321"/>
      <c r="F81" s="321"/>
      <c r="G81" s="142"/>
      <c r="H81" s="143"/>
      <c r="I81" s="143"/>
      <c r="J81" s="143"/>
      <c r="K81" s="143"/>
      <c r="L81" s="143"/>
      <c r="M81" s="143"/>
      <c r="N81" s="146"/>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row>
    <row r="82" spans="1:37" x14ac:dyDescent="0.3">
      <c r="A82" s="142"/>
      <c r="B82" s="143"/>
      <c r="C82" s="144"/>
      <c r="D82" s="143"/>
      <c r="E82" s="321"/>
      <c r="F82" s="321"/>
      <c r="G82" s="142"/>
      <c r="H82" s="143"/>
      <c r="I82" s="143"/>
      <c r="J82" s="143"/>
      <c r="K82" s="143"/>
      <c r="L82" s="143"/>
      <c r="M82" s="143"/>
      <c r="N82" s="146"/>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row>
    <row r="83" spans="1:37" x14ac:dyDescent="0.3">
      <c r="A83" s="142"/>
      <c r="B83" s="143"/>
      <c r="C83" s="144"/>
      <c r="D83" s="143"/>
      <c r="E83" s="321"/>
      <c r="F83" s="321"/>
      <c r="G83" s="142"/>
      <c r="H83" s="143"/>
      <c r="I83" s="143"/>
      <c r="J83" s="143"/>
      <c r="K83" s="143"/>
      <c r="L83" s="143"/>
      <c r="M83" s="143"/>
      <c r="N83" s="146"/>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row>
    <row r="84" spans="1:37" x14ac:dyDescent="0.3">
      <c r="A84" s="142"/>
      <c r="B84" s="143"/>
      <c r="C84" s="144"/>
      <c r="D84" s="143"/>
      <c r="E84" s="321"/>
      <c r="F84" s="321"/>
      <c r="G84" s="142"/>
      <c r="H84" s="143"/>
      <c r="I84" s="143"/>
      <c r="J84" s="143"/>
      <c r="K84" s="143"/>
      <c r="L84" s="143"/>
      <c r="M84" s="143"/>
      <c r="N84" s="146"/>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row>
    <row r="85" spans="1:37" x14ac:dyDescent="0.3">
      <c r="A85" s="142"/>
      <c r="B85" s="143"/>
      <c r="C85" s="144"/>
      <c r="D85" s="143"/>
      <c r="E85" s="321"/>
      <c r="F85" s="321"/>
      <c r="G85" s="142"/>
      <c r="H85" s="143"/>
      <c r="I85" s="143"/>
      <c r="J85" s="143"/>
      <c r="K85" s="143"/>
      <c r="L85" s="143"/>
      <c r="M85" s="143"/>
      <c r="N85" s="146"/>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row>
    <row r="86" spans="1:37" x14ac:dyDescent="0.3">
      <c r="A86" s="142"/>
      <c r="B86" s="143"/>
      <c r="C86" s="144"/>
      <c r="D86" s="143"/>
      <c r="E86" s="321"/>
      <c r="F86" s="321"/>
      <c r="G86" s="142"/>
      <c r="H86" s="143"/>
      <c r="I86" s="143"/>
      <c r="J86" s="143"/>
      <c r="K86" s="143"/>
      <c r="L86" s="143"/>
      <c r="M86" s="143"/>
      <c r="N86" s="146"/>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row>
    <row r="87" spans="1:37" x14ac:dyDescent="0.3">
      <c r="A87" s="142"/>
      <c r="B87" s="143"/>
      <c r="C87" s="144"/>
      <c r="D87" s="143"/>
      <c r="E87" s="321"/>
      <c r="F87" s="321"/>
      <c r="G87" s="142"/>
      <c r="H87" s="143"/>
      <c r="I87" s="143"/>
      <c r="J87" s="143"/>
      <c r="K87" s="143"/>
      <c r="L87" s="143"/>
      <c r="M87" s="143"/>
      <c r="N87" s="146"/>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row>
    <row r="88" spans="1:37" x14ac:dyDescent="0.3">
      <c r="A88" s="142"/>
      <c r="B88" s="143"/>
      <c r="C88" s="144"/>
      <c r="D88" s="143"/>
      <c r="E88" s="321"/>
      <c r="F88" s="321"/>
      <c r="G88" s="142"/>
      <c r="H88" s="143"/>
      <c r="I88" s="143"/>
      <c r="J88" s="143"/>
      <c r="K88" s="143"/>
      <c r="L88" s="143"/>
      <c r="M88" s="143"/>
      <c r="N88" s="146"/>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row>
    <row r="89" spans="1:37" x14ac:dyDescent="0.3">
      <c r="A89" s="142"/>
      <c r="B89" s="143"/>
      <c r="C89" s="144"/>
      <c r="D89" s="143"/>
      <c r="E89" s="321"/>
      <c r="F89" s="321"/>
      <c r="G89" s="142"/>
      <c r="H89" s="143"/>
      <c r="I89" s="143"/>
      <c r="J89" s="143"/>
      <c r="K89" s="143"/>
      <c r="L89" s="143"/>
      <c r="M89" s="143"/>
      <c r="N89" s="146"/>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row>
    <row r="90" spans="1:37" x14ac:dyDescent="0.3">
      <c r="A90" s="142"/>
      <c r="B90" s="143"/>
      <c r="C90" s="144"/>
      <c r="D90" s="143"/>
      <c r="E90" s="321"/>
      <c r="F90" s="321"/>
      <c r="G90" s="142"/>
      <c r="H90" s="143"/>
      <c r="I90" s="143"/>
      <c r="J90" s="143"/>
      <c r="K90" s="143"/>
      <c r="L90" s="143"/>
      <c r="M90" s="143"/>
      <c r="N90" s="146"/>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row>
    <row r="91" spans="1:37" x14ac:dyDescent="0.3">
      <c r="A91" s="142"/>
      <c r="B91" s="143"/>
      <c r="C91" s="144"/>
      <c r="D91" s="143"/>
      <c r="E91" s="321"/>
      <c r="F91" s="321"/>
      <c r="G91" s="142"/>
      <c r="H91" s="143"/>
      <c r="I91" s="143"/>
      <c r="J91" s="143"/>
      <c r="K91" s="143"/>
      <c r="L91" s="143"/>
      <c r="M91" s="143"/>
      <c r="N91" s="146"/>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row>
    <row r="92" spans="1:37" x14ac:dyDescent="0.3">
      <c r="A92" s="142"/>
      <c r="B92" s="143"/>
      <c r="C92" s="144"/>
      <c r="D92" s="143"/>
      <c r="E92" s="321"/>
      <c r="F92" s="321"/>
      <c r="G92" s="142"/>
      <c r="H92" s="143"/>
      <c r="I92" s="143"/>
      <c r="J92" s="143"/>
      <c r="K92" s="143"/>
      <c r="L92" s="143"/>
      <c r="M92" s="143"/>
      <c r="N92" s="146"/>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row>
    <row r="93" spans="1:37" x14ac:dyDescent="0.3">
      <c r="A93" s="142"/>
      <c r="B93" s="143"/>
      <c r="C93" s="144"/>
      <c r="D93" s="143"/>
      <c r="E93" s="321"/>
      <c r="F93" s="321"/>
      <c r="G93" s="142"/>
      <c r="H93" s="143"/>
      <c r="I93" s="143"/>
      <c r="J93" s="143"/>
      <c r="K93" s="143"/>
      <c r="L93" s="143"/>
      <c r="M93" s="143"/>
      <c r="N93" s="146"/>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row>
    <row r="94" spans="1:37" x14ac:dyDescent="0.3">
      <c r="A94" s="142"/>
      <c r="B94" s="143"/>
      <c r="C94" s="144"/>
      <c r="D94" s="143"/>
      <c r="E94" s="321"/>
      <c r="F94" s="321"/>
      <c r="G94" s="142"/>
      <c r="H94" s="143"/>
      <c r="I94" s="143"/>
      <c r="J94" s="143"/>
      <c r="K94" s="143"/>
      <c r="L94" s="143"/>
      <c r="M94" s="143"/>
      <c r="N94" s="146"/>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row>
    <row r="95" spans="1:37" x14ac:dyDescent="0.3">
      <c r="A95" s="142"/>
      <c r="B95" s="143"/>
      <c r="C95" s="144"/>
      <c r="D95" s="143"/>
      <c r="E95" s="321"/>
      <c r="F95" s="321"/>
      <c r="G95" s="142"/>
      <c r="H95" s="143"/>
      <c r="I95" s="143"/>
      <c r="J95" s="143"/>
      <c r="K95" s="143"/>
      <c r="L95" s="143"/>
      <c r="M95" s="143"/>
      <c r="N95" s="146"/>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row>
    <row r="96" spans="1:37" x14ac:dyDescent="0.3">
      <c r="A96" s="142"/>
      <c r="B96" s="143"/>
      <c r="C96" s="144"/>
      <c r="D96" s="143"/>
      <c r="E96" s="321"/>
      <c r="F96" s="321"/>
      <c r="G96" s="142"/>
      <c r="H96" s="143"/>
      <c r="I96" s="143"/>
      <c r="J96" s="143"/>
      <c r="K96" s="143"/>
      <c r="L96" s="143"/>
      <c r="M96" s="143"/>
      <c r="N96" s="146"/>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row>
    <row r="97" spans="1:37" x14ac:dyDescent="0.3">
      <c r="A97" s="142"/>
      <c r="B97" s="143"/>
      <c r="C97" s="144"/>
      <c r="D97" s="143"/>
      <c r="E97" s="321"/>
      <c r="F97" s="321"/>
      <c r="G97" s="142"/>
      <c r="H97" s="143"/>
      <c r="I97" s="143"/>
      <c r="J97" s="143"/>
      <c r="K97" s="143"/>
      <c r="L97" s="143"/>
      <c r="M97" s="143"/>
      <c r="N97" s="146"/>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row>
    <row r="98" spans="1:37" x14ac:dyDescent="0.3">
      <c r="A98" s="142"/>
      <c r="B98" s="143"/>
      <c r="C98" s="144"/>
      <c r="D98" s="143"/>
      <c r="E98" s="321"/>
      <c r="F98" s="321"/>
      <c r="G98" s="142"/>
      <c r="H98" s="143"/>
      <c r="I98" s="143"/>
      <c r="J98" s="143"/>
      <c r="K98" s="143"/>
      <c r="L98" s="143"/>
      <c r="M98" s="143"/>
      <c r="N98" s="146"/>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row>
    <row r="99" spans="1:37" x14ac:dyDescent="0.3">
      <c r="A99" s="142"/>
      <c r="B99" s="143"/>
      <c r="C99" s="144"/>
      <c r="D99" s="143"/>
      <c r="E99" s="321"/>
      <c r="F99" s="321"/>
      <c r="G99" s="142"/>
      <c r="H99" s="143"/>
      <c r="I99" s="143"/>
      <c r="J99" s="143"/>
      <c r="K99" s="143"/>
      <c r="L99" s="143"/>
      <c r="M99" s="143"/>
      <c r="N99" s="146"/>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row>
    <row r="100" spans="1:37" x14ac:dyDescent="0.3">
      <c r="A100" s="142"/>
      <c r="B100" s="143"/>
      <c r="C100" s="144"/>
      <c r="D100" s="143"/>
      <c r="E100" s="321"/>
      <c r="F100" s="321"/>
      <c r="G100" s="142"/>
      <c r="H100" s="143"/>
      <c r="I100" s="143"/>
      <c r="J100" s="143"/>
      <c r="K100" s="143"/>
      <c r="L100" s="143"/>
      <c r="M100" s="143"/>
      <c r="N100" s="146"/>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row>
    <row r="101" spans="1:37" x14ac:dyDescent="0.3">
      <c r="A101" s="142"/>
      <c r="B101" s="143"/>
      <c r="C101" s="144"/>
      <c r="D101" s="143"/>
      <c r="E101" s="321"/>
      <c r="F101" s="321"/>
      <c r="G101" s="142"/>
      <c r="H101" s="143"/>
      <c r="I101" s="143"/>
      <c r="J101" s="143"/>
      <c r="K101" s="143"/>
      <c r="L101" s="143"/>
      <c r="M101" s="143"/>
      <c r="N101" s="146"/>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row>
    <row r="102" spans="1:37" x14ac:dyDescent="0.3">
      <c r="A102" s="142"/>
      <c r="B102" s="143"/>
      <c r="C102" s="144"/>
      <c r="D102" s="143"/>
      <c r="E102" s="321"/>
      <c r="F102" s="321"/>
      <c r="G102" s="142"/>
      <c r="H102" s="143"/>
      <c r="I102" s="143"/>
      <c r="J102" s="143"/>
      <c r="K102" s="143"/>
      <c r="L102" s="143"/>
      <c r="M102" s="143"/>
      <c r="N102" s="146"/>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row>
    <row r="103" spans="1:37" x14ac:dyDescent="0.3">
      <c r="A103" s="142"/>
      <c r="B103" s="143"/>
      <c r="C103" s="144"/>
      <c r="D103" s="143"/>
      <c r="E103" s="321"/>
      <c r="F103" s="321"/>
      <c r="G103" s="142"/>
      <c r="H103" s="143"/>
      <c r="I103" s="143"/>
      <c r="J103" s="143"/>
      <c r="K103" s="143"/>
      <c r="L103" s="143"/>
      <c r="M103" s="143"/>
      <c r="N103" s="146"/>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row>
    <row r="104" spans="1:37" x14ac:dyDescent="0.3">
      <c r="A104" s="142"/>
      <c r="B104" s="143"/>
      <c r="C104" s="144"/>
      <c r="D104" s="143"/>
      <c r="E104" s="321"/>
      <c r="F104" s="321"/>
      <c r="G104" s="142"/>
      <c r="H104" s="143"/>
      <c r="I104" s="143"/>
      <c r="J104" s="143"/>
      <c r="K104" s="143"/>
      <c r="L104" s="143"/>
      <c r="M104" s="143"/>
      <c r="N104" s="146"/>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row>
    <row r="105" spans="1:37" x14ac:dyDescent="0.3">
      <c r="A105" s="142"/>
      <c r="B105" s="143"/>
      <c r="C105" s="144"/>
      <c r="D105" s="143"/>
      <c r="E105" s="321"/>
      <c r="F105" s="321"/>
      <c r="G105" s="142"/>
      <c r="H105" s="143"/>
      <c r="I105" s="143"/>
      <c r="J105" s="143"/>
      <c r="K105" s="143"/>
      <c r="L105" s="143"/>
      <c r="M105" s="143"/>
      <c r="N105" s="146"/>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row>
    <row r="106" spans="1:37" x14ac:dyDescent="0.3">
      <c r="A106" s="142"/>
      <c r="B106" s="143"/>
      <c r="C106" s="144"/>
      <c r="D106" s="143"/>
      <c r="E106" s="321"/>
      <c r="F106" s="321"/>
      <c r="G106" s="142"/>
      <c r="H106" s="143"/>
      <c r="I106" s="143"/>
      <c r="J106" s="143"/>
      <c r="K106" s="143"/>
      <c r="L106" s="143"/>
      <c r="M106" s="143"/>
      <c r="N106" s="146"/>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row>
    <row r="107" spans="1:37" x14ac:dyDescent="0.3">
      <c r="A107" s="142"/>
      <c r="B107" s="143"/>
      <c r="C107" s="144"/>
      <c r="D107" s="143"/>
      <c r="E107" s="321"/>
      <c r="F107" s="321"/>
      <c r="G107" s="142"/>
      <c r="H107" s="143"/>
      <c r="I107" s="143"/>
      <c r="J107" s="143"/>
      <c r="K107" s="143"/>
      <c r="L107" s="143"/>
      <c r="M107" s="143"/>
      <c r="N107" s="146"/>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row>
    <row r="108" spans="1:37" x14ac:dyDescent="0.3">
      <c r="A108" s="142"/>
      <c r="B108" s="143"/>
      <c r="C108" s="144"/>
      <c r="D108" s="143"/>
      <c r="E108" s="321"/>
      <c r="F108" s="321"/>
      <c r="G108" s="142"/>
      <c r="H108" s="143"/>
      <c r="I108" s="143"/>
      <c r="J108" s="143"/>
      <c r="K108" s="143"/>
      <c r="L108" s="143"/>
      <c r="M108" s="143"/>
      <c r="N108" s="146"/>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row>
    <row r="109" spans="1:37" x14ac:dyDescent="0.3">
      <c r="A109" s="142"/>
      <c r="B109" s="143"/>
      <c r="C109" s="144"/>
      <c r="D109" s="143"/>
      <c r="E109" s="321"/>
      <c r="F109" s="321"/>
      <c r="G109" s="142"/>
      <c r="H109" s="143"/>
      <c r="I109" s="143"/>
      <c r="J109" s="143"/>
      <c r="K109" s="143"/>
      <c r="L109" s="143"/>
      <c r="M109" s="143"/>
      <c r="N109" s="146"/>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row>
    <row r="110" spans="1:37" x14ac:dyDescent="0.3">
      <c r="A110" s="142"/>
      <c r="B110" s="143"/>
      <c r="C110" s="144"/>
      <c r="D110" s="143"/>
      <c r="E110" s="321"/>
      <c r="F110" s="321"/>
      <c r="G110" s="142"/>
      <c r="H110" s="143"/>
      <c r="I110" s="143"/>
      <c r="J110" s="143"/>
      <c r="K110" s="143"/>
      <c r="L110" s="143"/>
      <c r="M110" s="143"/>
      <c r="N110" s="146"/>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row>
    <row r="111" spans="1:37" x14ac:dyDescent="0.3">
      <c r="A111" s="142"/>
      <c r="B111" s="143"/>
      <c r="C111" s="144"/>
      <c r="D111" s="143"/>
      <c r="E111" s="321"/>
      <c r="F111" s="321"/>
      <c r="G111" s="142"/>
      <c r="H111" s="143"/>
      <c r="I111" s="143"/>
      <c r="J111" s="143"/>
      <c r="K111" s="143"/>
      <c r="L111" s="143"/>
      <c r="M111" s="143"/>
      <c r="N111" s="146"/>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row>
    <row r="112" spans="1:37" x14ac:dyDescent="0.3">
      <c r="A112" s="142"/>
      <c r="B112" s="143"/>
      <c r="C112" s="144"/>
      <c r="D112" s="143"/>
      <c r="E112" s="321"/>
      <c r="F112" s="321"/>
      <c r="G112" s="142"/>
      <c r="H112" s="143"/>
      <c r="I112" s="143"/>
      <c r="J112" s="143"/>
      <c r="K112" s="143"/>
      <c r="L112" s="143"/>
      <c r="M112" s="143"/>
      <c r="N112" s="146"/>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row>
    <row r="113" spans="1:37" x14ac:dyDescent="0.3">
      <c r="A113" s="142"/>
      <c r="B113" s="143"/>
      <c r="C113" s="144"/>
      <c r="D113" s="143"/>
      <c r="E113" s="321"/>
      <c r="F113" s="321"/>
      <c r="G113" s="142"/>
      <c r="H113" s="143"/>
      <c r="I113" s="143"/>
      <c r="J113" s="143"/>
      <c r="K113" s="143"/>
      <c r="L113" s="143"/>
      <c r="M113" s="143"/>
      <c r="N113" s="146"/>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row>
    <row r="114" spans="1:37" x14ac:dyDescent="0.3">
      <c r="A114" s="142"/>
      <c r="B114" s="143"/>
      <c r="C114" s="144"/>
      <c r="D114" s="143"/>
      <c r="E114" s="321"/>
      <c r="F114" s="321"/>
      <c r="G114" s="142"/>
      <c r="H114" s="143"/>
      <c r="I114" s="143"/>
      <c r="J114" s="143"/>
      <c r="K114" s="143"/>
      <c r="L114" s="143"/>
      <c r="M114" s="143"/>
      <c r="N114" s="146"/>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row>
    <row r="115" spans="1:37" x14ac:dyDescent="0.3">
      <c r="A115" s="142"/>
      <c r="B115" s="143"/>
      <c r="C115" s="144"/>
      <c r="D115" s="143"/>
      <c r="E115" s="321"/>
      <c r="F115" s="321"/>
      <c r="G115" s="142"/>
      <c r="H115" s="143"/>
      <c r="I115" s="143"/>
      <c r="J115" s="143"/>
      <c r="K115" s="143"/>
      <c r="L115" s="143"/>
      <c r="M115" s="143"/>
      <c r="N115" s="146"/>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row>
    <row r="116" spans="1:37" x14ac:dyDescent="0.3">
      <c r="A116" s="142"/>
      <c r="B116" s="143"/>
      <c r="C116" s="144"/>
      <c r="D116" s="143"/>
      <c r="E116" s="321"/>
      <c r="F116" s="321"/>
      <c r="G116" s="142"/>
      <c r="H116" s="143"/>
      <c r="I116" s="143"/>
      <c r="J116" s="143"/>
      <c r="K116" s="143"/>
      <c r="L116" s="143"/>
      <c r="M116" s="143"/>
      <c r="N116" s="146"/>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row>
    <row r="117" spans="1:37" x14ac:dyDescent="0.3">
      <c r="A117" s="142"/>
      <c r="B117" s="143"/>
      <c r="C117" s="144"/>
      <c r="D117" s="143"/>
      <c r="E117" s="321"/>
      <c r="F117" s="321"/>
      <c r="G117" s="142"/>
      <c r="H117" s="143"/>
      <c r="I117" s="143"/>
      <c r="J117" s="143"/>
      <c r="K117" s="143"/>
      <c r="L117" s="143"/>
      <c r="M117" s="143"/>
      <c r="N117" s="146"/>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row>
    <row r="118" spans="1:37" x14ac:dyDescent="0.3">
      <c r="A118" s="142"/>
      <c r="B118" s="143"/>
      <c r="C118" s="144"/>
      <c r="D118" s="143"/>
      <c r="E118" s="321"/>
      <c r="F118" s="321"/>
      <c r="G118" s="142"/>
      <c r="H118" s="143"/>
      <c r="I118" s="143"/>
      <c r="J118" s="143"/>
      <c r="K118" s="143"/>
      <c r="L118" s="143"/>
      <c r="M118" s="143"/>
      <c r="N118" s="146"/>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row>
    <row r="119" spans="1:37" x14ac:dyDescent="0.3">
      <c r="A119" s="142"/>
      <c r="B119" s="143"/>
      <c r="C119" s="144"/>
      <c r="D119" s="143"/>
      <c r="E119" s="321"/>
      <c r="F119" s="321"/>
      <c r="G119" s="142"/>
      <c r="H119" s="143"/>
      <c r="I119" s="143"/>
      <c r="J119" s="143"/>
      <c r="K119" s="143"/>
      <c r="L119" s="143"/>
      <c r="M119" s="143"/>
      <c r="N119" s="146"/>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row>
    <row r="120" spans="1:37" x14ac:dyDescent="0.3">
      <c r="A120" s="142"/>
      <c r="B120" s="143"/>
      <c r="C120" s="144"/>
      <c r="D120" s="143"/>
      <c r="E120" s="321"/>
      <c r="F120" s="321"/>
      <c r="G120" s="142"/>
      <c r="H120" s="143"/>
      <c r="I120" s="143"/>
      <c r="J120" s="143"/>
      <c r="K120" s="143"/>
      <c r="L120" s="143"/>
      <c r="M120" s="143"/>
      <c r="N120" s="146"/>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row>
    <row r="121" spans="1:37" x14ac:dyDescent="0.3">
      <c r="A121" s="142"/>
      <c r="B121" s="143"/>
      <c r="C121" s="144"/>
      <c r="D121" s="143"/>
      <c r="E121" s="321"/>
      <c r="F121" s="321"/>
      <c r="G121" s="142"/>
      <c r="H121" s="143"/>
      <c r="I121" s="143"/>
      <c r="J121" s="143"/>
      <c r="K121" s="143"/>
      <c r="L121" s="143"/>
      <c r="M121" s="143"/>
      <c r="N121" s="146"/>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row>
    <row r="122" spans="1:37" x14ac:dyDescent="0.3">
      <c r="A122" s="142"/>
      <c r="B122" s="143"/>
      <c r="C122" s="144"/>
      <c r="D122" s="143"/>
      <c r="E122" s="321"/>
      <c r="F122" s="321"/>
      <c r="G122" s="142"/>
      <c r="H122" s="143"/>
      <c r="I122" s="143"/>
      <c r="J122" s="143"/>
      <c r="K122" s="143"/>
      <c r="L122" s="143"/>
      <c r="M122" s="143"/>
      <c r="N122" s="146"/>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row>
    <row r="123" spans="1:37" x14ac:dyDescent="0.3">
      <c r="A123" s="142"/>
      <c r="B123" s="143"/>
      <c r="C123" s="144"/>
      <c r="D123" s="143"/>
      <c r="E123" s="321"/>
      <c r="F123" s="321"/>
      <c r="G123" s="142"/>
      <c r="H123" s="143"/>
      <c r="I123" s="143"/>
      <c r="J123" s="143"/>
      <c r="K123" s="143"/>
      <c r="L123" s="143"/>
      <c r="M123" s="143"/>
      <c r="N123" s="146"/>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row>
    <row r="124" spans="1:37" x14ac:dyDescent="0.3">
      <c r="A124" s="142"/>
      <c r="B124" s="143"/>
      <c r="C124" s="144"/>
      <c r="D124" s="143"/>
      <c r="E124" s="321"/>
      <c r="F124" s="321"/>
      <c r="G124" s="142"/>
      <c r="H124" s="143"/>
      <c r="I124" s="143"/>
      <c r="J124" s="143"/>
      <c r="K124" s="143"/>
      <c r="L124" s="143"/>
      <c r="M124" s="143"/>
      <c r="N124" s="146"/>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row>
    <row r="125" spans="1:37" x14ac:dyDescent="0.3">
      <c r="A125" s="142"/>
      <c r="B125" s="143"/>
      <c r="C125" s="144"/>
      <c r="D125" s="143"/>
      <c r="E125" s="321"/>
      <c r="F125" s="321"/>
      <c r="G125" s="142"/>
      <c r="H125" s="143"/>
      <c r="I125" s="143"/>
      <c r="J125" s="143"/>
      <c r="K125" s="143"/>
      <c r="L125" s="143"/>
      <c r="M125" s="143"/>
      <c r="N125" s="146"/>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row>
    <row r="126" spans="1:37" x14ac:dyDescent="0.3">
      <c r="A126" s="142"/>
      <c r="B126" s="143"/>
      <c r="C126" s="144"/>
      <c r="D126" s="143"/>
      <c r="E126" s="321"/>
      <c r="F126" s="321"/>
      <c r="G126" s="142"/>
      <c r="H126" s="143"/>
      <c r="I126" s="143"/>
      <c r="J126" s="143"/>
      <c r="K126" s="143"/>
      <c r="L126" s="143"/>
      <c r="M126" s="143"/>
      <c r="N126" s="146"/>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row>
    <row r="127" spans="1:37" x14ac:dyDescent="0.3">
      <c r="A127" s="142"/>
      <c r="B127" s="143"/>
      <c r="C127" s="144"/>
      <c r="D127" s="143"/>
      <c r="E127" s="321"/>
      <c r="F127" s="321"/>
      <c r="G127" s="142"/>
      <c r="H127" s="143"/>
      <c r="I127" s="143"/>
      <c r="J127" s="143"/>
      <c r="K127" s="143"/>
      <c r="L127" s="143"/>
      <c r="M127" s="143"/>
      <c r="N127" s="146"/>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row>
    <row r="128" spans="1:37" x14ac:dyDescent="0.3">
      <c r="A128" s="142"/>
      <c r="B128" s="143"/>
      <c r="C128" s="144"/>
      <c r="D128" s="143"/>
      <c r="E128" s="321"/>
      <c r="F128" s="321"/>
      <c r="G128" s="142"/>
      <c r="H128" s="143"/>
      <c r="I128" s="143"/>
      <c r="J128" s="143"/>
      <c r="K128" s="143"/>
      <c r="L128" s="143"/>
      <c r="M128" s="143"/>
      <c r="N128" s="146"/>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row>
    <row r="129" spans="1:37" x14ac:dyDescent="0.3">
      <c r="A129" s="142"/>
      <c r="B129" s="143"/>
      <c r="C129" s="144"/>
      <c r="D129" s="143"/>
      <c r="E129" s="321"/>
      <c r="F129" s="321"/>
      <c r="G129" s="142"/>
      <c r="H129" s="143"/>
      <c r="I129" s="143"/>
      <c r="J129" s="143"/>
      <c r="K129" s="143"/>
      <c r="L129" s="143"/>
      <c r="M129" s="143"/>
      <c r="N129" s="146"/>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row>
    <row r="130" spans="1:37" x14ac:dyDescent="0.3">
      <c r="A130" s="142"/>
      <c r="B130" s="143"/>
      <c r="C130" s="144"/>
      <c r="D130" s="143"/>
      <c r="E130" s="321"/>
      <c r="F130" s="321"/>
      <c r="G130" s="142"/>
      <c r="H130" s="143"/>
      <c r="I130" s="143"/>
      <c r="J130" s="143"/>
      <c r="K130" s="143"/>
      <c r="L130" s="143"/>
      <c r="M130" s="143"/>
      <c r="N130" s="146"/>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row>
    <row r="131" spans="1:37" x14ac:dyDescent="0.3">
      <c r="A131" s="142"/>
      <c r="B131" s="143"/>
      <c r="C131" s="144"/>
      <c r="D131" s="143"/>
      <c r="E131" s="321"/>
      <c r="F131" s="321"/>
      <c r="G131" s="142"/>
      <c r="H131" s="143"/>
      <c r="I131" s="143"/>
      <c r="J131" s="143"/>
      <c r="K131" s="143"/>
      <c r="L131" s="143"/>
      <c r="M131" s="143"/>
      <c r="N131" s="146"/>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row>
    <row r="132" spans="1:37" x14ac:dyDescent="0.3">
      <c r="A132" s="142"/>
      <c r="B132" s="143"/>
      <c r="C132" s="144"/>
      <c r="D132" s="143"/>
      <c r="E132" s="321"/>
      <c r="F132" s="321"/>
      <c r="G132" s="142"/>
      <c r="H132" s="143"/>
      <c r="I132" s="143"/>
      <c r="J132" s="143"/>
      <c r="K132" s="143"/>
      <c r="L132" s="143"/>
      <c r="M132" s="143"/>
      <c r="N132" s="146"/>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row>
    <row r="133" spans="1:37" x14ac:dyDescent="0.3">
      <c r="A133" s="142"/>
      <c r="B133" s="143"/>
      <c r="C133" s="144"/>
      <c r="D133" s="143"/>
      <c r="E133" s="321"/>
      <c r="F133" s="321"/>
      <c r="G133" s="142"/>
      <c r="H133" s="143"/>
      <c r="I133" s="143"/>
      <c r="J133" s="143"/>
      <c r="K133" s="143"/>
      <c r="L133" s="143"/>
      <c r="M133" s="143"/>
      <c r="N133" s="146"/>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row>
    <row r="134" spans="1:37" x14ac:dyDescent="0.3">
      <c r="A134" s="142"/>
      <c r="B134" s="143"/>
      <c r="C134" s="144"/>
      <c r="D134" s="143"/>
      <c r="E134" s="321"/>
      <c r="F134" s="321"/>
      <c r="G134" s="142"/>
      <c r="H134" s="143"/>
      <c r="I134" s="143"/>
      <c r="J134" s="143"/>
      <c r="K134" s="143"/>
      <c r="L134" s="143"/>
      <c r="M134" s="143"/>
      <c r="N134" s="146"/>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row>
    <row r="135" spans="1:37" x14ac:dyDescent="0.3">
      <c r="A135" s="142"/>
      <c r="B135" s="143"/>
      <c r="C135" s="144"/>
      <c r="D135" s="143"/>
      <c r="E135" s="321"/>
      <c r="F135" s="321"/>
      <c r="G135" s="142"/>
      <c r="H135" s="143"/>
      <c r="I135" s="143"/>
      <c r="J135" s="143"/>
      <c r="K135" s="143"/>
      <c r="L135" s="143"/>
      <c r="M135" s="143"/>
      <c r="N135" s="146"/>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row>
    <row r="136" spans="1:37" x14ac:dyDescent="0.3">
      <c r="A136" s="142"/>
      <c r="B136" s="143"/>
      <c r="C136" s="144"/>
      <c r="D136" s="143"/>
      <c r="E136" s="321"/>
      <c r="F136" s="321"/>
      <c r="G136" s="142"/>
      <c r="H136" s="143"/>
      <c r="I136" s="143"/>
      <c r="J136" s="143"/>
      <c r="K136" s="143"/>
      <c r="L136" s="143"/>
      <c r="M136" s="143"/>
      <c r="N136" s="146"/>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row>
    <row r="137" spans="1:37" x14ac:dyDescent="0.3">
      <c r="A137" s="142"/>
      <c r="B137" s="143"/>
      <c r="C137" s="144"/>
      <c r="D137" s="143"/>
      <c r="E137" s="321"/>
      <c r="F137" s="321"/>
      <c r="G137" s="142"/>
      <c r="H137" s="143"/>
      <c r="I137" s="143"/>
      <c r="J137" s="143"/>
      <c r="K137" s="143"/>
      <c r="L137" s="143"/>
      <c r="M137" s="143"/>
      <c r="N137" s="146"/>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row>
    <row r="138" spans="1:37" x14ac:dyDescent="0.3">
      <c r="A138" s="142"/>
      <c r="B138" s="143"/>
      <c r="C138" s="144"/>
      <c r="D138" s="143"/>
      <c r="E138" s="321"/>
      <c r="F138" s="321"/>
      <c r="G138" s="142"/>
      <c r="H138" s="143"/>
      <c r="I138" s="143"/>
      <c r="J138" s="143"/>
      <c r="K138" s="143"/>
      <c r="L138" s="143"/>
      <c r="M138" s="143"/>
      <c r="N138" s="146"/>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1:37" x14ac:dyDescent="0.3">
      <c r="A139" s="142"/>
      <c r="B139" s="143"/>
      <c r="C139" s="144"/>
      <c r="D139" s="143"/>
      <c r="E139" s="321"/>
      <c r="F139" s="321"/>
      <c r="G139" s="142"/>
      <c r="H139" s="143"/>
      <c r="I139" s="143"/>
      <c r="J139" s="143"/>
      <c r="K139" s="143"/>
      <c r="L139" s="143"/>
      <c r="M139" s="143"/>
      <c r="N139" s="146"/>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1:37" x14ac:dyDescent="0.3">
      <c r="A140" s="142"/>
      <c r="B140" s="143"/>
      <c r="C140" s="144"/>
      <c r="D140" s="143"/>
      <c r="E140" s="321"/>
      <c r="F140" s="321"/>
      <c r="G140" s="142"/>
      <c r="H140" s="143"/>
      <c r="I140" s="143"/>
      <c r="J140" s="143"/>
      <c r="K140" s="143"/>
      <c r="L140" s="143"/>
      <c r="M140" s="143"/>
      <c r="N140" s="146"/>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1:37" x14ac:dyDescent="0.3">
      <c r="A141" s="142"/>
      <c r="B141" s="143"/>
      <c r="C141" s="144"/>
      <c r="D141" s="143"/>
      <c r="E141" s="321"/>
      <c r="F141" s="321"/>
      <c r="G141" s="142"/>
      <c r="H141" s="143"/>
      <c r="I141" s="143"/>
      <c r="J141" s="143"/>
      <c r="K141" s="143"/>
      <c r="L141" s="143"/>
      <c r="M141" s="143"/>
      <c r="N141" s="146"/>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1:37" x14ac:dyDescent="0.3">
      <c r="A142" s="142"/>
      <c r="B142" s="143"/>
      <c r="C142" s="144"/>
      <c r="D142" s="143"/>
      <c r="E142" s="321"/>
      <c r="F142" s="321"/>
      <c r="G142" s="142"/>
      <c r="H142" s="143"/>
      <c r="I142" s="143"/>
      <c r="J142" s="143"/>
      <c r="K142" s="143"/>
      <c r="L142" s="143"/>
      <c r="M142" s="143"/>
      <c r="N142" s="146"/>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1:37" x14ac:dyDescent="0.3">
      <c r="A143" s="142"/>
      <c r="B143" s="143"/>
      <c r="C143" s="144"/>
      <c r="D143" s="143"/>
      <c r="E143" s="321"/>
      <c r="F143" s="321"/>
      <c r="G143" s="142"/>
      <c r="H143" s="143"/>
      <c r="I143" s="143"/>
      <c r="J143" s="143"/>
      <c r="K143" s="143"/>
      <c r="L143" s="143"/>
      <c r="M143" s="143"/>
      <c r="N143" s="146"/>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1:37" x14ac:dyDescent="0.3">
      <c r="A144" s="142"/>
      <c r="B144" s="143"/>
      <c r="C144" s="144"/>
      <c r="D144" s="143"/>
      <c r="E144" s="321"/>
      <c r="F144" s="321"/>
      <c r="G144" s="142"/>
      <c r="H144" s="143"/>
      <c r="I144" s="143"/>
      <c r="J144" s="143"/>
      <c r="K144" s="143"/>
      <c r="L144" s="143"/>
      <c r="M144" s="143"/>
      <c r="N144" s="146"/>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1:37" x14ac:dyDescent="0.3">
      <c r="A145" s="142"/>
      <c r="B145" s="143"/>
      <c r="C145" s="144"/>
      <c r="D145" s="143"/>
      <c r="E145" s="321"/>
      <c r="F145" s="321"/>
      <c r="G145" s="142"/>
      <c r="H145" s="143"/>
      <c r="I145" s="143"/>
      <c r="J145" s="143"/>
      <c r="K145" s="143"/>
      <c r="L145" s="143"/>
      <c r="M145" s="143"/>
      <c r="N145" s="146"/>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1:37" x14ac:dyDescent="0.3">
      <c r="A146" s="142"/>
      <c r="B146" s="143"/>
      <c r="C146" s="144"/>
      <c r="D146" s="143"/>
      <c r="E146" s="321"/>
      <c r="F146" s="321"/>
      <c r="G146" s="142"/>
      <c r="H146" s="143"/>
      <c r="I146" s="143"/>
      <c r="J146" s="143"/>
      <c r="K146" s="143"/>
      <c r="L146" s="143"/>
      <c r="M146" s="143"/>
      <c r="N146" s="146"/>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1:37" x14ac:dyDescent="0.3">
      <c r="A147" s="142"/>
      <c r="B147" s="143"/>
      <c r="C147" s="144"/>
      <c r="D147" s="143"/>
      <c r="E147" s="321"/>
      <c r="F147" s="321"/>
      <c r="G147" s="142"/>
      <c r="H147" s="143"/>
      <c r="I147" s="143"/>
      <c r="J147" s="143"/>
      <c r="K147" s="143"/>
      <c r="L147" s="143"/>
      <c r="M147" s="143"/>
      <c r="N147" s="146"/>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1:37" x14ac:dyDescent="0.3">
      <c r="A148" s="142"/>
      <c r="B148" s="143"/>
      <c r="C148" s="144"/>
      <c r="D148" s="143"/>
      <c r="E148" s="321"/>
      <c r="F148" s="321"/>
      <c r="G148" s="142"/>
      <c r="H148" s="143"/>
      <c r="I148" s="143"/>
      <c r="J148" s="143"/>
      <c r="K148" s="143"/>
      <c r="L148" s="143"/>
      <c r="M148" s="143"/>
      <c r="N148" s="146"/>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1:37" x14ac:dyDescent="0.3">
      <c r="A149" s="142"/>
      <c r="B149" s="143"/>
      <c r="C149" s="144"/>
      <c r="D149" s="143"/>
      <c r="E149" s="321"/>
      <c r="F149" s="321"/>
      <c r="G149" s="142"/>
      <c r="H149" s="143"/>
      <c r="I149" s="143"/>
      <c r="J149" s="143"/>
      <c r="K149" s="143"/>
      <c r="L149" s="143"/>
      <c r="M149" s="143"/>
      <c r="N149" s="146"/>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1:37" x14ac:dyDescent="0.3">
      <c r="A150" s="142"/>
      <c r="B150" s="143"/>
      <c r="C150" s="144"/>
      <c r="D150" s="143"/>
      <c r="E150" s="321"/>
      <c r="F150" s="321"/>
      <c r="G150" s="142"/>
      <c r="H150" s="143"/>
      <c r="I150" s="143"/>
      <c r="J150" s="143"/>
      <c r="K150" s="143"/>
      <c r="L150" s="143"/>
      <c r="M150" s="143"/>
      <c r="N150" s="146"/>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1:37" x14ac:dyDescent="0.3">
      <c r="A151" s="142"/>
      <c r="B151" s="143"/>
      <c r="C151" s="144"/>
      <c r="D151" s="143"/>
      <c r="E151" s="321"/>
      <c r="F151" s="321"/>
      <c r="G151" s="142"/>
      <c r="H151" s="143"/>
      <c r="I151" s="143"/>
      <c r="J151" s="143"/>
      <c r="K151" s="143"/>
      <c r="L151" s="143"/>
      <c r="M151" s="143"/>
      <c r="N151" s="146"/>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1:37" x14ac:dyDescent="0.3">
      <c r="A152" s="142"/>
      <c r="B152" s="143"/>
      <c r="C152" s="144"/>
      <c r="D152" s="143"/>
      <c r="E152" s="321"/>
      <c r="F152" s="321"/>
      <c r="G152" s="142"/>
      <c r="H152" s="143"/>
      <c r="I152" s="143"/>
      <c r="J152" s="143"/>
      <c r="K152" s="143"/>
      <c r="L152" s="143"/>
      <c r="M152" s="143"/>
      <c r="N152" s="146"/>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1:37" x14ac:dyDescent="0.3">
      <c r="A153" s="142"/>
      <c r="B153" s="143"/>
      <c r="C153" s="144"/>
      <c r="D153" s="143"/>
      <c r="E153" s="321"/>
      <c r="F153" s="321"/>
      <c r="G153" s="142"/>
      <c r="H153" s="143"/>
      <c r="I153" s="143"/>
      <c r="J153" s="143"/>
      <c r="K153" s="143"/>
      <c r="L153" s="143"/>
      <c r="M153" s="143"/>
      <c r="N153" s="146"/>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1:37" x14ac:dyDescent="0.3">
      <c r="A154" s="142"/>
      <c r="B154" s="143"/>
      <c r="C154" s="144"/>
      <c r="D154" s="143"/>
      <c r="E154" s="321"/>
      <c r="F154" s="321"/>
      <c r="G154" s="142"/>
      <c r="H154" s="143"/>
      <c r="I154" s="143"/>
      <c r="J154" s="143"/>
      <c r="K154" s="143"/>
      <c r="L154" s="143"/>
      <c r="M154" s="143"/>
      <c r="N154" s="146"/>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1:37" x14ac:dyDescent="0.3">
      <c r="A155" s="142"/>
      <c r="B155" s="143"/>
      <c r="C155" s="144"/>
      <c r="D155" s="143"/>
      <c r="E155" s="321"/>
      <c r="F155" s="321"/>
      <c r="G155" s="142"/>
      <c r="H155" s="143"/>
      <c r="I155" s="143"/>
      <c r="J155" s="143"/>
      <c r="K155" s="143"/>
      <c r="L155" s="143"/>
      <c r="M155" s="143"/>
      <c r="N155" s="146"/>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row>
    <row r="156" spans="1:37" x14ac:dyDescent="0.3">
      <c r="A156" s="142"/>
      <c r="B156" s="143"/>
      <c r="C156" s="144"/>
      <c r="D156" s="143"/>
      <c r="E156" s="321"/>
      <c r="F156" s="321"/>
      <c r="G156" s="142"/>
      <c r="H156" s="143"/>
      <c r="I156" s="143"/>
      <c r="J156" s="143"/>
      <c r="K156" s="143"/>
      <c r="L156" s="143"/>
      <c r="M156" s="143"/>
      <c r="N156" s="146"/>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row>
    <row r="157" spans="1:37" x14ac:dyDescent="0.3">
      <c r="A157" s="142"/>
      <c r="B157" s="143"/>
      <c r="C157" s="144"/>
      <c r="D157" s="143"/>
      <c r="E157" s="321"/>
      <c r="F157" s="321"/>
      <c r="G157" s="142"/>
      <c r="H157" s="143"/>
      <c r="I157" s="143"/>
      <c r="J157" s="143"/>
      <c r="K157" s="143"/>
      <c r="L157" s="143"/>
      <c r="M157" s="143"/>
      <c r="N157" s="146"/>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row>
    <row r="158" spans="1:37" x14ac:dyDescent="0.3">
      <c r="A158" s="142"/>
      <c r="B158" s="143"/>
      <c r="C158" s="144"/>
      <c r="D158" s="143"/>
      <c r="E158" s="321"/>
      <c r="F158" s="321"/>
      <c r="G158" s="142"/>
      <c r="H158" s="143"/>
      <c r="I158" s="143"/>
      <c r="J158" s="143"/>
      <c r="K158" s="143"/>
      <c r="L158" s="143"/>
      <c r="M158" s="143"/>
      <c r="N158" s="146"/>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row>
    <row r="159" spans="1:37" x14ac:dyDescent="0.3">
      <c r="A159" s="142"/>
      <c r="B159" s="143"/>
      <c r="C159" s="144"/>
      <c r="D159" s="143"/>
      <c r="E159" s="321"/>
      <c r="F159" s="321"/>
      <c r="G159" s="142"/>
      <c r="H159" s="143"/>
      <c r="I159" s="143"/>
      <c r="J159" s="143"/>
      <c r="K159" s="143"/>
      <c r="L159" s="143"/>
      <c r="M159" s="143"/>
      <c r="N159" s="146"/>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row>
    <row r="160" spans="1:37" x14ac:dyDescent="0.3">
      <c r="A160" s="142"/>
      <c r="B160" s="143"/>
      <c r="C160" s="144"/>
      <c r="D160" s="143"/>
      <c r="E160" s="321"/>
      <c r="F160" s="321"/>
      <c r="G160" s="142"/>
      <c r="H160" s="143"/>
      <c r="I160" s="143"/>
      <c r="J160" s="143"/>
      <c r="K160" s="143"/>
      <c r="L160" s="143"/>
      <c r="M160" s="143"/>
      <c r="N160" s="146"/>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row>
    <row r="161" spans="1:37" x14ac:dyDescent="0.3">
      <c r="A161" s="142"/>
      <c r="B161" s="143"/>
      <c r="C161" s="144"/>
      <c r="D161" s="143"/>
      <c r="E161" s="321"/>
      <c r="F161" s="321"/>
      <c r="G161" s="142"/>
      <c r="H161" s="143"/>
      <c r="I161" s="143"/>
      <c r="J161" s="143"/>
      <c r="K161" s="143"/>
      <c r="L161" s="143"/>
      <c r="M161" s="143"/>
      <c r="N161" s="146"/>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row>
    <row r="162" spans="1:37" x14ac:dyDescent="0.3">
      <c r="A162" s="142"/>
      <c r="B162" s="143"/>
      <c r="C162" s="144"/>
      <c r="D162" s="143"/>
      <c r="E162" s="321"/>
      <c r="F162" s="321"/>
      <c r="G162" s="142"/>
      <c r="H162" s="143"/>
      <c r="I162" s="143"/>
      <c r="J162" s="143"/>
      <c r="K162" s="143"/>
      <c r="L162" s="143"/>
      <c r="M162" s="143"/>
      <c r="N162" s="146"/>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row>
    <row r="163" spans="1:37" x14ac:dyDescent="0.3">
      <c r="A163" s="142"/>
      <c r="B163" s="143"/>
      <c r="C163" s="144"/>
      <c r="D163" s="143"/>
      <c r="E163" s="321"/>
      <c r="F163" s="321"/>
      <c r="G163" s="142"/>
      <c r="H163" s="143"/>
      <c r="I163" s="143"/>
      <c r="J163" s="143"/>
      <c r="K163" s="143"/>
      <c r="L163" s="143"/>
      <c r="M163" s="143"/>
      <c r="N163" s="146"/>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row>
    <row r="164" spans="1:37" x14ac:dyDescent="0.3">
      <c r="A164" s="142"/>
      <c r="B164" s="143"/>
      <c r="C164" s="144"/>
      <c r="D164" s="143"/>
      <c r="E164" s="321"/>
      <c r="F164" s="321"/>
      <c r="G164" s="142"/>
      <c r="H164" s="143"/>
      <c r="I164" s="143"/>
      <c r="J164" s="143"/>
      <c r="K164" s="143"/>
      <c r="L164" s="143"/>
      <c r="M164" s="143"/>
      <c r="N164" s="146"/>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row>
    <row r="165" spans="1:37" x14ac:dyDescent="0.3">
      <c r="A165" s="142"/>
      <c r="B165" s="143"/>
      <c r="C165" s="144"/>
      <c r="D165" s="143"/>
      <c r="E165" s="321"/>
      <c r="F165" s="321"/>
      <c r="G165" s="142"/>
      <c r="H165" s="143"/>
      <c r="I165" s="143"/>
      <c r="J165" s="143"/>
      <c r="K165" s="143"/>
      <c r="L165" s="143"/>
      <c r="M165" s="143"/>
      <c r="N165" s="146"/>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row>
    <row r="166" spans="1:37" x14ac:dyDescent="0.3">
      <c r="A166" s="142"/>
      <c r="B166" s="143"/>
      <c r="C166" s="144"/>
      <c r="D166" s="143"/>
      <c r="E166" s="321"/>
      <c r="F166" s="321"/>
      <c r="G166" s="142"/>
      <c r="H166" s="143"/>
      <c r="I166" s="143"/>
      <c r="J166" s="143"/>
      <c r="K166" s="143"/>
      <c r="L166" s="143"/>
      <c r="M166" s="143"/>
      <c r="N166" s="146"/>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row>
    <row r="167" spans="1:37" x14ac:dyDescent="0.3">
      <c r="A167" s="142"/>
      <c r="B167" s="143"/>
      <c r="C167" s="144"/>
      <c r="D167" s="143"/>
      <c r="E167" s="321"/>
      <c r="F167" s="321"/>
      <c r="G167" s="142"/>
      <c r="H167" s="143"/>
      <c r="I167" s="143"/>
      <c r="J167" s="143"/>
      <c r="K167" s="143"/>
      <c r="L167" s="143"/>
      <c r="M167" s="143"/>
      <c r="N167" s="146"/>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row>
    <row r="168" spans="1:37" x14ac:dyDescent="0.3">
      <c r="A168" s="142"/>
      <c r="B168" s="143"/>
      <c r="C168" s="144"/>
      <c r="D168" s="143"/>
      <c r="E168" s="321"/>
      <c r="F168" s="321"/>
      <c r="G168" s="142"/>
      <c r="H168" s="143"/>
      <c r="I168" s="143"/>
      <c r="J168" s="143"/>
      <c r="K168" s="143"/>
      <c r="L168" s="143"/>
      <c r="M168" s="143"/>
      <c r="N168" s="146"/>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row>
    <row r="169" spans="1:37" x14ac:dyDescent="0.3">
      <c r="A169" s="142"/>
      <c r="B169" s="143"/>
      <c r="C169" s="144"/>
      <c r="D169" s="143"/>
      <c r="E169" s="321"/>
      <c r="F169" s="321"/>
      <c r="G169" s="142"/>
      <c r="H169" s="143"/>
      <c r="I169" s="143"/>
      <c r="J169" s="143"/>
      <c r="K169" s="143"/>
      <c r="L169" s="143"/>
      <c r="M169" s="143"/>
      <c r="N169" s="146"/>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row>
    <row r="170" spans="1:37" x14ac:dyDescent="0.3">
      <c r="A170" s="142"/>
      <c r="B170" s="143"/>
      <c r="C170" s="144"/>
      <c r="D170" s="143"/>
      <c r="E170" s="321"/>
      <c r="F170" s="321"/>
      <c r="G170" s="142"/>
      <c r="H170" s="143"/>
      <c r="I170" s="143"/>
      <c r="J170" s="143"/>
      <c r="K170" s="143"/>
      <c r="L170" s="143"/>
      <c r="M170" s="143"/>
      <c r="N170" s="146"/>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row>
    <row r="171" spans="1:37" x14ac:dyDescent="0.3">
      <c r="A171" s="142"/>
      <c r="B171" s="143"/>
      <c r="C171" s="144"/>
      <c r="D171" s="143"/>
      <c r="E171" s="321"/>
      <c r="F171" s="321"/>
      <c r="G171" s="142"/>
      <c r="H171" s="143"/>
      <c r="I171" s="143"/>
      <c r="J171" s="143"/>
      <c r="K171" s="143"/>
      <c r="L171" s="143"/>
      <c r="M171" s="143"/>
      <c r="N171" s="146"/>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row>
    <row r="172" spans="1:37" x14ac:dyDescent="0.3">
      <c r="A172" s="142"/>
      <c r="B172" s="143"/>
      <c r="C172" s="144"/>
      <c r="D172" s="143"/>
      <c r="E172" s="321"/>
      <c r="F172" s="321"/>
      <c r="G172" s="142"/>
      <c r="H172" s="143"/>
      <c r="I172" s="143"/>
      <c r="J172" s="143"/>
      <c r="K172" s="143"/>
      <c r="L172" s="143"/>
      <c r="M172" s="143"/>
      <c r="N172" s="146"/>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row>
    <row r="173" spans="1:37" x14ac:dyDescent="0.3">
      <c r="A173" s="142"/>
      <c r="B173" s="143"/>
      <c r="C173" s="144"/>
      <c r="D173" s="143"/>
      <c r="E173" s="321"/>
      <c r="F173" s="321"/>
      <c r="G173" s="142"/>
      <c r="H173" s="143"/>
      <c r="I173" s="143"/>
      <c r="J173" s="143"/>
      <c r="K173" s="143"/>
      <c r="L173" s="143"/>
      <c r="M173" s="143"/>
      <c r="N173" s="146"/>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row>
    <row r="174" spans="1:37" x14ac:dyDescent="0.3">
      <c r="A174" s="142"/>
      <c r="B174" s="143"/>
      <c r="C174" s="144"/>
      <c r="D174" s="143"/>
      <c r="E174" s="321"/>
      <c r="F174" s="321"/>
      <c r="G174" s="142"/>
      <c r="H174" s="143"/>
      <c r="I174" s="143"/>
      <c r="J174" s="143"/>
      <c r="K174" s="143"/>
      <c r="L174" s="143"/>
      <c r="M174" s="143"/>
      <c r="N174" s="146"/>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row>
    <row r="175" spans="1:37" x14ac:dyDescent="0.3">
      <c r="A175" s="142"/>
      <c r="B175" s="143"/>
      <c r="C175" s="144"/>
      <c r="D175" s="143"/>
      <c r="E175" s="321"/>
      <c r="F175" s="321"/>
      <c r="G175" s="142"/>
      <c r="H175" s="143"/>
      <c r="I175" s="143"/>
      <c r="J175" s="143"/>
      <c r="K175" s="143"/>
      <c r="L175" s="143"/>
      <c r="M175" s="143"/>
      <c r="N175" s="146"/>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row>
    <row r="176" spans="1:37" x14ac:dyDescent="0.3">
      <c r="A176" s="142"/>
      <c r="B176" s="143"/>
      <c r="C176" s="144"/>
      <c r="D176" s="143"/>
      <c r="E176" s="321"/>
      <c r="F176" s="321"/>
      <c r="G176" s="142"/>
      <c r="H176" s="143"/>
      <c r="I176" s="143"/>
      <c r="J176" s="143"/>
      <c r="K176" s="143"/>
      <c r="L176" s="143"/>
      <c r="M176" s="143"/>
      <c r="N176" s="146"/>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row>
    <row r="177" spans="1:37" x14ac:dyDescent="0.3">
      <c r="A177" s="142"/>
      <c r="B177" s="143"/>
      <c r="C177" s="144"/>
      <c r="D177" s="143"/>
      <c r="E177" s="321"/>
      <c r="F177" s="321"/>
      <c r="G177" s="142"/>
      <c r="H177" s="143"/>
      <c r="I177" s="143"/>
      <c r="J177" s="143"/>
      <c r="K177" s="143"/>
      <c r="L177" s="143"/>
      <c r="M177" s="143"/>
      <c r="N177" s="146"/>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row>
    <row r="178" spans="1:37" x14ac:dyDescent="0.3">
      <c r="A178" s="142"/>
      <c r="B178" s="143"/>
      <c r="C178" s="144"/>
      <c r="D178" s="143"/>
      <c r="E178" s="321"/>
      <c r="F178" s="321"/>
      <c r="G178" s="142"/>
      <c r="H178" s="143"/>
      <c r="I178" s="143"/>
      <c r="J178" s="143"/>
      <c r="K178" s="143"/>
      <c r="L178" s="143"/>
      <c r="M178" s="143"/>
      <c r="N178" s="146"/>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row>
    <row r="179" spans="1:37" x14ac:dyDescent="0.3">
      <c r="A179" s="142"/>
      <c r="B179" s="143"/>
      <c r="C179" s="144"/>
      <c r="D179" s="143"/>
      <c r="E179" s="321"/>
      <c r="F179" s="321"/>
      <c r="G179" s="142"/>
      <c r="H179" s="143"/>
      <c r="I179" s="143"/>
      <c r="J179" s="143"/>
      <c r="K179" s="143"/>
      <c r="L179" s="143"/>
      <c r="M179" s="143"/>
      <c r="N179" s="146"/>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row>
    <row r="180" spans="1:37" x14ac:dyDescent="0.3">
      <c r="A180" s="142"/>
      <c r="B180" s="143"/>
      <c r="C180" s="144"/>
      <c r="D180" s="143"/>
      <c r="E180" s="321"/>
      <c r="F180" s="321"/>
      <c r="G180" s="142"/>
      <c r="H180" s="143"/>
      <c r="I180" s="143"/>
      <c r="J180" s="143"/>
      <c r="K180" s="143"/>
      <c r="L180" s="143"/>
      <c r="M180" s="143"/>
      <c r="N180" s="146"/>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row>
    <row r="181" spans="1:37" x14ac:dyDescent="0.3">
      <c r="A181" s="142"/>
      <c r="B181" s="143"/>
      <c r="C181" s="144"/>
      <c r="D181" s="143"/>
      <c r="E181" s="321"/>
      <c r="F181" s="321"/>
      <c r="G181" s="142"/>
      <c r="H181" s="143"/>
      <c r="I181" s="143"/>
      <c r="J181" s="143"/>
      <c r="K181" s="143"/>
      <c r="L181" s="143"/>
      <c r="M181" s="143"/>
      <c r="N181" s="146"/>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row>
    <row r="182" spans="1:37" x14ac:dyDescent="0.3">
      <c r="A182" s="142"/>
      <c r="B182" s="143"/>
      <c r="C182" s="144"/>
      <c r="D182" s="143"/>
      <c r="E182" s="321"/>
      <c r="F182" s="321"/>
      <c r="G182" s="142"/>
      <c r="H182" s="143"/>
      <c r="I182" s="143"/>
      <c r="J182" s="143"/>
      <c r="K182" s="143"/>
      <c r="L182" s="143"/>
      <c r="M182" s="143"/>
      <c r="N182" s="146"/>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row>
    <row r="183" spans="1:37" x14ac:dyDescent="0.3">
      <c r="A183" s="142"/>
      <c r="B183" s="143"/>
      <c r="C183" s="144"/>
      <c r="D183" s="143"/>
      <c r="E183" s="321"/>
      <c r="F183" s="321"/>
      <c r="G183" s="142"/>
      <c r="H183" s="143"/>
      <c r="I183" s="143"/>
      <c r="J183" s="143"/>
      <c r="K183" s="143"/>
      <c r="L183" s="143"/>
      <c r="M183" s="143"/>
      <c r="N183" s="146"/>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row>
    <row r="184" spans="1:37" x14ac:dyDescent="0.3">
      <c r="A184" s="142"/>
      <c r="B184" s="143"/>
      <c r="C184" s="144"/>
      <c r="D184" s="143"/>
      <c r="E184" s="321"/>
      <c r="F184" s="321"/>
      <c r="G184" s="142"/>
      <c r="H184" s="143"/>
      <c r="I184" s="143"/>
      <c r="J184" s="143"/>
      <c r="K184" s="143"/>
      <c r="L184" s="143"/>
      <c r="M184" s="143"/>
      <c r="N184" s="146"/>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row>
    <row r="185" spans="1:37" x14ac:dyDescent="0.3">
      <c r="A185" s="142"/>
      <c r="B185" s="143"/>
      <c r="C185" s="144"/>
      <c r="D185" s="143"/>
      <c r="E185" s="321"/>
      <c r="F185" s="321"/>
      <c r="G185" s="142"/>
      <c r="H185" s="143"/>
      <c r="I185" s="143"/>
      <c r="J185" s="143"/>
      <c r="K185" s="143"/>
      <c r="L185" s="143"/>
      <c r="M185" s="143"/>
      <c r="N185" s="146"/>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row>
    <row r="186" spans="1:37" x14ac:dyDescent="0.3">
      <c r="A186" s="142"/>
      <c r="B186" s="143"/>
      <c r="C186" s="144"/>
      <c r="D186" s="143"/>
      <c r="E186" s="321"/>
      <c r="F186" s="321"/>
      <c r="G186" s="142"/>
      <c r="H186" s="143"/>
      <c r="I186" s="143"/>
      <c r="J186" s="143"/>
      <c r="K186" s="143"/>
      <c r="L186" s="143"/>
      <c r="M186" s="143"/>
      <c r="N186" s="146"/>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row>
    <row r="187" spans="1:37" x14ac:dyDescent="0.3">
      <c r="A187" s="142"/>
      <c r="B187" s="143"/>
      <c r="C187" s="144"/>
      <c r="D187" s="143"/>
      <c r="E187" s="321"/>
      <c r="F187" s="321"/>
      <c r="G187" s="142"/>
      <c r="H187" s="143"/>
      <c r="I187" s="143"/>
      <c r="J187" s="143"/>
      <c r="K187" s="143"/>
      <c r="L187" s="143"/>
      <c r="M187" s="143"/>
      <c r="N187" s="146"/>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row>
    <row r="188" spans="1:37" x14ac:dyDescent="0.3">
      <c r="A188" s="142"/>
      <c r="B188" s="143"/>
      <c r="C188" s="144"/>
      <c r="D188" s="143"/>
      <c r="E188" s="321"/>
      <c r="F188" s="321"/>
      <c r="G188" s="142"/>
      <c r="H188" s="143"/>
      <c r="I188" s="143"/>
      <c r="J188" s="143"/>
      <c r="K188" s="143"/>
      <c r="L188" s="143"/>
      <c r="M188" s="143"/>
      <c r="N188" s="146"/>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row>
    <row r="189" spans="1:37" x14ac:dyDescent="0.3">
      <c r="A189" s="142"/>
      <c r="B189" s="143"/>
      <c r="C189" s="144"/>
      <c r="D189" s="143"/>
      <c r="E189" s="321"/>
      <c r="F189" s="321"/>
      <c r="G189" s="142"/>
      <c r="H189" s="143"/>
      <c r="I189" s="143"/>
      <c r="J189" s="143"/>
      <c r="K189" s="143"/>
      <c r="L189" s="143"/>
      <c r="M189" s="143"/>
      <c r="N189" s="146"/>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row>
    <row r="190" spans="1:37" x14ac:dyDescent="0.3">
      <c r="A190" s="142"/>
      <c r="B190" s="143"/>
      <c r="C190" s="144"/>
      <c r="D190" s="143"/>
      <c r="E190" s="321"/>
      <c r="F190" s="321"/>
      <c r="G190" s="142"/>
      <c r="H190" s="143"/>
      <c r="I190" s="143"/>
      <c r="J190" s="143"/>
      <c r="K190" s="143"/>
      <c r="L190" s="143"/>
      <c r="M190" s="143"/>
      <c r="N190" s="146"/>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row>
    <row r="191" spans="1:37" x14ac:dyDescent="0.3">
      <c r="A191" s="142"/>
      <c r="B191" s="143"/>
      <c r="C191" s="144"/>
      <c r="D191" s="143"/>
      <c r="E191" s="321"/>
      <c r="F191" s="321"/>
      <c r="G191" s="142"/>
      <c r="H191" s="143"/>
      <c r="I191" s="143"/>
      <c r="J191" s="143"/>
      <c r="K191" s="143"/>
      <c r="L191" s="143"/>
      <c r="M191" s="143"/>
      <c r="N191" s="146"/>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row>
    <row r="192" spans="1:37" x14ac:dyDescent="0.3">
      <c r="A192" s="142"/>
      <c r="B192" s="143"/>
      <c r="C192" s="144"/>
      <c r="D192" s="143"/>
      <c r="E192" s="321"/>
      <c r="F192" s="321"/>
      <c r="G192" s="142"/>
      <c r="H192" s="143"/>
      <c r="I192" s="143"/>
      <c r="J192" s="143"/>
      <c r="K192" s="143"/>
      <c r="L192" s="143"/>
      <c r="M192" s="143"/>
      <c r="N192" s="146"/>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row>
    <row r="193" spans="1:37" x14ac:dyDescent="0.3">
      <c r="A193" s="142"/>
      <c r="B193" s="143"/>
      <c r="C193" s="144"/>
      <c r="D193" s="143"/>
      <c r="E193" s="321"/>
      <c r="F193" s="321"/>
      <c r="G193" s="142"/>
      <c r="H193" s="143"/>
      <c r="I193" s="143"/>
      <c r="J193" s="143"/>
      <c r="K193" s="143"/>
      <c r="L193" s="143"/>
      <c r="M193" s="143"/>
      <c r="N193" s="146"/>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row>
    <row r="194" spans="1:37" x14ac:dyDescent="0.3">
      <c r="A194" s="142"/>
      <c r="B194" s="143"/>
      <c r="C194" s="144"/>
      <c r="D194" s="143"/>
      <c r="E194" s="321"/>
      <c r="F194" s="321"/>
      <c r="G194" s="142"/>
      <c r="H194" s="143"/>
      <c r="I194" s="143"/>
      <c r="J194" s="143"/>
      <c r="K194" s="143"/>
      <c r="L194" s="143"/>
      <c r="M194" s="143"/>
      <c r="N194" s="146"/>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row>
    <row r="195" spans="1:37" x14ac:dyDescent="0.3">
      <c r="A195" s="142"/>
      <c r="B195" s="143"/>
      <c r="C195" s="144"/>
      <c r="D195" s="143"/>
      <c r="E195" s="321"/>
      <c r="F195" s="321"/>
      <c r="G195" s="142"/>
      <c r="H195" s="143"/>
      <c r="I195" s="143"/>
      <c r="J195" s="143"/>
      <c r="K195" s="143"/>
      <c r="L195" s="143"/>
      <c r="M195" s="143"/>
      <c r="N195" s="146"/>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row>
    <row r="196" spans="1:37" x14ac:dyDescent="0.3">
      <c r="A196" s="142"/>
      <c r="B196" s="143"/>
      <c r="C196" s="144"/>
      <c r="D196" s="143"/>
      <c r="E196" s="321"/>
      <c r="F196" s="321"/>
      <c r="G196" s="142"/>
      <c r="H196" s="143"/>
      <c r="I196" s="143"/>
      <c r="J196" s="143"/>
      <c r="K196" s="143"/>
      <c r="L196" s="143"/>
      <c r="M196" s="143"/>
      <c r="N196" s="146"/>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row>
    <row r="197" spans="1:37" x14ac:dyDescent="0.3">
      <c r="A197" s="142"/>
      <c r="B197" s="143"/>
      <c r="C197" s="144"/>
      <c r="D197" s="143"/>
      <c r="E197" s="321"/>
      <c r="F197" s="321"/>
      <c r="G197" s="142"/>
      <c r="H197" s="143"/>
      <c r="I197" s="143"/>
      <c r="J197" s="143"/>
      <c r="K197" s="143"/>
      <c r="L197" s="143"/>
      <c r="M197" s="143"/>
      <c r="N197" s="146"/>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row>
    <row r="198" spans="1:37" x14ac:dyDescent="0.3">
      <c r="A198" s="142"/>
      <c r="B198" s="143"/>
      <c r="C198" s="144"/>
      <c r="D198" s="143"/>
      <c r="E198" s="321"/>
      <c r="F198" s="321"/>
      <c r="G198" s="142"/>
      <c r="H198" s="143"/>
      <c r="I198" s="143"/>
      <c r="J198" s="143"/>
      <c r="K198" s="143"/>
      <c r="L198" s="143"/>
      <c r="M198" s="143"/>
      <c r="N198" s="146"/>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row>
    <row r="199" spans="1:37" x14ac:dyDescent="0.3">
      <c r="A199" s="142"/>
      <c r="B199" s="143"/>
      <c r="C199" s="144"/>
      <c r="D199" s="143"/>
      <c r="E199" s="321"/>
      <c r="F199" s="321"/>
      <c r="G199" s="142"/>
      <c r="H199" s="143"/>
      <c r="I199" s="143"/>
      <c r="J199" s="143"/>
      <c r="K199" s="143"/>
      <c r="L199" s="143"/>
      <c r="M199" s="143"/>
      <c r="N199" s="146"/>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row>
    <row r="200" spans="1:37" x14ac:dyDescent="0.3">
      <c r="A200" s="142"/>
      <c r="B200" s="143"/>
      <c r="C200" s="144"/>
      <c r="D200" s="143"/>
      <c r="E200" s="321"/>
      <c r="F200" s="321"/>
      <c r="G200" s="142"/>
      <c r="H200" s="143"/>
      <c r="I200" s="143"/>
      <c r="J200" s="143"/>
      <c r="K200" s="143"/>
      <c r="L200" s="143"/>
      <c r="M200" s="143"/>
      <c r="N200" s="146"/>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row>
    <row r="201" spans="1:37" x14ac:dyDescent="0.3">
      <c r="A201" s="142"/>
      <c r="B201" s="143"/>
      <c r="C201" s="144"/>
      <c r="D201" s="143"/>
      <c r="E201" s="321"/>
      <c r="F201" s="321"/>
      <c r="G201" s="142"/>
      <c r="H201" s="143"/>
      <c r="I201" s="143"/>
      <c r="J201" s="143"/>
      <c r="K201" s="143"/>
      <c r="L201" s="143"/>
      <c r="M201" s="143"/>
      <c r="N201" s="146"/>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row>
    <row r="202" spans="1:37" x14ac:dyDescent="0.3">
      <c r="A202" s="142"/>
      <c r="B202" s="143"/>
      <c r="C202" s="144"/>
      <c r="D202" s="143"/>
      <c r="E202" s="321"/>
      <c r="F202" s="321"/>
      <c r="G202" s="142"/>
      <c r="H202" s="143"/>
      <c r="I202" s="143"/>
      <c r="J202" s="143"/>
      <c r="K202" s="143"/>
      <c r="L202" s="143"/>
      <c r="M202" s="143"/>
      <c r="N202" s="146"/>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3"/>
    </row>
    <row r="203" spans="1:37" x14ac:dyDescent="0.3">
      <c r="A203" s="142"/>
      <c r="B203" s="143"/>
      <c r="C203" s="144"/>
      <c r="D203" s="143"/>
      <c r="E203" s="321"/>
      <c r="F203" s="321"/>
      <c r="G203" s="142"/>
      <c r="H203" s="143"/>
      <c r="I203" s="143"/>
      <c r="J203" s="143"/>
      <c r="K203" s="143"/>
      <c r="L203" s="143"/>
      <c r="M203" s="143"/>
      <c r="N203" s="146"/>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row>
    <row r="204" spans="1:37" x14ac:dyDescent="0.3">
      <c r="A204" s="142"/>
      <c r="B204" s="143"/>
      <c r="C204" s="144"/>
      <c r="D204" s="143"/>
      <c r="E204" s="321"/>
      <c r="F204" s="321"/>
      <c r="G204" s="142"/>
      <c r="H204" s="143"/>
      <c r="I204" s="143"/>
      <c r="J204" s="143"/>
      <c r="K204" s="143"/>
      <c r="L204" s="143"/>
      <c r="M204" s="143"/>
      <c r="N204" s="146"/>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row>
    <row r="205" spans="1:37" x14ac:dyDescent="0.3">
      <c r="A205" s="142"/>
      <c r="B205" s="143"/>
      <c r="C205" s="144"/>
      <c r="D205" s="143"/>
      <c r="E205" s="321"/>
      <c r="F205" s="321"/>
      <c r="G205" s="142"/>
      <c r="H205" s="143"/>
      <c r="I205" s="143"/>
      <c r="J205" s="143"/>
      <c r="K205" s="143"/>
      <c r="L205" s="143"/>
      <c r="M205" s="143"/>
      <c r="N205" s="146"/>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row>
    <row r="206" spans="1:37" x14ac:dyDescent="0.3">
      <c r="A206" s="142"/>
      <c r="B206" s="143"/>
      <c r="C206" s="144"/>
      <c r="D206" s="143"/>
      <c r="E206" s="321"/>
      <c r="F206" s="321"/>
      <c r="G206" s="142"/>
      <c r="H206" s="143"/>
      <c r="I206" s="143"/>
      <c r="J206" s="143"/>
      <c r="K206" s="143"/>
      <c r="L206" s="143"/>
      <c r="M206" s="143"/>
      <c r="N206" s="146"/>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row>
    <row r="207" spans="1:37" x14ac:dyDescent="0.3">
      <c r="A207" s="142"/>
      <c r="B207" s="143"/>
      <c r="C207" s="144"/>
      <c r="D207" s="143"/>
      <c r="E207" s="321"/>
      <c r="F207" s="321"/>
      <c r="G207" s="142"/>
      <c r="H207" s="143"/>
      <c r="I207" s="143"/>
      <c r="J207" s="143"/>
      <c r="K207" s="143"/>
      <c r="L207" s="143"/>
      <c r="M207" s="143"/>
      <c r="N207" s="146"/>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row>
    <row r="208" spans="1:37" x14ac:dyDescent="0.3">
      <c r="A208" s="142"/>
      <c r="B208" s="143"/>
      <c r="C208" s="144"/>
      <c r="D208" s="143"/>
      <c r="E208" s="321"/>
      <c r="F208" s="321"/>
      <c r="G208" s="142"/>
      <c r="H208" s="143"/>
      <c r="I208" s="143"/>
      <c r="J208" s="143"/>
      <c r="K208" s="143"/>
      <c r="L208" s="143"/>
      <c r="M208" s="143"/>
      <c r="N208" s="146"/>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row>
    <row r="209" spans="1:37" x14ac:dyDescent="0.3">
      <c r="A209" s="142"/>
      <c r="B209" s="143"/>
      <c r="C209" s="144"/>
      <c r="D209" s="143"/>
      <c r="E209" s="321"/>
      <c r="F209" s="321"/>
      <c r="G209" s="142"/>
      <c r="H209" s="143"/>
      <c r="I209" s="143"/>
      <c r="J209" s="143"/>
      <c r="K209" s="143"/>
      <c r="L209" s="143"/>
      <c r="M209" s="143"/>
      <c r="N209" s="146"/>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row>
    <row r="210" spans="1:37" x14ac:dyDescent="0.3">
      <c r="A210" s="142"/>
      <c r="B210" s="143"/>
      <c r="C210" s="144"/>
      <c r="D210" s="143"/>
      <c r="E210" s="321"/>
      <c r="F210" s="321"/>
      <c r="G210" s="142"/>
      <c r="H210" s="143"/>
      <c r="I210" s="143"/>
      <c r="J210" s="143"/>
      <c r="K210" s="143"/>
      <c r="L210" s="143"/>
      <c r="M210" s="143"/>
      <c r="N210" s="146"/>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row>
    <row r="211" spans="1:37" x14ac:dyDescent="0.3">
      <c r="A211" s="142"/>
      <c r="B211" s="143"/>
      <c r="C211" s="144"/>
      <c r="D211" s="143"/>
      <c r="E211" s="321"/>
      <c r="F211" s="321"/>
      <c r="G211" s="142"/>
      <c r="H211" s="143"/>
      <c r="I211" s="143"/>
      <c r="J211" s="143"/>
      <c r="K211" s="143"/>
      <c r="L211" s="143"/>
      <c r="M211" s="143"/>
      <c r="N211" s="146"/>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row>
    <row r="212" spans="1:37" x14ac:dyDescent="0.3">
      <c r="A212" s="142"/>
      <c r="B212" s="143"/>
      <c r="C212" s="144"/>
      <c r="D212" s="143"/>
      <c r="E212" s="321"/>
      <c r="F212" s="321"/>
      <c r="G212" s="142"/>
      <c r="H212" s="143"/>
      <c r="I212" s="143"/>
      <c r="J212" s="143"/>
      <c r="K212" s="143"/>
      <c r="L212" s="143"/>
      <c r="M212" s="143"/>
      <c r="N212" s="146"/>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row>
    <row r="213" spans="1:37" x14ac:dyDescent="0.3">
      <c r="A213" s="142"/>
      <c r="B213" s="143"/>
      <c r="C213" s="144"/>
      <c r="D213" s="143"/>
      <c r="E213" s="321"/>
      <c r="F213" s="321"/>
      <c r="G213" s="142"/>
      <c r="H213" s="143"/>
      <c r="I213" s="143"/>
      <c r="J213" s="143"/>
      <c r="K213" s="143"/>
      <c r="L213" s="143"/>
      <c r="M213" s="143"/>
      <c r="N213" s="146"/>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row>
    <row r="214" spans="1:37" x14ac:dyDescent="0.3">
      <c r="A214" s="142"/>
      <c r="B214" s="143"/>
      <c r="C214" s="144"/>
      <c r="D214" s="143"/>
      <c r="E214" s="321"/>
      <c r="F214" s="321"/>
      <c r="G214" s="142"/>
      <c r="H214" s="143"/>
      <c r="I214" s="143"/>
      <c r="J214" s="143"/>
      <c r="K214" s="143"/>
      <c r="L214" s="143"/>
      <c r="M214" s="143"/>
      <c r="N214" s="146"/>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3"/>
    </row>
    <row r="215" spans="1:37" x14ac:dyDescent="0.3">
      <c r="A215" s="142"/>
      <c r="B215" s="143"/>
      <c r="C215" s="144"/>
      <c r="D215" s="143"/>
      <c r="E215" s="321"/>
      <c r="F215" s="321"/>
      <c r="G215" s="142"/>
      <c r="H215" s="143"/>
      <c r="I215" s="143"/>
      <c r="J215" s="143"/>
      <c r="K215" s="143"/>
      <c r="L215" s="143"/>
      <c r="M215" s="143"/>
      <c r="N215" s="146"/>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row>
    <row r="216" spans="1:37" x14ac:dyDescent="0.3">
      <c r="A216" s="142"/>
      <c r="B216" s="143"/>
      <c r="C216" s="144"/>
      <c r="D216" s="143"/>
      <c r="E216" s="321"/>
      <c r="F216" s="321"/>
      <c r="G216" s="142"/>
      <c r="H216" s="143"/>
      <c r="I216" s="143"/>
      <c r="J216" s="143"/>
      <c r="K216" s="143"/>
      <c r="L216" s="143"/>
      <c r="M216" s="143"/>
      <c r="N216" s="146"/>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row>
    <row r="217" spans="1:37" x14ac:dyDescent="0.3">
      <c r="A217" s="142"/>
      <c r="B217" s="143"/>
      <c r="C217" s="144"/>
      <c r="D217" s="143"/>
      <c r="E217" s="321"/>
      <c r="F217" s="321"/>
      <c r="G217" s="142"/>
      <c r="H217" s="143"/>
      <c r="I217" s="143"/>
      <c r="J217" s="143"/>
      <c r="K217" s="143"/>
      <c r="L217" s="143"/>
      <c r="M217" s="143"/>
      <c r="N217" s="146"/>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row>
    <row r="218" spans="1:37" x14ac:dyDescent="0.3">
      <c r="A218" s="142"/>
      <c r="B218" s="143"/>
      <c r="C218" s="144"/>
      <c r="D218" s="143"/>
      <c r="E218" s="321"/>
      <c r="F218" s="321"/>
      <c r="G218" s="142"/>
      <c r="H218" s="143"/>
      <c r="I218" s="143"/>
      <c r="J218" s="143"/>
      <c r="K218" s="143"/>
      <c r="L218" s="143"/>
      <c r="M218" s="143"/>
      <c r="N218" s="146"/>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row>
    <row r="219" spans="1:37" x14ac:dyDescent="0.3">
      <c r="A219" s="142"/>
      <c r="B219" s="143"/>
      <c r="C219" s="144"/>
      <c r="D219" s="143"/>
      <c r="E219" s="321"/>
      <c r="F219" s="321"/>
      <c r="G219" s="142"/>
      <c r="H219" s="143"/>
      <c r="I219" s="143"/>
      <c r="J219" s="143"/>
      <c r="K219" s="143"/>
      <c r="L219" s="143"/>
      <c r="M219" s="143"/>
      <c r="N219" s="146"/>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row>
    <row r="220" spans="1:37" x14ac:dyDescent="0.3">
      <c r="A220" s="142"/>
      <c r="B220" s="143"/>
      <c r="C220" s="144"/>
      <c r="D220" s="143"/>
      <c r="E220" s="321"/>
      <c r="F220" s="321"/>
      <c r="G220" s="142"/>
      <c r="H220" s="143"/>
      <c r="I220" s="143"/>
      <c r="J220" s="143"/>
      <c r="K220" s="143"/>
      <c r="L220" s="143"/>
      <c r="M220" s="143"/>
      <c r="N220" s="146"/>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row>
    <row r="221" spans="1:37" x14ac:dyDescent="0.3">
      <c r="A221" s="142"/>
      <c r="B221" s="143"/>
      <c r="C221" s="144"/>
      <c r="D221" s="143"/>
      <c r="E221" s="321"/>
      <c r="F221" s="321"/>
      <c r="G221" s="142"/>
      <c r="H221" s="143"/>
      <c r="I221" s="143"/>
      <c r="J221" s="143"/>
      <c r="K221" s="143"/>
      <c r="L221" s="143"/>
      <c r="M221" s="143"/>
      <c r="N221" s="146"/>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row>
    <row r="222" spans="1:37" x14ac:dyDescent="0.3">
      <c r="A222" s="142"/>
      <c r="B222" s="143"/>
      <c r="C222" s="144"/>
      <c r="D222" s="143"/>
      <c r="E222" s="321"/>
      <c r="F222" s="321"/>
      <c r="G222" s="142"/>
      <c r="H222" s="143"/>
      <c r="I222" s="143"/>
      <c r="J222" s="143"/>
      <c r="K222" s="143"/>
      <c r="L222" s="143"/>
      <c r="M222" s="143"/>
      <c r="N222" s="146"/>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row>
    <row r="223" spans="1:37" x14ac:dyDescent="0.3">
      <c r="A223" s="142"/>
      <c r="B223" s="143"/>
      <c r="C223" s="144"/>
      <c r="D223" s="143"/>
      <c r="E223" s="321"/>
      <c r="F223" s="321"/>
      <c r="G223" s="142"/>
      <c r="H223" s="143"/>
      <c r="I223" s="143"/>
      <c r="J223" s="143"/>
      <c r="K223" s="143"/>
      <c r="L223" s="143"/>
      <c r="M223" s="143"/>
      <c r="N223" s="146"/>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3"/>
    </row>
    <row r="224" spans="1:37" x14ac:dyDescent="0.3">
      <c r="A224" s="142"/>
      <c r="B224" s="143"/>
      <c r="C224" s="144"/>
      <c r="D224" s="143"/>
      <c r="E224" s="321"/>
      <c r="F224" s="321"/>
      <c r="G224" s="142"/>
      <c r="H224" s="143"/>
      <c r="I224" s="143"/>
      <c r="J224" s="143"/>
      <c r="K224" s="143"/>
      <c r="L224" s="143"/>
      <c r="M224" s="143"/>
      <c r="N224" s="146"/>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row>
    <row r="225" spans="1:37" x14ac:dyDescent="0.3">
      <c r="A225" s="142"/>
      <c r="B225" s="143"/>
      <c r="C225" s="144"/>
      <c r="D225" s="143"/>
      <c r="E225" s="321"/>
      <c r="F225" s="321"/>
      <c r="G225" s="142"/>
      <c r="H225" s="143"/>
      <c r="I225" s="143"/>
      <c r="J225" s="143"/>
      <c r="K225" s="143"/>
      <c r="L225" s="143"/>
      <c r="M225" s="143"/>
      <c r="N225" s="146"/>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row>
    <row r="226" spans="1:37" x14ac:dyDescent="0.3">
      <c r="A226" s="142"/>
      <c r="B226" s="143"/>
      <c r="C226" s="144"/>
      <c r="D226" s="143"/>
      <c r="E226" s="321"/>
      <c r="F226" s="321"/>
      <c r="G226" s="142"/>
      <c r="H226" s="143"/>
      <c r="I226" s="143"/>
      <c r="J226" s="143"/>
      <c r="K226" s="143"/>
      <c r="L226" s="143"/>
      <c r="M226" s="143"/>
      <c r="N226" s="146"/>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row>
    <row r="227" spans="1:37" x14ac:dyDescent="0.3">
      <c r="A227" s="142"/>
      <c r="B227" s="143"/>
      <c r="C227" s="144"/>
      <c r="D227" s="143"/>
      <c r="E227" s="321"/>
      <c r="F227" s="321"/>
      <c r="G227" s="142"/>
      <c r="H227" s="143"/>
      <c r="I227" s="143"/>
      <c r="J227" s="143"/>
      <c r="K227" s="143"/>
      <c r="L227" s="143"/>
      <c r="M227" s="143"/>
      <c r="N227" s="146"/>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row>
    <row r="228" spans="1:37" x14ac:dyDescent="0.3">
      <c r="A228" s="142"/>
      <c r="B228" s="143"/>
      <c r="C228" s="144"/>
      <c r="D228" s="143"/>
      <c r="E228" s="321"/>
      <c r="F228" s="321"/>
      <c r="G228" s="142"/>
      <c r="H228" s="143"/>
      <c r="I228" s="143"/>
      <c r="J228" s="143"/>
      <c r="K228" s="143"/>
      <c r="L228" s="143"/>
      <c r="M228" s="143"/>
      <c r="N228" s="146"/>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row>
    <row r="229" spans="1:37" x14ac:dyDescent="0.3">
      <c r="A229" s="142"/>
      <c r="B229" s="143"/>
      <c r="C229" s="144"/>
      <c r="D229" s="143"/>
      <c r="E229" s="321"/>
      <c r="F229" s="321"/>
      <c r="G229" s="142"/>
      <c r="H229" s="143"/>
      <c r="I229" s="143"/>
      <c r="J229" s="143"/>
      <c r="K229" s="143"/>
      <c r="L229" s="143"/>
      <c r="M229" s="143"/>
      <c r="N229" s="146"/>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row>
    <row r="230" spans="1:37" x14ac:dyDescent="0.3">
      <c r="A230" s="142"/>
      <c r="B230" s="143"/>
      <c r="C230" s="144"/>
      <c r="D230" s="143"/>
      <c r="E230" s="321"/>
      <c r="F230" s="321"/>
      <c r="G230" s="142"/>
      <c r="H230" s="143"/>
      <c r="I230" s="143"/>
      <c r="J230" s="143"/>
      <c r="K230" s="143"/>
      <c r="L230" s="143"/>
      <c r="M230" s="143"/>
      <c r="N230" s="146"/>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row>
    <row r="231" spans="1:37" x14ac:dyDescent="0.3">
      <c r="A231" s="142"/>
      <c r="B231" s="143"/>
      <c r="C231" s="144"/>
      <c r="D231" s="143"/>
      <c r="E231" s="321"/>
      <c r="F231" s="321"/>
      <c r="G231" s="142"/>
      <c r="H231" s="143"/>
      <c r="I231" s="143"/>
      <c r="J231" s="143"/>
      <c r="K231" s="143"/>
      <c r="L231" s="143"/>
      <c r="M231" s="143"/>
      <c r="N231" s="146"/>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row>
    <row r="232" spans="1:37" x14ac:dyDescent="0.3">
      <c r="A232" s="142"/>
      <c r="B232" s="143"/>
      <c r="C232" s="144"/>
      <c r="D232" s="143"/>
      <c r="E232" s="321"/>
      <c r="F232" s="321"/>
      <c r="G232" s="142"/>
      <c r="H232" s="143"/>
      <c r="I232" s="143"/>
      <c r="J232" s="143"/>
      <c r="K232" s="143"/>
      <c r="L232" s="143"/>
      <c r="M232" s="143"/>
      <c r="N232" s="146"/>
      <c r="O232" s="143"/>
      <c r="P232" s="143"/>
      <c r="Q232" s="143"/>
      <c r="R232" s="143"/>
      <c r="S232" s="143"/>
      <c r="T232" s="143"/>
      <c r="U232" s="143"/>
      <c r="V232" s="143"/>
      <c r="W232" s="143"/>
      <c r="X232" s="143"/>
      <c r="Y232" s="143"/>
      <c r="Z232" s="143"/>
      <c r="AA232" s="143"/>
      <c r="AB232" s="143"/>
      <c r="AC232" s="143"/>
      <c r="AD232" s="143"/>
      <c r="AE232" s="143"/>
      <c r="AF232" s="143"/>
      <c r="AG232" s="143"/>
      <c r="AH232" s="143"/>
      <c r="AI232" s="143"/>
      <c r="AJ232" s="143"/>
      <c r="AK232" s="143"/>
    </row>
    <row r="233" spans="1:37" x14ac:dyDescent="0.3">
      <c r="A233" s="142"/>
      <c r="B233" s="143"/>
      <c r="C233" s="144"/>
      <c r="D233" s="143"/>
      <c r="E233" s="321"/>
      <c r="F233" s="321"/>
      <c r="G233" s="142"/>
      <c r="H233" s="143"/>
      <c r="I233" s="143"/>
      <c r="J233" s="143"/>
      <c r="K233" s="143"/>
      <c r="L233" s="143"/>
      <c r="M233" s="143"/>
      <c r="N233" s="146"/>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3"/>
      <c r="AK233" s="143"/>
    </row>
    <row r="234" spans="1:37" x14ac:dyDescent="0.3">
      <c r="A234" s="142"/>
      <c r="B234" s="143"/>
      <c r="C234" s="144"/>
      <c r="D234" s="143"/>
      <c r="E234" s="321"/>
      <c r="F234" s="321"/>
      <c r="G234" s="142"/>
      <c r="H234" s="143"/>
      <c r="I234" s="143"/>
      <c r="J234" s="143"/>
      <c r="K234" s="143"/>
      <c r="L234" s="143"/>
      <c r="M234" s="143"/>
      <c r="N234" s="146"/>
      <c r="O234" s="143"/>
      <c r="P234" s="143"/>
      <c r="Q234" s="143"/>
      <c r="R234" s="143"/>
      <c r="S234" s="143"/>
      <c r="T234" s="143"/>
      <c r="U234" s="143"/>
      <c r="V234" s="143"/>
      <c r="W234" s="143"/>
      <c r="X234" s="143"/>
      <c r="Y234" s="143"/>
      <c r="Z234" s="143"/>
      <c r="AA234" s="143"/>
      <c r="AB234" s="143"/>
      <c r="AC234" s="143"/>
      <c r="AD234" s="143"/>
      <c r="AE234" s="143"/>
      <c r="AF234" s="143"/>
      <c r="AG234" s="143"/>
      <c r="AH234" s="143"/>
      <c r="AI234" s="143"/>
      <c r="AJ234" s="143"/>
      <c r="AK234" s="143"/>
    </row>
    <row r="235" spans="1:37" x14ac:dyDescent="0.3">
      <c r="A235" s="142"/>
      <c r="B235" s="143"/>
      <c r="C235" s="144"/>
      <c r="D235" s="143"/>
      <c r="E235" s="321"/>
      <c r="F235" s="321"/>
      <c r="G235" s="142"/>
      <c r="H235" s="143"/>
      <c r="I235" s="143"/>
      <c r="J235" s="143"/>
      <c r="K235" s="143"/>
      <c r="L235" s="143"/>
      <c r="M235" s="143"/>
      <c r="N235" s="146"/>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3"/>
    </row>
    <row r="236" spans="1:37" x14ac:dyDescent="0.3">
      <c r="A236" s="142"/>
      <c r="B236" s="143"/>
      <c r="C236" s="144"/>
      <c r="D236" s="143"/>
      <c r="E236" s="321"/>
      <c r="F236" s="321"/>
      <c r="G236" s="142"/>
      <c r="H236" s="143"/>
      <c r="I236" s="143"/>
      <c r="J236" s="143"/>
      <c r="K236" s="143"/>
      <c r="L236" s="143"/>
      <c r="M236" s="143"/>
      <c r="N236" s="146"/>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3"/>
    </row>
    <row r="237" spans="1:37" x14ac:dyDescent="0.3">
      <c r="A237" s="142"/>
      <c r="B237" s="143"/>
      <c r="C237" s="144"/>
      <c r="D237" s="143"/>
      <c r="E237" s="321"/>
      <c r="F237" s="321"/>
      <c r="G237" s="142"/>
      <c r="H237" s="143"/>
      <c r="I237" s="143"/>
      <c r="J237" s="143"/>
      <c r="K237" s="143"/>
      <c r="L237" s="143"/>
      <c r="M237" s="143"/>
      <c r="N237" s="146"/>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row>
    <row r="238" spans="1:37" x14ac:dyDescent="0.3">
      <c r="A238" s="142"/>
      <c r="B238" s="143"/>
      <c r="C238" s="144"/>
      <c r="D238" s="143"/>
      <c r="E238" s="321"/>
      <c r="F238" s="321"/>
      <c r="G238" s="142"/>
      <c r="H238" s="143"/>
      <c r="I238" s="143"/>
      <c r="J238" s="143"/>
      <c r="K238" s="143"/>
      <c r="L238" s="143"/>
      <c r="M238" s="143"/>
      <c r="N238" s="146"/>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row>
    <row r="239" spans="1:37" x14ac:dyDescent="0.3">
      <c r="A239" s="142"/>
      <c r="B239" s="143"/>
      <c r="C239" s="144"/>
      <c r="D239" s="143"/>
      <c r="E239" s="321"/>
      <c r="F239" s="321"/>
      <c r="G239" s="142"/>
      <c r="H239" s="143"/>
      <c r="I239" s="143"/>
      <c r="J239" s="143"/>
      <c r="K239" s="143"/>
      <c r="L239" s="143"/>
      <c r="M239" s="143"/>
      <c r="N239" s="146"/>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row>
    <row r="240" spans="1:37" x14ac:dyDescent="0.3">
      <c r="A240" s="142"/>
      <c r="B240" s="143"/>
      <c r="C240" s="144"/>
      <c r="D240" s="143"/>
      <c r="E240" s="321"/>
      <c r="F240" s="321"/>
      <c r="G240" s="142"/>
      <c r="H240" s="143"/>
      <c r="I240" s="143"/>
      <c r="J240" s="143"/>
      <c r="K240" s="143"/>
      <c r="L240" s="143"/>
      <c r="M240" s="143"/>
      <c r="N240" s="146"/>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row>
    <row r="241" spans="1:37" x14ac:dyDescent="0.3">
      <c r="A241" s="142"/>
      <c r="B241" s="143"/>
      <c r="C241" s="144"/>
      <c r="D241" s="143"/>
      <c r="E241" s="321"/>
      <c r="F241" s="321"/>
      <c r="G241" s="142"/>
      <c r="H241" s="143"/>
      <c r="I241" s="143"/>
      <c r="J241" s="143"/>
      <c r="K241" s="143"/>
      <c r="L241" s="143"/>
      <c r="M241" s="143"/>
      <c r="N241" s="146"/>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row>
    <row r="242" spans="1:37" x14ac:dyDescent="0.3">
      <c r="A242" s="142"/>
      <c r="B242" s="143"/>
      <c r="C242" s="144"/>
      <c r="D242" s="143"/>
      <c r="E242" s="321"/>
      <c r="F242" s="321"/>
      <c r="G242" s="142"/>
      <c r="H242" s="143"/>
      <c r="I242" s="143"/>
      <c r="J242" s="143"/>
      <c r="K242" s="143"/>
      <c r="L242" s="143"/>
      <c r="M242" s="143"/>
      <c r="N242" s="146"/>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row>
    <row r="243" spans="1:37" x14ac:dyDescent="0.3">
      <c r="A243" s="142"/>
      <c r="B243" s="143"/>
      <c r="C243" s="144"/>
      <c r="D243" s="143"/>
      <c r="E243" s="321"/>
      <c r="F243" s="321"/>
      <c r="G243" s="142"/>
      <c r="H243" s="143"/>
      <c r="I243" s="143"/>
      <c r="J243" s="143"/>
      <c r="K243" s="143"/>
      <c r="L243" s="143"/>
      <c r="M243" s="143"/>
      <c r="N243" s="146"/>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row>
    <row r="244" spans="1:37" x14ac:dyDescent="0.3">
      <c r="A244" s="142"/>
      <c r="B244" s="143"/>
      <c r="C244" s="144"/>
      <c r="D244" s="143"/>
      <c r="E244" s="321"/>
      <c r="F244" s="321"/>
      <c r="G244" s="142"/>
      <c r="H244" s="143"/>
      <c r="I244" s="143"/>
      <c r="J244" s="143"/>
      <c r="K244" s="143"/>
      <c r="L244" s="143"/>
      <c r="M244" s="143"/>
      <c r="N244" s="146"/>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3"/>
    </row>
    <row r="245" spans="1:37" x14ac:dyDescent="0.3">
      <c r="A245" s="142"/>
      <c r="B245" s="143"/>
      <c r="C245" s="144"/>
      <c r="D245" s="143"/>
      <c r="E245" s="321"/>
      <c r="F245" s="321"/>
      <c r="G245" s="142"/>
      <c r="H245" s="143"/>
      <c r="I245" s="143"/>
      <c r="J245" s="143"/>
      <c r="K245" s="143"/>
      <c r="L245" s="143"/>
      <c r="M245" s="143"/>
      <c r="N245" s="146"/>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3"/>
    </row>
    <row r="246" spans="1:37" x14ac:dyDescent="0.3">
      <c r="A246" s="142"/>
      <c r="B246" s="143"/>
      <c r="C246" s="144"/>
      <c r="D246" s="143"/>
      <c r="E246" s="321"/>
      <c r="F246" s="321"/>
      <c r="G246" s="142"/>
      <c r="H246" s="143"/>
      <c r="I246" s="143"/>
      <c r="J246" s="143"/>
      <c r="K246" s="143"/>
      <c r="L246" s="143"/>
      <c r="M246" s="143"/>
      <c r="N246" s="146"/>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row>
    <row r="247" spans="1:37" x14ac:dyDescent="0.3">
      <c r="A247" s="142"/>
      <c r="B247" s="143"/>
      <c r="C247" s="144"/>
      <c r="D247" s="143"/>
      <c r="E247" s="321"/>
      <c r="F247" s="321"/>
      <c r="G247" s="142"/>
      <c r="H247" s="143"/>
      <c r="I247" s="143"/>
      <c r="J247" s="143"/>
      <c r="K247" s="143"/>
      <c r="L247" s="143"/>
      <c r="M247" s="143"/>
      <c r="N247" s="146"/>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row>
    <row r="248" spans="1:37" x14ac:dyDescent="0.3">
      <c r="A248" s="142"/>
      <c r="B248" s="143"/>
      <c r="C248" s="144"/>
      <c r="D248" s="143"/>
      <c r="E248" s="321"/>
      <c r="F248" s="321"/>
      <c r="G248" s="142"/>
      <c r="H248" s="143"/>
      <c r="I248" s="143"/>
      <c r="J248" s="143"/>
      <c r="K248" s="143"/>
      <c r="L248" s="143"/>
      <c r="M248" s="143"/>
      <c r="N248" s="146"/>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row>
    <row r="249" spans="1:37" x14ac:dyDescent="0.3">
      <c r="A249" s="142"/>
      <c r="B249" s="143"/>
      <c r="C249" s="144"/>
      <c r="D249" s="143"/>
      <c r="E249" s="321"/>
      <c r="F249" s="321"/>
      <c r="G249" s="142"/>
      <c r="H249" s="143"/>
      <c r="I249" s="143"/>
      <c r="J249" s="143"/>
      <c r="K249" s="143"/>
      <c r="L249" s="143"/>
      <c r="M249" s="143"/>
      <c r="N249" s="146"/>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row>
    <row r="250" spans="1:37" x14ac:dyDescent="0.3">
      <c r="A250" s="142"/>
      <c r="B250" s="143"/>
      <c r="C250" s="144"/>
      <c r="D250" s="143"/>
      <c r="E250" s="321"/>
      <c r="F250" s="321"/>
      <c r="G250" s="142"/>
      <c r="H250" s="143"/>
      <c r="I250" s="143"/>
      <c r="J250" s="143"/>
      <c r="K250" s="143"/>
      <c r="L250" s="143"/>
      <c r="M250" s="143"/>
      <c r="N250" s="146"/>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row>
    <row r="251" spans="1:37" x14ac:dyDescent="0.3">
      <c r="A251" s="142"/>
      <c r="B251" s="143"/>
      <c r="C251" s="144"/>
      <c r="D251" s="143"/>
      <c r="E251" s="321"/>
      <c r="F251" s="321"/>
      <c r="G251" s="142"/>
      <c r="H251" s="143"/>
      <c r="I251" s="143"/>
      <c r="J251" s="143"/>
      <c r="K251" s="143"/>
      <c r="L251" s="143"/>
      <c r="M251" s="143"/>
      <c r="N251" s="146"/>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3"/>
    </row>
    <row r="252" spans="1:37" x14ac:dyDescent="0.3">
      <c r="A252" s="142"/>
      <c r="B252" s="143"/>
      <c r="C252" s="144"/>
      <c r="D252" s="143"/>
      <c r="E252" s="321"/>
      <c r="F252" s="321"/>
      <c r="G252" s="142"/>
      <c r="H252" s="143"/>
      <c r="I252" s="143"/>
      <c r="J252" s="143"/>
      <c r="K252" s="143"/>
      <c r="L252" s="143"/>
      <c r="M252" s="143"/>
      <c r="N252" s="146"/>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row>
    <row r="253" spans="1:37" x14ac:dyDescent="0.3">
      <c r="A253" s="142"/>
      <c r="B253" s="143"/>
      <c r="C253" s="144"/>
      <c r="D253" s="143"/>
      <c r="E253" s="321"/>
      <c r="F253" s="321"/>
      <c r="G253" s="142"/>
      <c r="H253" s="143"/>
      <c r="I253" s="143"/>
      <c r="J253" s="143"/>
      <c r="K253" s="143"/>
      <c r="L253" s="143"/>
      <c r="M253" s="143"/>
      <c r="N253" s="146"/>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3"/>
    </row>
    <row r="254" spans="1:37" x14ac:dyDescent="0.3">
      <c r="A254" s="142"/>
      <c r="B254" s="143"/>
      <c r="C254" s="144"/>
      <c r="D254" s="143"/>
      <c r="E254" s="321"/>
      <c r="F254" s="321"/>
      <c r="G254" s="142"/>
      <c r="H254" s="143"/>
      <c r="I254" s="143"/>
      <c r="J254" s="143"/>
      <c r="K254" s="143"/>
      <c r="L254" s="143"/>
      <c r="M254" s="143"/>
      <c r="N254" s="146"/>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3"/>
    </row>
    <row r="255" spans="1:37" x14ac:dyDescent="0.3">
      <c r="A255" s="142"/>
      <c r="B255" s="143"/>
      <c r="C255" s="144"/>
      <c r="D255" s="143"/>
      <c r="E255" s="321"/>
      <c r="F255" s="321"/>
      <c r="G255" s="142"/>
      <c r="H255" s="143"/>
      <c r="I255" s="143"/>
      <c r="J255" s="143"/>
      <c r="K255" s="143"/>
      <c r="L255" s="143"/>
      <c r="M255" s="143"/>
      <c r="N255" s="146"/>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row>
    <row r="256" spans="1:37" x14ac:dyDescent="0.3">
      <c r="A256" s="142"/>
      <c r="B256" s="143"/>
      <c r="C256" s="144"/>
      <c r="D256" s="143"/>
      <c r="E256" s="321"/>
      <c r="F256" s="321"/>
      <c r="G256" s="142"/>
      <c r="H256" s="143"/>
      <c r="I256" s="143"/>
      <c r="J256" s="143"/>
      <c r="K256" s="143"/>
      <c r="L256" s="143"/>
      <c r="M256" s="143"/>
      <c r="N256" s="146"/>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row>
    <row r="257" spans="1:37" x14ac:dyDescent="0.3">
      <c r="A257" s="142"/>
      <c r="B257" s="143"/>
      <c r="C257" s="144"/>
      <c r="D257" s="143"/>
      <c r="E257" s="321"/>
      <c r="F257" s="321"/>
      <c r="G257" s="142"/>
      <c r="H257" s="143"/>
      <c r="I257" s="143"/>
      <c r="J257" s="143"/>
      <c r="K257" s="143"/>
      <c r="L257" s="143"/>
      <c r="M257" s="143"/>
      <c r="N257" s="146"/>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3"/>
    </row>
    <row r="258" spans="1:37" x14ac:dyDescent="0.3">
      <c r="A258" s="142"/>
      <c r="B258" s="143"/>
      <c r="C258" s="144"/>
      <c r="D258" s="143"/>
      <c r="E258" s="321"/>
      <c r="F258" s="321"/>
      <c r="G258" s="142"/>
      <c r="H258" s="143"/>
      <c r="I258" s="143"/>
      <c r="J258" s="143"/>
      <c r="K258" s="143"/>
      <c r="L258" s="143"/>
      <c r="M258" s="143"/>
      <c r="N258" s="146"/>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row>
    <row r="259" spans="1:37" x14ac:dyDescent="0.3">
      <c r="A259" s="142"/>
      <c r="B259" s="143"/>
      <c r="C259" s="144"/>
      <c r="D259" s="143"/>
      <c r="E259" s="321"/>
      <c r="F259" s="321"/>
      <c r="G259" s="142"/>
      <c r="H259" s="143"/>
      <c r="I259" s="143"/>
      <c r="J259" s="143"/>
      <c r="K259" s="143"/>
      <c r="L259" s="143"/>
      <c r="M259" s="143"/>
      <c r="N259" s="146"/>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3"/>
    </row>
    <row r="260" spans="1:37" x14ac:dyDescent="0.3">
      <c r="A260" s="142"/>
      <c r="B260" s="143"/>
      <c r="C260" s="144"/>
      <c r="D260" s="143"/>
      <c r="E260" s="321"/>
      <c r="F260" s="321"/>
      <c r="G260" s="142"/>
      <c r="H260" s="143"/>
      <c r="I260" s="143"/>
      <c r="J260" s="143"/>
      <c r="K260" s="143"/>
      <c r="L260" s="143"/>
      <c r="M260" s="143"/>
      <c r="N260" s="146"/>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3"/>
    </row>
    <row r="261" spans="1:37" x14ac:dyDescent="0.3">
      <c r="A261" s="142"/>
      <c r="B261" s="143"/>
      <c r="C261" s="144"/>
      <c r="D261" s="143"/>
      <c r="E261" s="321"/>
      <c r="F261" s="321"/>
      <c r="G261" s="142"/>
      <c r="H261" s="143"/>
      <c r="I261" s="143"/>
      <c r="J261" s="143"/>
      <c r="K261" s="143"/>
      <c r="L261" s="143"/>
      <c r="M261" s="143"/>
      <c r="N261" s="146"/>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row>
    <row r="262" spans="1:37" x14ac:dyDescent="0.3">
      <c r="A262" s="142"/>
      <c r="B262" s="143"/>
      <c r="C262" s="144"/>
      <c r="D262" s="143"/>
      <c r="E262" s="321"/>
      <c r="F262" s="321"/>
      <c r="G262" s="142"/>
      <c r="H262" s="143"/>
      <c r="I262" s="143"/>
      <c r="J262" s="143"/>
      <c r="K262" s="143"/>
      <c r="L262" s="143"/>
      <c r="M262" s="143"/>
      <c r="N262" s="146"/>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3"/>
    </row>
    <row r="263" spans="1:37" x14ac:dyDescent="0.3">
      <c r="A263" s="142"/>
      <c r="B263" s="143"/>
      <c r="C263" s="144"/>
      <c r="D263" s="143"/>
      <c r="E263" s="321"/>
      <c r="F263" s="321"/>
      <c r="G263" s="142"/>
      <c r="H263" s="143"/>
      <c r="I263" s="143"/>
      <c r="J263" s="143"/>
      <c r="K263" s="143"/>
      <c r="L263" s="143"/>
      <c r="M263" s="143"/>
      <c r="N263" s="146"/>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3"/>
    </row>
    <row r="264" spans="1:37" x14ac:dyDescent="0.3">
      <c r="A264" s="142"/>
      <c r="B264" s="143"/>
      <c r="C264" s="144"/>
      <c r="D264" s="143"/>
      <c r="E264" s="321"/>
      <c r="F264" s="321"/>
      <c r="G264" s="142"/>
      <c r="H264" s="143"/>
      <c r="I264" s="143"/>
      <c r="J264" s="143"/>
      <c r="K264" s="143"/>
      <c r="L264" s="143"/>
      <c r="M264" s="143"/>
      <c r="N264" s="146"/>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row>
    <row r="265" spans="1:37" x14ac:dyDescent="0.3">
      <c r="A265" s="142"/>
      <c r="B265" s="143"/>
      <c r="C265" s="144"/>
      <c r="D265" s="143"/>
      <c r="E265" s="321"/>
      <c r="F265" s="321"/>
      <c r="G265" s="142"/>
      <c r="H265" s="143"/>
      <c r="I265" s="143"/>
      <c r="J265" s="143"/>
      <c r="K265" s="143"/>
      <c r="L265" s="143"/>
      <c r="M265" s="143"/>
      <c r="N265" s="146"/>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3"/>
    </row>
    <row r="266" spans="1:37" x14ac:dyDescent="0.3">
      <c r="A266" s="142"/>
      <c r="B266" s="143"/>
      <c r="C266" s="144"/>
      <c r="D266" s="143"/>
      <c r="E266" s="321"/>
      <c r="F266" s="321"/>
      <c r="G266" s="142"/>
      <c r="H266" s="143"/>
      <c r="I266" s="143"/>
      <c r="J266" s="143"/>
      <c r="K266" s="143"/>
      <c r="L266" s="143"/>
      <c r="M266" s="143"/>
      <c r="N266" s="146"/>
      <c r="O266" s="143"/>
      <c r="P266" s="143"/>
      <c r="Q266" s="143"/>
      <c r="R266" s="143"/>
      <c r="S266" s="143"/>
      <c r="T266" s="143"/>
      <c r="U266" s="143"/>
      <c r="V266" s="143"/>
      <c r="W266" s="143"/>
      <c r="X266" s="143"/>
      <c r="Y266" s="143"/>
      <c r="Z266" s="143"/>
      <c r="AA266" s="143"/>
      <c r="AB266" s="143"/>
      <c r="AC266" s="143"/>
      <c r="AD266" s="143"/>
      <c r="AE266" s="143"/>
      <c r="AF266" s="143"/>
      <c r="AG266" s="143"/>
      <c r="AH266" s="143"/>
      <c r="AI266" s="143"/>
      <c r="AJ266" s="143"/>
      <c r="AK266" s="143"/>
    </row>
    <row r="267" spans="1:37" x14ac:dyDescent="0.3">
      <c r="A267" s="142"/>
      <c r="B267" s="143"/>
      <c r="C267" s="144"/>
      <c r="D267" s="143"/>
      <c r="E267" s="321"/>
      <c r="F267" s="321"/>
      <c r="G267" s="142"/>
      <c r="H267" s="143"/>
      <c r="I267" s="143"/>
      <c r="J267" s="143"/>
      <c r="K267" s="143"/>
      <c r="L267" s="143"/>
      <c r="M267" s="143"/>
      <c r="N267" s="146"/>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row>
    <row r="268" spans="1:37" x14ac:dyDescent="0.3">
      <c r="A268" s="142"/>
      <c r="B268" s="143"/>
      <c r="C268" s="144"/>
      <c r="D268" s="143"/>
      <c r="E268" s="321"/>
      <c r="F268" s="321"/>
      <c r="G268" s="142"/>
      <c r="H268" s="143"/>
      <c r="I268" s="143"/>
      <c r="J268" s="143"/>
      <c r="K268" s="143"/>
      <c r="L268" s="143"/>
      <c r="M268" s="143"/>
      <c r="N268" s="146"/>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row>
    <row r="269" spans="1:37" x14ac:dyDescent="0.3">
      <c r="A269" s="142"/>
      <c r="B269" s="143"/>
      <c r="C269" s="144"/>
      <c r="D269" s="143"/>
      <c r="E269" s="321"/>
      <c r="F269" s="321"/>
      <c r="G269" s="142"/>
      <c r="H269" s="143"/>
      <c r="I269" s="143"/>
      <c r="J269" s="143"/>
      <c r="K269" s="143"/>
      <c r="L269" s="143"/>
      <c r="M269" s="143"/>
      <c r="N269" s="146"/>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3"/>
    </row>
    <row r="270" spans="1:37" x14ac:dyDescent="0.3">
      <c r="A270" s="142"/>
      <c r="B270" s="143"/>
      <c r="C270" s="144"/>
      <c r="D270" s="143"/>
      <c r="E270" s="321"/>
      <c r="F270" s="321"/>
      <c r="G270" s="142"/>
      <c r="H270" s="143"/>
      <c r="I270" s="143"/>
      <c r="J270" s="143"/>
      <c r="K270" s="143"/>
      <c r="L270" s="143"/>
      <c r="M270" s="143"/>
      <c r="N270" s="146"/>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row>
    <row r="271" spans="1:37" x14ac:dyDescent="0.3">
      <c r="A271" s="142"/>
      <c r="B271" s="143"/>
      <c r="C271" s="144"/>
      <c r="D271" s="143"/>
      <c r="E271" s="321"/>
      <c r="F271" s="321"/>
      <c r="G271" s="142"/>
      <c r="H271" s="143"/>
      <c r="I271" s="143"/>
      <c r="J271" s="143"/>
      <c r="K271" s="143"/>
      <c r="L271" s="143"/>
      <c r="M271" s="143"/>
      <c r="N271" s="146"/>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row>
    <row r="272" spans="1:37" x14ac:dyDescent="0.3">
      <c r="A272" s="142"/>
      <c r="B272" s="143"/>
      <c r="C272" s="144"/>
      <c r="D272" s="143"/>
      <c r="E272" s="321"/>
      <c r="F272" s="321"/>
      <c r="G272" s="142"/>
      <c r="H272" s="143"/>
      <c r="I272" s="143"/>
      <c r="J272" s="143"/>
      <c r="K272" s="143"/>
      <c r="L272" s="143"/>
      <c r="M272" s="143"/>
      <c r="N272" s="146"/>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3"/>
    </row>
    <row r="273" spans="1:37" x14ac:dyDescent="0.3">
      <c r="A273" s="142"/>
      <c r="B273" s="143"/>
      <c r="C273" s="144"/>
      <c r="D273" s="143"/>
      <c r="E273" s="321"/>
      <c r="F273" s="321"/>
      <c r="G273" s="142"/>
      <c r="H273" s="143"/>
      <c r="I273" s="143"/>
      <c r="J273" s="143"/>
      <c r="K273" s="143"/>
      <c r="L273" s="143"/>
      <c r="M273" s="143"/>
      <c r="N273" s="146"/>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row>
    <row r="274" spans="1:37" x14ac:dyDescent="0.3">
      <c r="A274" s="142"/>
      <c r="B274" s="143"/>
      <c r="C274" s="144"/>
      <c r="D274" s="143"/>
      <c r="E274" s="321"/>
      <c r="F274" s="321"/>
      <c r="G274" s="142"/>
      <c r="H274" s="143"/>
      <c r="I274" s="143"/>
      <c r="J274" s="143"/>
      <c r="K274" s="143"/>
      <c r="L274" s="143"/>
      <c r="M274" s="143"/>
      <c r="N274" s="146"/>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row>
    <row r="275" spans="1:37" x14ac:dyDescent="0.3">
      <c r="A275" s="142"/>
      <c r="B275" s="143"/>
      <c r="C275" s="144"/>
      <c r="D275" s="143"/>
      <c r="E275" s="321"/>
      <c r="F275" s="321"/>
      <c r="G275" s="142"/>
      <c r="H275" s="143"/>
      <c r="I275" s="143"/>
      <c r="J275" s="143"/>
      <c r="K275" s="143"/>
      <c r="L275" s="143"/>
      <c r="M275" s="143"/>
      <c r="N275" s="146"/>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3"/>
    </row>
    <row r="276" spans="1:37" x14ac:dyDescent="0.3">
      <c r="A276" s="142"/>
      <c r="B276" s="143"/>
      <c r="C276" s="144"/>
      <c r="D276" s="143"/>
      <c r="E276" s="321"/>
      <c r="F276" s="321"/>
      <c r="G276" s="142"/>
      <c r="H276" s="143"/>
      <c r="I276" s="143"/>
      <c r="J276" s="143"/>
      <c r="K276" s="143"/>
      <c r="L276" s="143"/>
      <c r="M276" s="143"/>
      <c r="N276" s="146"/>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row>
    <row r="277" spans="1:37" x14ac:dyDescent="0.3">
      <c r="A277" s="142"/>
      <c r="B277" s="143"/>
      <c r="C277" s="144"/>
      <c r="D277" s="143"/>
      <c r="E277" s="321"/>
      <c r="F277" s="321"/>
      <c r="G277" s="142"/>
      <c r="H277" s="143"/>
      <c r="I277" s="143"/>
      <c r="J277" s="143"/>
      <c r="K277" s="143"/>
      <c r="L277" s="143"/>
      <c r="M277" s="143"/>
      <c r="N277" s="146"/>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row>
    <row r="278" spans="1:37" x14ac:dyDescent="0.3">
      <c r="A278" s="142"/>
      <c r="B278" s="143"/>
      <c r="C278" s="144"/>
      <c r="D278" s="143"/>
      <c r="E278" s="321"/>
      <c r="F278" s="321"/>
      <c r="G278" s="142"/>
      <c r="H278" s="143"/>
      <c r="I278" s="143"/>
      <c r="J278" s="143"/>
      <c r="K278" s="143"/>
      <c r="L278" s="143"/>
      <c r="M278" s="143"/>
      <c r="N278" s="146"/>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row>
    <row r="279" spans="1:37" x14ac:dyDescent="0.3">
      <c r="A279" s="142"/>
      <c r="B279" s="143"/>
      <c r="C279" s="144"/>
      <c r="D279" s="143"/>
      <c r="E279" s="321"/>
      <c r="F279" s="321"/>
      <c r="G279" s="142"/>
      <c r="H279" s="143"/>
      <c r="I279" s="143"/>
      <c r="J279" s="143"/>
      <c r="K279" s="143"/>
      <c r="L279" s="143"/>
      <c r="M279" s="143"/>
      <c r="N279" s="146"/>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row>
    <row r="280" spans="1:37" x14ac:dyDescent="0.3">
      <c r="A280" s="142"/>
      <c r="B280" s="143"/>
      <c r="C280" s="144"/>
      <c r="D280" s="143"/>
      <c r="E280" s="321"/>
      <c r="F280" s="321"/>
      <c r="G280" s="142"/>
      <c r="H280" s="143"/>
      <c r="I280" s="143"/>
      <c r="J280" s="143"/>
      <c r="K280" s="143"/>
      <c r="L280" s="143"/>
      <c r="M280" s="143"/>
      <c r="N280" s="146"/>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row>
    <row r="281" spans="1:37" x14ac:dyDescent="0.3">
      <c r="A281" s="142"/>
      <c r="B281" s="143"/>
      <c r="C281" s="144"/>
      <c r="D281" s="143"/>
      <c r="E281" s="321"/>
      <c r="F281" s="321"/>
      <c r="G281" s="142"/>
      <c r="H281" s="143"/>
      <c r="I281" s="143"/>
      <c r="J281" s="143"/>
      <c r="K281" s="143"/>
      <c r="L281" s="143"/>
      <c r="M281" s="143"/>
      <c r="N281" s="146"/>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3"/>
    </row>
    <row r="282" spans="1:37" x14ac:dyDescent="0.3">
      <c r="A282" s="142"/>
      <c r="B282" s="143"/>
      <c r="C282" s="144"/>
      <c r="D282" s="143"/>
      <c r="E282" s="321"/>
      <c r="F282" s="321"/>
      <c r="G282" s="142"/>
      <c r="H282" s="143"/>
      <c r="I282" s="143"/>
      <c r="J282" s="143"/>
      <c r="K282" s="143"/>
      <c r="L282" s="143"/>
      <c r="M282" s="143"/>
      <c r="N282" s="146"/>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row>
    <row r="283" spans="1:37" x14ac:dyDescent="0.3">
      <c r="A283" s="142"/>
      <c r="B283" s="143"/>
      <c r="C283" s="144"/>
      <c r="D283" s="143"/>
      <c r="E283" s="321"/>
      <c r="F283" s="321"/>
      <c r="G283" s="142"/>
      <c r="H283" s="143"/>
      <c r="I283" s="143"/>
      <c r="J283" s="143"/>
      <c r="K283" s="143"/>
      <c r="L283" s="143"/>
      <c r="M283" s="143"/>
      <c r="N283" s="146"/>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row>
    <row r="284" spans="1:37" x14ac:dyDescent="0.3">
      <c r="A284" s="142"/>
      <c r="B284" s="143"/>
      <c r="C284" s="144"/>
      <c r="D284" s="143"/>
      <c r="E284" s="321"/>
      <c r="F284" s="321"/>
      <c r="G284" s="142"/>
      <c r="H284" s="143"/>
      <c r="I284" s="143"/>
      <c r="J284" s="143"/>
      <c r="K284" s="143"/>
      <c r="L284" s="143"/>
      <c r="M284" s="143"/>
      <c r="N284" s="146"/>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row>
    <row r="285" spans="1:37" x14ac:dyDescent="0.3">
      <c r="A285" s="142"/>
      <c r="B285" s="143"/>
      <c r="C285" s="144"/>
      <c r="D285" s="143"/>
      <c r="E285" s="321"/>
      <c r="F285" s="321"/>
      <c r="G285" s="142"/>
      <c r="H285" s="143"/>
      <c r="I285" s="143"/>
      <c r="J285" s="143"/>
      <c r="K285" s="143"/>
      <c r="L285" s="143"/>
      <c r="M285" s="143"/>
      <c r="N285" s="146"/>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row>
    <row r="286" spans="1:37" x14ac:dyDescent="0.3">
      <c r="A286" s="142"/>
      <c r="B286" s="143"/>
      <c r="C286" s="144"/>
      <c r="D286" s="143"/>
      <c r="E286" s="321"/>
      <c r="F286" s="321"/>
      <c r="G286" s="142"/>
      <c r="H286" s="143"/>
      <c r="I286" s="143"/>
      <c r="J286" s="143"/>
      <c r="K286" s="143"/>
      <c r="L286" s="143"/>
      <c r="M286" s="143"/>
      <c r="N286" s="146"/>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3"/>
    </row>
    <row r="287" spans="1:37" x14ac:dyDescent="0.3">
      <c r="A287" s="142"/>
      <c r="B287" s="143"/>
      <c r="C287" s="144"/>
      <c r="D287" s="143"/>
      <c r="E287" s="321"/>
      <c r="F287" s="321"/>
      <c r="G287" s="142"/>
      <c r="H287" s="143"/>
      <c r="I287" s="143"/>
      <c r="J287" s="143"/>
      <c r="K287" s="143"/>
      <c r="L287" s="143"/>
      <c r="M287" s="143"/>
      <c r="N287" s="146"/>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row>
    <row r="288" spans="1:37" x14ac:dyDescent="0.3">
      <c r="A288" s="142"/>
      <c r="B288" s="143"/>
      <c r="C288" s="144"/>
      <c r="D288" s="143"/>
      <c r="E288" s="321"/>
      <c r="F288" s="321"/>
      <c r="G288" s="142"/>
      <c r="H288" s="143"/>
      <c r="I288" s="143"/>
      <c r="J288" s="143"/>
      <c r="K288" s="143"/>
      <c r="L288" s="143"/>
      <c r="M288" s="143"/>
      <c r="N288" s="146"/>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row>
    <row r="289" spans="1:37" x14ac:dyDescent="0.3">
      <c r="A289" s="142"/>
      <c r="B289" s="143"/>
      <c r="C289" s="144"/>
      <c r="D289" s="143"/>
      <c r="E289" s="321"/>
      <c r="F289" s="321"/>
      <c r="G289" s="142"/>
      <c r="H289" s="143"/>
      <c r="I289" s="143"/>
      <c r="J289" s="143"/>
      <c r="K289" s="143"/>
      <c r="L289" s="143"/>
      <c r="M289" s="143"/>
      <c r="N289" s="146"/>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3"/>
    </row>
    <row r="290" spans="1:37" x14ac:dyDescent="0.3">
      <c r="A290" s="142"/>
      <c r="B290" s="143"/>
      <c r="C290" s="144"/>
      <c r="D290" s="143"/>
      <c r="E290" s="321"/>
      <c r="F290" s="321"/>
      <c r="G290" s="142"/>
      <c r="H290" s="143"/>
      <c r="I290" s="143"/>
      <c r="J290" s="143"/>
      <c r="K290" s="143"/>
      <c r="L290" s="143"/>
      <c r="M290" s="143"/>
      <c r="N290" s="146"/>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3"/>
    </row>
    <row r="291" spans="1:37" x14ac:dyDescent="0.3">
      <c r="A291" s="142"/>
      <c r="B291" s="143"/>
      <c r="C291" s="144"/>
      <c r="D291" s="143"/>
      <c r="E291" s="321"/>
      <c r="F291" s="321"/>
      <c r="G291" s="142"/>
      <c r="H291" s="143"/>
      <c r="I291" s="143"/>
      <c r="J291" s="143"/>
      <c r="K291" s="143"/>
      <c r="L291" s="143"/>
      <c r="M291" s="143"/>
      <c r="N291" s="146"/>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row>
    <row r="292" spans="1:37" x14ac:dyDescent="0.3">
      <c r="A292" s="142"/>
      <c r="B292" s="143"/>
      <c r="C292" s="144"/>
      <c r="D292" s="143"/>
      <c r="E292" s="321"/>
      <c r="F292" s="321"/>
      <c r="G292" s="142"/>
      <c r="H292" s="143"/>
      <c r="I292" s="143"/>
      <c r="J292" s="143"/>
      <c r="K292" s="143"/>
      <c r="L292" s="143"/>
      <c r="M292" s="143"/>
      <c r="N292" s="146"/>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3"/>
    </row>
    <row r="293" spans="1:37" x14ac:dyDescent="0.3">
      <c r="A293" s="142"/>
      <c r="B293" s="143"/>
      <c r="C293" s="144"/>
      <c r="D293" s="143"/>
      <c r="E293" s="321"/>
      <c r="F293" s="321"/>
      <c r="G293" s="142"/>
      <c r="H293" s="143"/>
      <c r="I293" s="143"/>
      <c r="J293" s="143"/>
      <c r="K293" s="143"/>
      <c r="L293" s="143"/>
      <c r="M293" s="143"/>
      <c r="N293" s="146"/>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row>
    <row r="294" spans="1:37" x14ac:dyDescent="0.3">
      <c r="A294" s="142"/>
      <c r="B294" s="143"/>
      <c r="C294" s="144"/>
      <c r="D294" s="143"/>
      <c r="E294" s="321"/>
      <c r="F294" s="321"/>
      <c r="G294" s="142"/>
      <c r="H294" s="143"/>
      <c r="I294" s="143"/>
      <c r="J294" s="143"/>
      <c r="K294" s="143"/>
      <c r="L294" s="143"/>
      <c r="M294" s="143"/>
      <c r="N294" s="146"/>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row>
    <row r="295" spans="1:37" x14ac:dyDescent="0.3">
      <c r="A295" s="142"/>
      <c r="B295" s="143"/>
      <c r="C295" s="144"/>
      <c r="D295" s="143"/>
      <c r="E295" s="321"/>
      <c r="F295" s="321"/>
      <c r="G295" s="142"/>
      <c r="H295" s="143"/>
      <c r="I295" s="143"/>
      <c r="J295" s="143"/>
      <c r="K295" s="143"/>
      <c r="L295" s="143"/>
      <c r="M295" s="143"/>
      <c r="N295" s="146"/>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3"/>
    </row>
    <row r="296" spans="1:37" x14ac:dyDescent="0.3">
      <c r="A296" s="142"/>
      <c r="B296" s="143"/>
      <c r="C296" s="144"/>
      <c r="D296" s="143"/>
      <c r="E296" s="321"/>
      <c r="F296" s="321"/>
      <c r="G296" s="142"/>
      <c r="H296" s="143"/>
      <c r="I296" s="143"/>
      <c r="J296" s="143"/>
      <c r="K296" s="143"/>
      <c r="L296" s="143"/>
      <c r="M296" s="143"/>
      <c r="N296" s="146"/>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3"/>
    </row>
    <row r="297" spans="1:37" x14ac:dyDescent="0.3">
      <c r="A297" s="142"/>
      <c r="B297" s="143"/>
      <c r="C297" s="144"/>
      <c r="D297" s="143"/>
      <c r="E297" s="321"/>
      <c r="F297" s="321"/>
      <c r="G297" s="142"/>
      <c r="H297" s="143"/>
      <c r="I297" s="143"/>
      <c r="J297" s="143"/>
      <c r="K297" s="143"/>
      <c r="L297" s="143"/>
      <c r="M297" s="143"/>
      <c r="N297" s="146"/>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row>
    <row r="298" spans="1:37" x14ac:dyDescent="0.3">
      <c r="A298" s="142"/>
      <c r="B298" s="143"/>
      <c r="C298" s="144"/>
      <c r="D298" s="143"/>
      <c r="E298" s="321"/>
      <c r="F298" s="321"/>
      <c r="G298" s="142"/>
      <c r="H298" s="143"/>
      <c r="I298" s="143"/>
      <c r="J298" s="143"/>
      <c r="K298" s="143"/>
      <c r="L298" s="143"/>
      <c r="M298" s="143"/>
      <c r="N298" s="146"/>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row>
    <row r="299" spans="1:37" x14ac:dyDescent="0.3">
      <c r="A299" s="142"/>
      <c r="B299" s="143"/>
      <c r="C299" s="144"/>
      <c r="D299" s="143"/>
      <c r="E299" s="321"/>
      <c r="F299" s="321"/>
      <c r="G299" s="142"/>
      <c r="H299" s="143"/>
      <c r="I299" s="143"/>
      <c r="J299" s="143"/>
      <c r="K299" s="143"/>
      <c r="L299" s="143"/>
      <c r="M299" s="143"/>
      <c r="N299" s="146"/>
      <c r="O299" s="143"/>
      <c r="P299" s="143"/>
      <c r="Q299" s="143"/>
      <c r="R299" s="143"/>
      <c r="S299" s="143"/>
      <c r="T299" s="143"/>
      <c r="U299" s="143"/>
      <c r="V299" s="143"/>
      <c r="W299" s="143"/>
      <c r="X299" s="143"/>
      <c r="Y299" s="143"/>
      <c r="Z299" s="143"/>
      <c r="AA299" s="143"/>
      <c r="AB299" s="143"/>
      <c r="AC299" s="143"/>
      <c r="AD299" s="143"/>
      <c r="AE299" s="143"/>
      <c r="AF299" s="143"/>
      <c r="AG299" s="143"/>
      <c r="AH299" s="143"/>
      <c r="AI299" s="143"/>
      <c r="AJ299" s="143"/>
      <c r="AK299" s="143"/>
    </row>
    <row r="300" spans="1:37" x14ac:dyDescent="0.3">
      <c r="A300" s="142"/>
      <c r="B300" s="143"/>
      <c r="C300" s="144"/>
      <c r="D300" s="143"/>
      <c r="E300" s="321"/>
      <c r="F300" s="321"/>
      <c r="G300" s="142"/>
      <c r="H300" s="143"/>
      <c r="I300" s="143"/>
      <c r="J300" s="143"/>
      <c r="K300" s="143"/>
      <c r="L300" s="143"/>
      <c r="M300" s="143"/>
      <c r="N300" s="146"/>
      <c r="O300" s="143"/>
      <c r="P300" s="143"/>
      <c r="Q300" s="143"/>
      <c r="R300" s="143"/>
      <c r="S300" s="143"/>
      <c r="T300" s="143"/>
      <c r="U300" s="143"/>
      <c r="V300" s="143"/>
      <c r="W300" s="143"/>
      <c r="X300" s="143"/>
      <c r="Y300" s="143"/>
      <c r="Z300" s="143"/>
      <c r="AA300" s="143"/>
      <c r="AB300" s="143"/>
      <c r="AC300" s="143"/>
      <c r="AD300" s="143"/>
      <c r="AE300" s="143"/>
      <c r="AF300" s="143"/>
      <c r="AG300" s="143"/>
      <c r="AH300" s="143"/>
      <c r="AI300" s="143"/>
      <c r="AJ300" s="143"/>
      <c r="AK300" s="143"/>
    </row>
    <row r="301" spans="1:37" x14ac:dyDescent="0.3">
      <c r="A301" s="142"/>
      <c r="B301" s="143"/>
      <c r="C301" s="144"/>
      <c r="D301" s="143"/>
      <c r="E301" s="321"/>
      <c r="F301" s="321"/>
      <c r="G301" s="142"/>
      <c r="H301" s="143"/>
      <c r="I301" s="143"/>
      <c r="J301" s="143"/>
      <c r="K301" s="143"/>
      <c r="L301" s="143"/>
      <c r="M301" s="143"/>
      <c r="N301" s="146"/>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3"/>
    </row>
    <row r="302" spans="1:37" x14ac:dyDescent="0.3">
      <c r="A302" s="142"/>
      <c r="B302" s="143"/>
      <c r="C302" s="144"/>
      <c r="D302" s="143"/>
      <c r="E302" s="321"/>
      <c r="F302" s="321"/>
      <c r="G302" s="142"/>
      <c r="H302" s="143"/>
      <c r="I302" s="143"/>
      <c r="J302" s="143"/>
      <c r="K302" s="143"/>
      <c r="L302" s="143"/>
      <c r="M302" s="143"/>
      <c r="N302" s="146"/>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row>
    <row r="303" spans="1:37" x14ac:dyDescent="0.3">
      <c r="A303" s="142"/>
      <c r="B303" s="143"/>
      <c r="C303" s="144"/>
      <c r="D303" s="143"/>
      <c r="E303" s="321"/>
      <c r="F303" s="321"/>
      <c r="G303" s="142"/>
      <c r="H303" s="143"/>
      <c r="I303" s="143"/>
      <c r="J303" s="143"/>
      <c r="K303" s="143"/>
      <c r="L303" s="143"/>
      <c r="M303" s="143"/>
      <c r="N303" s="146"/>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row>
    <row r="304" spans="1:37" x14ac:dyDescent="0.3">
      <c r="A304" s="142"/>
      <c r="B304" s="143"/>
      <c r="C304" s="144"/>
      <c r="D304" s="143"/>
      <c r="E304" s="321"/>
      <c r="F304" s="321"/>
      <c r="G304" s="142"/>
      <c r="H304" s="143"/>
      <c r="I304" s="143"/>
      <c r="J304" s="143"/>
      <c r="K304" s="143"/>
      <c r="L304" s="143"/>
      <c r="M304" s="143"/>
      <c r="N304" s="146"/>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3"/>
    </row>
    <row r="305" spans="1:37" x14ac:dyDescent="0.3">
      <c r="A305" s="142"/>
      <c r="B305" s="143"/>
      <c r="C305" s="144"/>
      <c r="D305" s="143"/>
      <c r="E305" s="321"/>
      <c r="F305" s="321"/>
      <c r="G305" s="142"/>
      <c r="H305" s="143"/>
      <c r="I305" s="143"/>
      <c r="J305" s="143"/>
      <c r="K305" s="143"/>
      <c r="L305" s="143"/>
      <c r="M305" s="143"/>
      <c r="N305" s="146"/>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row>
    <row r="306" spans="1:37" x14ac:dyDescent="0.3">
      <c r="A306" s="142"/>
      <c r="B306" s="143"/>
      <c r="C306" s="144"/>
      <c r="D306" s="143"/>
      <c r="E306" s="321"/>
      <c r="F306" s="321"/>
      <c r="G306" s="142"/>
      <c r="H306" s="143"/>
      <c r="I306" s="143"/>
      <c r="J306" s="143"/>
      <c r="K306" s="143"/>
      <c r="L306" s="143"/>
      <c r="M306" s="143"/>
      <c r="N306" s="146"/>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row>
    <row r="307" spans="1:37" x14ac:dyDescent="0.3">
      <c r="A307" s="142"/>
      <c r="B307" s="143"/>
      <c r="C307" s="144"/>
      <c r="D307" s="143"/>
      <c r="E307" s="321"/>
      <c r="F307" s="321"/>
      <c r="G307" s="142"/>
      <c r="H307" s="143"/>
      <c r="I307" s="143"/>
      <c r="J307" s="143"/>
      <c r="K307" s="143"/>
      <c r="L307" s="143"/>
      <c r="M307" s="143"/>
      <c r="N307" s="146"/>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row>
    <row r="308" spans="1:37" x14ac:dyDescent="0.3">
      <c r="A308" s="142"/>
      <c r="B308" s="143"/>
      <c r="C308" s="144"/>
      <c r="D308" s="143"/>
      <c r="E308" s="321"/>
      <c r="F308" s="321"/>
      <c r="G308" s="142"/>
      <c r="H308" s="143"/>
      <c r="I308" s="143"/>
      <c r="J308" s="143"/>
      <c r="K308" s="143"/>
      <c r="L308" s="143"/>
      <c r="M308" s="143"/>
      <c r="N308" s="146"/>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row>
    <row r="309" spans="1:37" x14ac:dyDescent="0.3">
      <c r="A309" s="142"/>
      <c r="B309" s="143"/>
      <c r="C309" s="144"/>
      <c r="D309" s="143"/>
      <c r="E309" s="321"/>
      <c r="F309" s="321"/>
      <c r="G309" s="142"/>
      <c r="H309" s="143"/>
      <c r="I309" s="143"/>
      <c r="J309" s="143"/>
      <c r="K309" s="143"/>
      <c r="L309" s="143"/>
      <c r="M309" s="143"/>
      <c r="N309" s="146"/>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row>
    <row r="310" spans="1:37" x14ac:dyDescent="0.3">
      <c r="A310" s="142"/>
      <c r="B310" s="143"/>
      <c r="C310" s="144"/>
      <c r="D310" s="143"/>
      <c r="E310" s="321"/>
      <c r="F310" s="321"/>
      <c r="G310" s="142"/>
      <c r="H310" s="143"/>
      <c r="I310" s="143"/>
      <c r="J310" s="143"/>
      <c r="K310" s="143"/>
      <c r="L310" s="143"/>
      <c r="M310" s="143"/>
      <c r="N310" s="146"/>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row>
    <row r="311" spans="1:37" x14ac:dyDescent="0.3">
      <c r="A311" s="142"/>
      <c r="B311" s="143"/>
      <c r="C311" s="144"/>
      <c r="D311" s="143"/>
      <c r="E311" s="321"/>
      <c r="F311" s="321"/>
      <c r="G311" s="142"/>
      <c r="H311" s="143"/>
      <c r="I311" s="143"/>
      <c r="J311" s="143"/>
      <c r="K311" s="143"/>
      <c r="L311" s="143"/>
      <c r="M311" s="143"/>
      <c r="N311" s="146"/>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3"/>
    </row>
    <row r="312" spans="1:37" x14ac:dyDescent="0.3">
      <c r="A312" s="142"/>
      <c r="B312" s="143"/>
      <c r="C312" s="144"/>
      <c r="D312" s="143"/>
      <c r="E312" s="321"/>
      <c r="F312" s="321"/>
      <c r="G312" s="142"/>
      <c r="H312" s="143"/>
      <c r="I312" s="143"/>
      <c r="J312" s="143"/>
      <c r="K312" s="143"/>
      <c r="L312" s="143"/>
      <c r="M312" s="143"/>
      <c r="N312" s="146"/>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row>
    <row r="313" spans="1:37" x14ac:dyDescent="0.3">
      <c r="A313" s="142"/>
      <c r="B313" s="143"/>
      <c r="C313" s="144"/>
      <c r="D313" s="143"/>
      <c r="E313" s="321"/>
      <c r="F313" s="321"/>
      <c r="G313" s="142"/>
      <c r="H313" s="143"/>
      <c r="I313" s="143"/>
      <c r="J313" s="143"/>
      <c r="K313" s="143"/>
      <c r="L313" s="143"/>
      <c r="M313" s="143"/>
      <c r="N313" s="146"/>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3"/>
    </row>
    <row r="314" spans="1:37" x14ac:dyDescent="0.3">
      <c r="A314" s="142"/>
      <c r="B314" s="143"/>
      <c r="C314" s="144"/>
      <c r="D314" s="143"/>
      <c r="E314" s="321"/>
      <c r="F314" s="321"/>
      <c r="G314" s="142"/>
      <c r="H314" s="143"/>
      <c r="I314" s="143"/>
      <c r="J314" s="143"/>
      <c r="K314" s="143"/>
      <c r="L314" s="143"/>
      <c r="M314" s="143"/>
      <c r="N314" s="146"/>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3"/>
    </row>
    <row r="315" spans="1:37" x14ac:dyDescent="0.3">
      <c r="A315" s="142"/>
      <c r="B315" s="143"/>
      <c r="C315" s="144"/>
      <c r="D315" s="143"/>
      <c r="E315" s="321"/>
      <c r="F315" s="321"/>
      <c r="G315" s="142"/>
      <c r="H315" s="143"/>
      <c r="I315" s="143"/>
      <c r="J315" s="143"/>
      <c r="K315" s="143"/>
      <c r="L315" s="143"/>
      <c r="M315" s="143"/>
      <c r="N315" s="146"/>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row>
    <row r="316" spans="1:37" x14ac:dyDescent="0.3">
      <c r="A316" s="142"/>
      <c r="B316" s="143"/>
      <c r="C316" s="144"/>
      <c r="D316" s="143"/>
      <c r="E316" s="321"/>
      <c r="F316" s="321"/>
      <c r="G316" s="142"/>
      <c r="H316" s="143"/>
      <c r="I316" s="143"/>
      <c r="J316" s="143"/>
      <c r="K316" s="143"/>
      <c r="L316" s="143"/>
      <c r="M316" s="143"/>
      <c r="N316" s="146"/>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3"/>
    </row>
    <row r="317" spans="1:37" x14ac:dyDescent="0.3">
      <c r="A317" s="142"/>
      <c r="B317" s="143"/>
      <c r="C317" s="144"/>
      <c r="D317" s="143"/>
      <c r="E317" s="321"/>
      <c r="F317" s="321"/>
      <c r="G317" s="142"/>
      <c r="H317" s="143"/>
      <c r="I317" s="143"/>
      <c r="J317" s="143"/>
      <c r="K317" s="143"/>
      <c r="L317" s="143"/>
      <c r="M317" s="143"/>
      <c r="N317" s="146"/>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3"/>
    </row>
    <row r="318" spans="1:37" x14ac:dyDescent="0.3">
      <c r="A318" s="142"/>
      <c r="B318" s="143"/>
      <c r="C318" s="144"/>
      <c r="D318" s="143"/>
      <c r="E318" s="321"/>
      <c r="F318" s="321"/>
      <c r="G318" s="142"/>
      <c r="H318" s="143"/>
      <c r="I318" s="143"/>
      <c r="J318" s="143"/>
      <c r="K318" s="143"/>
      <c r="L318" s="143"/>
      <c r="M318" s="143"/>
      <c r="N318" s="146"/>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3"/>
    </row>
    <row r="319" spans="1:37" x14ac:dyDescent="0.3">
      <c r="A319" s="142"/>
      <c r="B319" s="143"/>
      <c r="C319" s="144"/>
      <c r="D319" s="143"/>
      <c r="E319" s="321"/>
      <c r="F319" s="321"/>
      <c r="G319" s="142"/>
      <c r="H319" s="143"/>
      <c r="I319" s="143"/>
      <c r="J319" s="143"/>
      <c r="K319" s="143"/>
      <c r="L319" s="143"/>
      <c r="M319" s="143"/>
      <c r="N319" s="146"/>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3"/>
    </row>
    <row r="320" spans="1:37" x14ac:dyDescent="0.3">
      <c r="A320" s="142"/>
      <c r="B320" s="143"/>
      <c r="C320" s="144"/>
      <c r="D320" s="143"/>
      <c r="E320" s="321"/>
      <c r="F320" s="321"/>
      <c r="G320" s="142"/>
      <c r="H320" s="143"/>
      <c r="I320" s="143"/>
      <c r="J320" s="143"/>
      <c r="K320" s="143"/>
      <c r="L320" s="143"/>
      <c r="M320" s="143"/>
      <c r="N320" s="146"/>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3"/>
    </row>
    <row r="321" spans="1:37" x14ac:dyDescent="0.3">
      <c r="A321" s="142"/>
      <c r="B321" s="143"/>
      <c r="C321" s="144"/>
      <c r="D321" s="143"/>
      <c r="E321" s="321"/>
      <c r="F321" s="321"/>
      <c r="G321" s="142"/>
      <c r="H321" s="143"/>
      <c r="I321" s="143"/>
      <c r="J321" s="143"/>
      <c r="K321" s="143"/>
      <c r="L321" s="143"/>
      <c r="M321" s="143"/>
      <c r="N321" s="146"/>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row>
    <row r="322" spans="1:37" x14ac:dyDescent="0.3">
      <c r="A322" s="142"/>
      <c r="B322" s="143"/>
      <c r="C322" s="144"/>
      <c r="D322" s="143"/>
      <c r="E322" s="321"/>
      <c r="F322" s="321"/>
      <c r="G322" s="142"/>
      <c r="H322" s="143"/>
      <c r="I322" s="143"/>
      <c r="J322" s="143"/>
      <c r="K322" s="143"/>
      <c r="L322" s="143"/>
      <c r="M322" s="143"/>
      <c r="N322" s="146"/>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row>
    <row r="323" spans="1:37" x14ac:dyDescent="0.3">
      <c r="A323" s="142"/>
      <c r="B323" s="143"/>
      <c r="C323" s="144"/>
      <c r="D323" s="143"/>
      <c r="E323" s="321"/>
      <c r="F323" s="321"/>
      <c r="G323" s="142"/>
      <c r="H323" s="143"/>
      <c r="I323" s="143"/>
      <c r="J323" s="143"/>
      <c r="K323" s="143"/>
      <c r="L323" s="143"/>
      <c r="M323" s="143"/>
      <c r="N323" s="146"/>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3"/>
    </row>
    <row r="324" spans="1:37" x14ac:dyDescent="0.3">
      <c r="A324" s="142"/>
      <c r="B324" s="143"/>
      <c r="C324" s="144"/>
      <c r="D324" s="143"/>
      <c r="E324" s="321"/>
      <c r="F324" s="321"/>
      <c r="G324" s="142"/>
      <c r="H324" s="143"/>
      <c r="I324" s="143"/>
      <c r="J324" s="143"/>
      <c r="K324" s="143"/>
      <c r="L324" s="143"/>
      <c r="M324" s="143"/>
      <c r="N324" s="146"/>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3"/>
    </row>
    <row r="325" spans="1:37" x14ac:dyDescent="0.3">
      <c r="A325" s="142"/>
      <c r="B325" s="143"/>
      <c r="C325" s="144"/>
      <c r="D325" s="143"/>
      <c r="E325" s="321"/>
      <c r="F325" s="321"/>
      <c r="G325" s="142"/>
      <c r="H325" s="143"/>
      <c r="I325" s="143"/>
      <c r="J325" s="143"/>
      <c r="K325" s="143"/>
      <c r="L325" s="143"/>
      <c r="M325" s="143"/>
      <c r="N325" s="146"/>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3"/>
    </row>
    <row r="326" spans="1:37" x14ac:dyDescent="0.3">
      <c r="A326" s="142"/>
      <c r="B326" s="143"/>
      <c r="C326" s="144"/>
      <c r="D326" s="143"/>
      <c r="E326" s="321"/>
      <c r="F326" s="321"/>
      <c r="G326" s="142"/>
      <c r="H326" s="143"/>
      <c r="I326" s="143"/>
      <c r="J326" s="143"/>
      <c r="K326" s="143"/>
      <c r="L326" s="143"/>
      <c r="M326" s="143"/>
      <c r="N326" s="146"/>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3"/>
    </row>
    <row r="327" spans="1:37" x14ac:dyDescent="0.3">
      <c r="A327" s="142"/>
      <c r="B327" s="143"/>
      <c r="C327" s="144"/>
      <c r="D327" s="143"/>
      <c r="E327" s="321"/>
      <c r="F327" s="321"/>
      <c r="G327" s="142"/>
      <c r="H327" s="143"/>
      <c r="I327" s="143"/>
      <c r="J327" s="143"/>
      <c r="K327" s="143"/>
      <c r="L327" s="143"/>
      <c r="M327" s="143"/>
      <c r="N327" s="146"/>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row>
    <row r="328" spans="1:37" x14ac:dyDescent="0.3">
      <c r="A328" s="142"/>
      <c r="B328" s="143"/>
      <c r="C328" s="144"/>
      <c r="D328" s="143"/>
      <c r="E328" s="321"/>
      <c r="F328" s="321"/>
      <c r="G328" s="142"/>
      <c r="H328" s="143"/>
      <c r="I328" s="143"/>
      <c r="J328" s="143"/>
      <c r="K328" s="143"/>
      <c r="L328" s="143"/>
      <c r="M328" s="143"/>
      <c r="N328" s="146"/>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3"/>
    </row>
    <row r="329" spans="1:37" x14ac:dyDescent="0.3">
      <c r="A329" s="142"/>
      <c r="B329" s="143"/>
      <c r="C329" s="144"/>
      <c r="D329" s="143"/>
      <c r="E329" s="321"/>
      <c r="F329" s="321"/>
      <c r="G329" s="142"/>
      <c r="H329" s="143"/>
      <c r="I329" s="143"/>
      <c r="J329" s="143"/>
      <c r="K329" s="143"/>
      <c r="L329" s="143"/>
      <c r="M329" s="143"/>
      <c r="N329" s="146"/>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row>
    <row r="330" spans="1:37" x14ac:dyDescent="0.3">
      <c r="A330" s="142"/>
      <c r="B330" s="143"/>
      <c r="C330" s="144"/>
      <c r="D330" s="143"/>
      <c r="E330" s="321"/>
      <c r="F330" s="321"/>
      <c r="G330" s="142"/>
      <c r="H330" s="143"/>
      <c r="I330" s="143"/>
      <c r="J330" s="143"/>
      <c r="K330" s="143"/>
      <c r="L330" s="143"/>
      <c r="M330" s="143"/>
      <c r="N330" s="146"/>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3"/>
    </row>
    <row r="331" spans="1:37" x14ac:dyDescent="0.3">
      <c r="A331" s="142"/>
      <c r="B331" s="143"/>
      <c r="C331" s="144"/>
      <c r="D331" s="143"/>
      <c r="E331" s="321"/>
      <c r="F331" s="321"/>
      <c r="G331" s="142"/>
      <c r="H331" s="143"/>
      <c r="I331" s="143"/>
      <c r="J331" s="143"/>
      <c r="K331" s="143"/>
      <c r="L331" s="143"/>
      <c r="M331" s="143"/>
      <c r="N331" s="146"/>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row>
    <row r="332" spans="1:37" x14ac:dyDescent="0.3">
      <c r="A332" s="142"/>
      <c r="B332" s="143"/>
      <c r="C332" s="144"/>
      <c r="D332" s="143"/>
      <c r="E332" s="321"/>
      <c r="F332" s="321"/>
      <c r="G332" s="142"/>
      <c r="H332" s="143"/>
      <c r="I332" s="143"/>
      <c r="J332" s="143"/>
      <c r="K332" s="143"/>
      <c r="L332" s="143"/>
      <c r="M332" s="143"/>
      <c r="N332" s="146"/>
      <c r="O332" s="143"/>
      <c r="P332" s="143"/>
      <c r="Q332" s="143"/>
      <c r="R332" s="143"/>
      <c r="S332" s="143"/>
      <c r="T332" s="143"/>
      <c r="U332" s="143"/>
      <c r="V332" s="143"/>
      <c r="W332" s="143"/>
      <c r="X332" s="143"/>
      <c r="Y332" s="143"/>
      <c r="Z332" s="143"/>
      <c r="AA332" s="143"/>
      <c r="AB332" s="143"/>
      <c r="AC332" s="143"/>
      <c r="AD332" s="143"/>
      <c r="AE332" s="143"/>
      <c r="AF332" s="143"/>
      <c r="AG332" s="143"/>
      <c r="AH332" s="143"/>
      <c r="AI332" s="143"/>
      <c r="AJ332" s="143"/>
      <c r="AK332" s="143"/>
    </row>
    <row r="333" spans="1:37" x14ac:dyDescent="0.3">
      <c r="A333" s="142"/>
      <c r="B333" s="143"/>
      <c r="C333" s="144"/>
      <c r="D333" s="143"/>
      <c r="E333" s="321"/>
      <c r="F333" s="321"/>
      <c r="G333" s="142"/>
      <c r="H333" s="143"/>
      <c r="I333" s="143"/>
      <c r="J333" s="143"/>
      <c r="K333" s="143"/>
      <c r="L333" s="143"/>
      <c r="M333" s="143"/>
      <c r="N333" s="146"/>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3"/>
    </row>
    <row r="334" spans="1:37" x14ac:dyDescent="0.3">
      <c r="A334" s="142"/>
      <c r="B334" s="143"/>
      <c r="C334" s="144"/>
      <c r="D334" s="143"/>
      <c r="E334" s="321"/>
      <c r="F334" s="321"/>
      <c r="G334" s="142"/>
      <c r="H334" s="143"/>
      <c r="I334" s="143"/>
      <c r="J334" s="143"/>
      <c r="K334" s="143"/>
      <c r="L334" s="143"/>
      <c r="M334" s="143"/>
      <c r="N334" s="146"/>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3"/>
    </row>
    <row r="335" spans="1:37" x14ac:dyDescent="0.3">
      <c r="A335" s="142"/>
      <c r="B335" s="143"/>
      <c r="C335" s="144"/>
      <c r="D335" s="143"/>
      <c r="E335" s="321"/>
      <c r="F335" s="321"/>
      <c r="G335" s="142"/>
      <c r="H335" s="143"/>
      <c r="I335" s="143"/>
      <c r="J335" s="143"/>
      <c r="K335" s="143"/>
      <c r="L335" s="143"/>
      <c r="M335" s="143"/>
      <c r="N335" s="146"/>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3"/>
    </row>
    <row r="336" spans="1:37" x14ac:dyDescent="0.3">
      <c r="A336" s="142"/>
      <c r="B336" s="143"/>
      <c r="C336" s="144"/>
      <c r="D336" s="143"/>
      <c r="E336" s="321"/>
      <c r="F336" s="321"/>
      <c r="G336" s="142"/>
      <c r="H336" s="143"/>
      <c r="I336" s="143"/>
      <c r="J336" s="143"/>
      <c r="K336" s="143"/>
      <c r="L336" s="143"/>
      <c r="M336" s="143"/>
      <c r="N336" s="146"/>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3"/>
    </row>
    <row r="337" spans="1:37" x14ac:dyDescent="0.3">
      <c r="A337" s="142"/>
      <c r="B337" s="143"/>
      <c r="C337" s="144"/>
      <c r="D337" s="143"/>
      <c r="E337" s="321"/>
      <c r="F337" s="321"/>
      <c r="G337" s="142"/>
      <c r="H337" s="143"/>
      <c r="I337" s="143"/>
      <c r="J337" s="143"/>
      <c r="K337" s="143"/>
      <c r="L337" s="143"/>
      <c r="M337" s="143"/>
      <c r="N337" s="146"/>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row>
    <row r="338" spans="1:37" x14ac:dyDescent="0.3">
      <c r="A338" s="142"/>
      <c r="B338" s="143"/>
      <c r="C338" s="144"/>
      <c r="D338" s="143"/>
      <c r="E338" s="321"/>
      <c r="F338" s="321"/>
      <c r="G338" s="142"/>
      <c r="H338" s="143"/>
      <c r="I338" s="143"/>
      <c r="J338" s="143"/>
      <c r="K338" s="143"/>
      <c r="L338" s="143"/>
      <c r="M338" s="143"/>
      <c r="N338" s="146"/>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3"/>
    </row>
    <row r="339" spans="1:37" x14ac:dyDescent="0.3">
      <c r="A339" s="142"/>
      <c r="B339" s="143"/>
      <c r="C339" s="144"/>
      <c r="D339" s="143"/>
      <c r="E339" s="321"/>
      <c r="F339" s="321"/>
      <c r="G339" s="142"/>
      <c r="H339" s="143"/>
      <c r="I339" s="143"/>
      <c r="J339" s="143"/>
      <c r="K339" s="143"/>
      <c r="L339" s="143"/>
      <c r="M339" s="143"/>
      <c r="N339" s="146"/>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3"/>
    </row>
    <row r="340" spans="1:37" x14ac:dyDescent="0.3">
      <c r="A340" s="142"/>
      <c r="B340" s="143"/>
      <c r="C340" s="144"/>
      <c r="D340" s="143"/>
      <c r="E340" s="321"/>
      <c r="F340" s="321"/>
      <c r="G340" s="142"/>
      <c r="H340" s="143"/>
      <c r="I340" s="143"/>
      <c r="J340" s="143"/>
      <c r="K340" s="143"/>
      <c r="L340" s="143"/>
      <c r="M340" s="143"/>
      <c r="N340" s="146"/>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3"/>
    </row>
    <row r="341" spans="1:37" x14ac:dyDescent="0.3">
      <c r="A341" s="142"/>
      <c r="B341" s="143"/>
      <c r="C341" s="144"/>
      <c r="D341" s="143"/>
      <c r="E341" s="321"/>
      <c r="F341" s="321"/>
      <c r="G341" s="142"/>
      <c r="H341" s="143"/>
      <c r="I341" s="143"/>
      <c r="J341" s="143"/>
      <c r="K341" s="143"/>
      <c r="L341" s="143"/>
      <c r="M341" s="143"/>
      <c r="N341" s="146"/>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3"/>
    </row>
    <row r="342" spans="1:37" x14ac:dyDescent="0.3">
      <c r="A342" s="142"/>
      <c r="B342" s="143"/>
      <c r="C342" s="144"/>
      <c r="D342" s="143"/>
      <c r="E342" s="321"/>
      <c r="F342" s="321"/>
      <c r="G342" s="142"/>
      <c r="H342" s="143"/>
      <c r="I342" s="143"/>
      <c r="J342" s="143"/>
      <c r="K342" s="143"/>
      <c r="L342" s="143"/>
      <c r="M342" s="143"/>
      <c r="N342" s="146"/>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3"/>
    </row>
    <row r="343" spans="1:37" x14ac:dyDescent="0.3">
      <c r="A343" s="142"/>
      <c r="B343" s="143"/>
      <c r="C343" s="144"/>
      <c r="D343" s="143"/>
      <c r="E343" s="321"/>
      <c r="F343" s="321"/>
      <c r="G343" s="142"/>
      <c r="H343" s="143"/>
      <c r="I343" s="143"/>
      <c r="J343" s="143"/>
      <c r="K343" s="143"/>
      <c r="L343" s="143"/>
      <c r="M343" s="143"/>
      <c r="N343" s="146"/>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3"/>
    </row>
    <row r="344" spans="1:37" x14ac:dyDescent="0.3">
      <c r="A344" s="142"/>
      <c r="B344" s="143"/>
      <c r="C344" s="144"/>
      <c r="D344" s="143"/>
      <c r="E344" s="321"/>
      <c r="F344" s="321"/>
      <c r="G344" s="142"/>
      <c r="H344" s="143"/>
      <c r="I344" s="143"/>
      <c r="J344" s="143"/>
      <c r="K344" s="143"/>
      <c r="L344" s="143"/>
      <c r="M344" s="143"/>
      <c r="N344" s="146"/>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3"/>
    </row>
    <row r="345" spans="1:37" x14ac:dyDescent="0.3">
      <c r="A345" s="142"/>
      <c r="B345" s="143"/>
      <c r="C345" s="144"/>
      <c r="D345" s="143"/>
      <c r="E345" s="321"/>
      <c r="F345" s="321"/>
      <c r="G345" s="142"/>
      <c r="H345" s="143"/>
      <c r="I345" s="143"/>
      <c r="J345" s="143"/>
      <c r="K345" s="143"/>
      <c r="L345" s="143"/>
      <c r="M345" s="143"/>
      <c r="N345" s="146"/>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3"/>
    </row>
    <row r="346" spans="1:37" x14ac:dyDescent="0.3">
      <c r="A346" s="142"/>
      <c r="B346" s="143"/>
      <c r="C346" s="144"/>
      <c r="D346" s="143"/>
      <c r="E346" s="321"/>
      <c r="F346" s="321"/>
      <c r="G346" s="142"/>
      <c r="H346" s="143"/>
      <c r="I346" s="143"/>
      <c r="J346" s="143"/>
      <c r="K346" s="143"/>
      <c r="L346" s="143"/>
      <c r="M346" s="143"/>
      <c r="N346" s="146"/>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3"/>
    </row>
    <row r="347" spans="1:37" x14ac:dyDescent="0.3">
      <c r="A347" s="142"/>
      <c r="B347" s="143"/>
      <c r="C347" s="144"/>
      <c r="D347" s="143"/>
      <c r="E347" s="321"/>
      <c r="F347" s="321"/>
      <c r="G347" s="142"/>
      <c r="H347" s="143"/>
      <c r="I347" s="143"/>
      <c r="J347" s="143"/>
      <c r="K347" s="143"/>
      <c r="L347" s="143"/>
      <c r="M347" s="143"/>
      <c r="N347" s="146"/>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3"/>
    </row>
    <row r="348" spans="1:37" x14ac:dyDescent="0.3">
      <c r="A348" s="142"/>
      <c r="B348" s="143"/>
      <c r="C348" s="144"/>
      <c r="D348" s="143"/>
      <c r="E348" s="321"/>
      <c r="F348" s="321"/>
      <c r="G348" s="142"/>
      <c r="H348" s="143"/>
      <c r="I348" s="143"/>
      <c r="J348" s="143"/>
      <c r="K348" s="143"/>
      <c r="L348" s="143"/>
      <c r="M348" s="143"/>
      <c r="N348" s="146"/>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3"/>
    </row>
    <row r="349" spans="1:37" x14ac:dyDescent="0.3">
      <c r="A349" s="142"/>
      <c r="B349" s="143"/>
      <c r="C349" s="144"/>
      <c r="D349" s="143"/>
      <c r="E349" s="321"/>
      <c r="F349" s="321"/>
      <c r="G349" s="142"/>
      <c r="H349" s="143"/>
      <c r="I349" s="143"/>
      <c r="J349" s="143"/>
      <c r="K349" s="143"/>
      <c r="L349" s="143"/>
      <c r="M349" s="143"/>
      <c r="N349" s="146"/>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row>
    <row r="350" spans="1:37" x14ac:dyDescent="0.3">
      <c r="A350" s="142"/>
      <c r="B350" s="143"/>
      <c r="C350" s="144"/>
      <c r="D350" s="143"/>
      <c r="E350" s="321"/>
      <c r="F350" s="321"/>
      <c r="G350" s="142"/>
      <c r="H350" s="143"/>
      <c r="I350" s="143"/>
      <c r="J350" s="143"/>
      <c r="K350" s="143"/>
      <c r="L350" s="143"/>
      <c r="M350" s="143"/>
      <c r="N350" s="146"/>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row>
    <row r="351" spans="1:37" x14ac:dyDescent="0.3">
      <c r="A351" s="142"/>
      <c r="B351" s="143"/>
      <c r="C351" s="144"/>
      <c r="D351" s="143"/>
      <c r="E351" s="321"/>
      <c r="F351" s="321"/>
      <c r="G351" s="142"/>
      <c r="H351" s="143"/>
      <c r="I351" s="143"/>
      <c r="J351" s="143"/>
      <c r="K351" s="143"/>
      <c r="L351" s="143"/>
      <c r="M351" s="143"/>
      <c r="N351" s="146"/>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3"/>
    </row>
    <row r="352" spans="1:37" x14ac:dyDescent="0.3">
      <c r="A352" s="142"/>
      <c r="B352" s="143"/>
      <c r="C352" s="144"/>
      <c r="D352" s="143"/>
      <c r="E352" s="321"/>
      <c r="F352" s="321"/>
      <c r="G352" s="142"/>
      <c r="H352" s="143"/>
      <c r="I352" s="143"/>
      <c r="J352" s="143"/>
      <c r="K352" s="143"/>
      <c r="L352" s="143"/>
      <c r="M352" s="143"/>
      <c r="N352" s="146"/>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3"/>
    </row>
    <row r="353" spans="1:37" x14ac:dyDescent="0.3">
      <c r="A353" s="142"/>
      <c r="B353" s="143"/>
      <c r="C353" s="144"/>
      <c r="D353" s="143"/>
      <c r="E353" s="321"/>
      <c r="F353" s="321"/>
      <c r="G353" s="142"/>
      <c r="H353" s="143"/>
      <c r="I353" s="143"/>
      <c r="J353" s="143"/>
      <c r="K353" s="143"/>
      <c r="L353" s="143"/>
      <c r="M353" s="143"/>
      <c r="N353" s="146"/>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3"/>
    </row>
    <row r="354" spans="1:37" x14ac:dyDescent="0.3">
      <c r="A354" s="142"/>
      <c r="B354" s="143"/>
      <c r="C354" s="144"/>
      <c r="D354" s="143"/>
      <c r="E354" s="321"/>
      <c r="F354" s="321"/>
      <c r="G354" s="142"/>
      <c r="H354" s="143"/>
      <c r="I354" s="143"/>
      <c r="J354" s="143"/>
      <c r="K354" s="143"/>
      <c r="L354" s="143"/>
      <c r="M354" s="143"/>
      <c r="N354" s="146"/>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3"/>
    </row>
    <row r="355" spans="1:37" x14ac:dyDescent="0.3">
      <c r="A355" s="142"/>
      <c r="B355" s="143"/>
      <c r="C355" s="144"/>
      <c r="D355" s="143"/>
      <c r="E355" s="321"/>
      <c r="F355" s="321"/>
      <c r="G355" s="142"/>
      <c r="H355" s="143"/>
      <c r="I355" s="143"/>
      <c r="J355" s="143"/>
      <c r="K355" s="143"/>
      <c r="L355" s="143"/>
      <c r="M355" s="143"/>
      <c r="N355" s="146"/>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3"/>
    </row>
    <row r="356" spans="1:37" x14ac:dyDescent="0.3">
      <c r="A356" s="142"/>
      <c r="B356" s="143"/>
      <c r="C356" s="144"/>
      <c r="D356" s="143"/>
      <c r="E356" s="321"/>
      <c r="F356" s="321"/>
      <c r="G356" s="142"/>
      <c r="H356" s="143"/>
      <c r="I356" s="143"/>
      <c r="J356" s="143"/>
      <c r="K356" s="143"/>
      <c r="L356" s="143"/>
      <c r="M356" s="143"/>
      <c r="N356" s="146"/>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3"/>
    </row>
    <row r="357" spans="1:37" x14ac:dyDescent="0.3">
      <c r="A357" s="142"/>
      <c r="B357" s="143"/>
      <c r="C357" s="144"/>
      <c r="D357" s="143"/>
      <c r="E357" s="321"/>
      <c r="F357" s="321"/>
      <c r="G357" s="142"/>
      <c r="H357" s="143"/>
      <c r="I357" s="143"/>
      <c r="J357" s="143"/>
      <c r="K357" s="143"/>
      <c r="L357" s="143"/>
      <c r="M357" s="143"/>
      <c r="N357" s="146"/>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3"/>
    </row>
    <row r="358" spans="1:37" x14ac:dyDescent="0.3">
      <c r="A358" s="142"/>
      <c r="B358" s="143"/>
      <c r="C358" s="144"/>
      <c r="D358" s="143"/>
      <c r="E358" s="321"/>
      <c r="F358" s="321"/>
      <c r="G358" s="142"/>
      <c r="H358" s="143"/>
      <c r="I358" s="143"/>
      <c r="J358" s="143"/>
      <c r="K358" s="143"/>
      <c r="L358" s="143"/>
      <c r="M358" s="143"/>
      <c r="N358" s="146"/>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3"/>
    </row>
    <row r="359" spans="1:37" x14ac:dyDescent="0.3">
      <c r="A359" s="142"/>
      <c r="B359" s="143"/>
      <c r="C359" s="144"/>
      <c r="D359" s="143"/>
      <c r="E359" s="321"/>
      <c r="F359" s="321"/>
      <c r="G359" s="142"/>
      <c r="H359" s="143"/>
      <c r="I359" s="143"/>
      <c r="J359" s="143"/>
      <c r="K359" s="143"/>
      <c r="L359" s="143"/>
      <c r="M359" s="143"/>
      <c r="N359" s="146"/>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3"/>
    </row>
    <row r="360" spans="1:37" x14ac:dyDescent="0.3">
      <c r="A360" s="142"/>
      <c r="B360" s="143"/>
      <c r="C360" s="144"/>
      <c r="D360" s="143"/>
      <c r="E360" s="321"/>
      <c r="F360" s="321"/>
      <c r="G360" s="142"/>
      <c r="H360" s="143"/>
      <c r="I360" s="143"/>
      <c r="J360" s="143"/>
      <c r="K360" s="143"/>
      <c r="L360" s="143"/>
      <c r="M360" s="143"/>
      <c r="N360" s="146"/>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3"/>
    </row>
    <row r="361" spans="1:37" x14ac:dyDescent="0.3">
      <c r="A361" s="142"/>
      <c r="B361" s="143"/>
      <c r="C361" s="144"/>
      <c r="D361" s="143"/>
      <c r="E361" s="321"/>
      <c r="F361" s="321"/>
      <c r="G361" s="142"/>
      <c r="H361" s="143"/>
      <c r="I361" s="143"/>
      <c r="J361" s="143"/>
      <c r="K361" s="143"/>
      <c r="L361" s="143"/>
      <c r="M361" s="143"/>
      <c r="N361" s="146"/>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3"/>
    </row>
    <row r="362" spans="1:37" x14ac:dyDescent="0.3">
      <c r="A362" s="142"/>
      <c r="B362" s="143"/>
      <c r="C362" s="144"/>
      <c r="D362" s="143"/>
      <c r="E362" s="321"/>
      <c r="F362" s="321"/>
      <c r="G362" s="142"/>
      <c r="H362" s="143"/>
      <c r="I362" s="143"/>
      <c r="J362" s="143"/>
      <c r="K362" s="143"/>
      <c r="L362" s="143"/>
      <c r="M362" s="143"/>
      <c r="N362" s="146"/>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3"/>
    </row>
    <row r="363" spans="1:37" x14ac:dyDescent="0.3">
      <c r="A363" s="142"/>
      <c r="B363" s="143"/>
      <c r="C363" s="144"/>
      <c r="D363" s="143"/>
      <c r="E363" s="321"/>
      <c r="F363" s="321"/>
      <c r="G363" s="142"/>
      <c r="H363" s="143"/>
      <c r="I363" s="143"/>
      <c r="J363" s="143"/>
      <c r="K363" s="143"/>
      <c r="L363" s="143"/>
      <c r="M363" s="143"/>
      <c r="N363" s="146"/>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3"/>
    </row>
    <row r="364" spans="1:37" x14ac:dyDescent="0.3">
      <c r="A364" s="142"/>
      <c r="B364" s="143"/>
      <c r="C364" s="144"/>
      <c r="D364" s="143"/>
      <c r="E364" s="321"/>
      <c r="F364" s="321"/>
      <c r="G364" s="142"/>
      <c r="H364" s="143"/>
      <c r="I364" s="143"/>
      <c r="J364" s="143"/>
      <c r="K364" s="143"/>
      <c r="L364" s="143"/>
      <c r="M364" s="143"/>
      <c r="N364" s="146"/>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3"/>
    </row>
    <row r="365" spans="1:37" x14ac:dyDescent="0.3">
      <c r="A365" s="142"/>
      <c r="B365" s="143"/>
      <c r="C365" s="144"/>
      <c r="D365" s="143"/>
      <c r="E365" s="321"/>
      <c r="F365" s="321"/>
      <c r="G365" s="142"/>
      <c r="H365" s="143"/>
      <c r="I365" s="143"/>
      <c r="J365" s="143"/>
      <c r="K365" s="143"/>
      <c r="L365" s="143"/>
      <c r="M365" s="143"/>
      <c r="N365" s="146"/>
      <c r="O365" s="143"/>
      <c r="P365" s="143"/>
      <c r="Q365" s="143"/>
      <c r="R365" s="143"/>
      <c r="S365" s="143"/>
      <c r="T365" s="143"/>
      <c r="U365" s="143"/>
      <c r="V365" s="143"/>
      <c r="W365" s="143"/>
      <c r="X365" s="143"/>
      <c r="Y365" s="143"/>
      <c r="Z365" s="143"/>
      <c r="AA365" s="143"/>
      <c r="AB365" s="143"/>
      <c r="AC365" s="143"/>
      <c r="AD365" s="143"/>
      <c r="AE365" s="143"/>
      <c r="AF365" s="143"/>
      <c r="AG365" s="143"/>
      <c r="AH365" s="143"/>
      <c r="AI365" s="143"/>
      <c r="AJ365" s="143"/>
      <c r="AK365" s="143"/>
    </row>
    <row r="366" spans="1:37" x14ac:dyDescent="0.3">
      <c r="A366" s="142"/>
      <c r="B366" s="143"/>
      <c r="C366" s="144"/>
      <c r="D366" s="143"/>
      <c r="E366" s="321"/>
      <c r="F366" s="321"/>
      <c r="G366" s="142"/>
      <c r="H366" s="143"/>
      <c r="I366" s="143"/>
      <c r="J366" s="143"/>
      <c r="K366" s="143"/>
      <c r="L366" s="143"/>
      <c r="M366" s="143"/>
      <c r="N366" s="146"/>
      <c r="O366" s="143"/>
      <c r="P366" s="143"/>
      <c r="Q366" s="143"/>
      <c r="R366" s="143"/>
      <c r="S366" s="143"/>
      <c r="T366" s="143"/>
      <c r="U366" s="143"/>
      <c r="V366" s="143"/>
      <c r="W366" s="143"/>
      <c r="X366" s="143"/>
      <c r="Y366" s="143"/>
      <c r="Z366" s="143"/>
      <c r="AA366" s="143"/>
      <c r="AB366" s="143"/>
      <c r="AC366" s="143"/>
      <c r="AD366" s="143"/>
      <c r="AE366" s="143"/>
      <c r="AF366" s="143"/>
      <c r="AG366" s="143"/>
      <c r="AH366" s="143"/>
      <c r="AI366" s="143"/>
      <c r="AJ366" s="143"/>
      <c r="AK366" s="143"/>
    </row>
    <row r="367" spans="1:37" x14ac:dyDescent="0.3">
      <c r="A367" s="142"/>
      <c r="B367" s="143"/>
      <c r="C367" s="144"/>
      <c r="D367" s="143"/>
      <c r="E367" s="321"/>
      <c r="F367" s="321"/>
      <c r="G367" s="142"/>
      <c r="H367" s="143"/>
      <c r="I367" s="143"/>
      <c r="J367" s="143"/>
      <c r="K367" s="143"/>
      <c r="L367" s="143"/>
      <c r="M367" s="143"/>
      <c r="N367" s="146"/>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row>
    <row r="368" spans="1:37" x14ac:dyDescent="0.3">
      <c r="A368" s="142"/>
      <c r="B368" s="143"/>
      <c r="C368" s="144"/>
      <c r="D368" s="143"/>
      <c r="E368" s="321"/>
      <c r="F368" s="321"/>
      <c r="G368" s="142"/>
      <c r="H368" s="143"/>
      <c r="I368" s="143"/>
      <c r="J368" s="143"/>
      <c r="K368" s="143"/>
      <c r="L368" s="143"/>
      <c r="M368" s="143"/>
      <c r="N368" s="146"/>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row>
    <row r="369" spans="1:37" x14ac:dyDescent="0.3">
      <c r="A369" s="142"/>
      <c r="B369" s="143"/>
      <c r="C369" s="144"/>
      <c r="D369" s="143"/>
      <c r="E369" s="321"/>
      <c r="F369" s="321"/>
      <c r="G369" s="142"/>
      <c r="H369" s="143"/>
      <c r="I369" s="143"/>
      <c r="J369" s="143"/>
      <c r="K369" s="143"/>
      <c r="L369" s="143"/>
      <c r="M369" s="143"/>
      <c r="N369" s="146"/>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row>
    <row r="370" spans="1:37" x14ac:dyDescent="0.3">
      <c r="A370" s="142"/>
      <c r="B370" s="143"/>
      <c r="C370" s="144"/>
      <c r="D370" s="143"/>
      <c r="E370" s="321"/>
      <c r="F370" s="321"/>
      <c r="G370" s="142"/>
      <c r="H370" s="143"/>
      <c r="I370" s="143"/>
      <c r="J370" s="143"/>
      <c r="K370" s="143"/>
      <c r="L370" s="143"/>
      <c r="M370" s="143"/>
      <c r="N370" s="146"/>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row>
    <row r="371" spans="1:37" x14ac:dyDescent="0.3">
      <c r="A371" s="142"/>
      <c r="B371" s="143"/>
      <c r="C371" s="144"/>
      <c r="D371" s="143"/>
      <c r="E371" s="321"/>
      <c r="F371" s="321"/>
      <c r="G371" s="142"/>
      <c r="H371" s="143"/>
      <c r="I371" s="143"/>
      <c r="J371" s="143"/>
      <c r="K371" s="143"/>
      <c r="L371" s="143"/>
      <c r="M371" s="143"/>
      <c r="N371" s="146"/>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3"/>
    </row>
    <row r="372" spans="1:37" x14ac:dyDescent="0.3">
      <c r="A372" s="142"/>
      <c r="B372" s="143"/>
      <c r="C372" s="144"/>
      <c r="D372" s="143"/>
      <c r="E372" s="321"/>
      <c r="F372" s="321"/>
      <c r="G372" s="142"/>
      <c r="H372" s="143"/>
      <c r="I372" s="143"/>
      <c r="J372" s="143"/>
      <c r="K372" s="143"/>
      <c r="L372" s="143"/>
      <c r="M372" s="143"/>
      <c r="N372" s="146"/>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3"/>
    </row>
    <row r="373" spans="1:37" x14ac:dyDescent="0.3">
      <c r="A373" s="142"/>
      <c r="B373" s="143"/>
      <c r="C373" s="144"/>
      <c r="D373" s="143"/>
      <c r="E373" s="321"/>
      <c r="F373" s="321"/>
      <c r="G373" s="142"/>
      <c r="H373" s="143"/>
      <c r="I373" s="143"/>
      <c r="J373" s="143"/>
      <c r="K373" s="143"/>
      <c r="L373" s="143"/>
      <c r="M373" s="143"/>
      <c r="N373" s="146"/>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3"/>
    </row>
    <row r="374" spans="1:37" x14ac:dyDescent="0.3">
      <c r="A374" s="142"/>
      <c r="B374" s="143"/>
      <c r="C374" s="144"/>
      <c r="D374" s="143"/>
      <c r="E374" s="321"/>
      <c r="F374" s="321"/>
      <c r="G374" s="142"/>
      <c r="H374" s="143"/>
      <c r="I374" s="143"/>
      <c r="J374" s="143"/>
      <c r="K374" s="143"/>
      <c r="L374" s="143"/>
      <c r="M374" s="143"/>
      <c r="N374" s="146"/>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3"/>
    </row>
    <row r="375" spans="1:37" x14ac:dyDescent="0.3">
      <c r="A375" s="142"/>
      <c r="B375" s="143"/>
      <c r="C375" s="144"/>
      <c r="D375" s="143"/>
      <c r="E375" s="321"/>
      <c r="F375" s="321"/>
      <c r="G375" s="142"/>
      <c r="H375" s="143"/>
      <c r="I375" s="143"/>
      <c r="J375" s="143"/>
      <c r="K375" s="143"/>
      <c r="L375" s="143"/>
      <c r="M375" s="143"/>
      <c r="N375" s="146"/>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3"/>
    </row>
    <row r="376" spans="1:37" x14ac:dyDescent="0.3">
      <c r="A376" s="142"/>
      <c r="B376" s="143"/>
      <c r="C376" s="144"/>
      <c r="D376" s="143"/>
      <c r="E376" s="321"/>
      <c r="F376" s="321"/>
      <c r="G376" s="142"/>
      <c r="H376" s="143"/>
      <c r="I376" s="143"/>
      <c r="J376" s="143"/>
      <c r="K376" s="143"/>
      <c r="L376" s="143"/>
      <c r="M376" s="143"/>
      <c r="N376" s="146"/>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3"/>
    </row>
    <row r="377" spans="1:37" x14ac:dyDescent="0.3">
      <c r="A377" s="142"/>
      <c r="B377" s="143"/>
      <c r="C377" s="144"/>
      <c r="D377" s="143"/>
      <c r="E377" s="321"/>
      <c r="F377" s="321"/>
      <c r="G377" s="142"/>
      <c r="H377" s="143"/>
      <c r="I377" s="143"/>
      <c r="J377" s="143"/>
      <c r="K377" s="143"/>
      <c r="L377" s="143"/>
      <c r="M377" s="143"/>
      <c r="N377" s="146"/>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3"/>
    </row>
    <row r="378" spans="1:37" x14ac:dyDescent="0.3">
      <c r="A378" s="142"/>
      <c r="B378" s="143"/>
      <c r="C378" s="144"/>
      <c r="D378" s="143"/>
      <c r="E378" s="321"/>
      <c r="F378" s="321"/>
      <c r="G378" s="142"/>
      <c r="H378" s="143"/>
      <c r="I378" s="143"/>
      <c r="J378" s="143"/>
      <c r="K378" s="143"/>
      <c r="L378" s="143"/>
      <c r="M378" s="143"/>
      <c r="N378" s="146"/>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3"/>
    </row>
    <row r="379" spans="1:37" x14ac:dyDescent="0.3">
      <c r="A379" s="142"/>
      <c r="B379" s="143"/>
      <c r="C379" s="144"/>
      <c r="D379" s="143"/>
      <c r="E379" s="321"/>
      <c r="F379" s="321"/>
      <c r="G379" s="142"/>
      <c r="H379" s="143"/>
      <c r="I379" s="143"/>
      <c r="J379" s="143"/>
      <c r="K379" s="143"/>
      <c r="L379" s="143"/>
      <c r="M379" s="143"/>
      <c r="N379" s="146"/>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3"/>
    </row>
    <row r="380" spans="1:37" x14ac:dyDescent="0.3">
      <c r="A380" s="142"/>
      <c r="B380" s="143"/>
      <c r="C380" s="144"/>
      <c r="D380" s="143"/>
      <c r="E380" s="321"/>
      <c r="F380" s="321"/>
      <c r="G380" s="142"/>
      <c r="H380" s="143"/>
      <c r="I380" s="143"/>
      <c r="J380" s="143"/>
      <c r="K380" s="143"/>
      <c r="L380" s="143"/>
      <c r="M380" s="143"/>
      <c r="N380" s="146"/>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3"/>
    </row>
    <row r="381" spans="1:37" x14ac:dyDescent="0.3">
      <c r="A381" s="142"/>
      <c r="B381" s="143"/>
      <c r="C381" s="144"/>
      <c r="D381" s="143"/>
      <c r="E381" s="321"/>
      <c r="F381" s="321"/>
      <c r="G381" s="142"/>
      <c r="H381" s="143"/>
      <c r="I381" s="143"/>
      <c r="J381" s="143"/>
      <c r="K381" s="143"/>
      <c r="L381" s="143"/>
      <c r="M381" s="143"/>
      <c r="N381" s="146"/>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3"/>
    </row>
    <row r="382" spans="1:37" x14ac:dyDescent="0.3">
      <c r="A382" s="142"/>
      <c r="B382" s="143"/>
      <c r="C382" s="144"/>
      <c r="D382" s="143"/>
      <c r="E382" s="321"/>
      <c r="F382" s="321"/>
      <c r="G382" s="142"/>
      <c r="H382" s="143"/>
      <c r="I382" s="143"/>
      <c r="J382" s="143"/>
      <c r="K382" s="143"/>
      <c r="L382" s="143"/>
      <c r="M382" s="143"/>
      <c r="N382" s="146"/>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3"/>
    </row>
    <row r="383" spans="1:37" x14ac:dyDescent="0.3">
      <c r="A383" s="142"/>
      <c r="B383" s="143"/>
      <c r="C383" s="144"/>
      <c r="D383" s="143"/>
      <c r="E383" s="321"/>
      <c r="F383" s="321"/>
      <c r="G383" s="142"/>
      <c r="H383" s="143"/>
      <c r="I383" s="143"/>
      <c r="J383" s="143"/>
      <c r="K383" s="143"/>
      <c r="L383" s="143"/>
      <c r="M383" s="143"/>
      <c r="N383" s="146"/>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3"/>
    </row>
    <row r="384" spans="1:37" x14ac:dyDescent="0.3">
      <c r="A384" s="142"/>
      <c r="B384" s="143"/>
      <c r="C384" s="144"/>
      <c r="D384" s="143"/>
      <c r="E384" s="321"/>
      <c r="F384" s="321"/>
      <c r="G384" s="142"/>
      <c r="H384" s="143"/>
      <c r="I384" s="143"/>
      <c r="J384" s="143"/>
      <c r="K384" s="143"/>
      <c r="L384" s="143"/>
      <c r="M384" s="143"/>
      <c r="N384" s="146"/>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3"/>
    </row>
    <row r="385" spans="1:37" x14ac:dyDescent="0.3">
      <c r="A385" s="142"/>
      <c r="B385" s="143"/>
      <c r="C385" s="144"/>
      <c r="D385" s="143"/>
      <c r="E385" s="321"/>
      <c r="F385" s="321"/>
      <c r="G385" s="142"/>
      <c r="H385" s="143"/>
      <c r="I385" s="143"/>
      <c r="J385" s="143"/>
      <c r="K385" s="143"/>
      <c r="L385" s="143"/>
      <c r="M385" s="143"/>
      <c r="N385" s="146"/>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3"/>
    </row>
    <row r="386" spans="1:37" x14ac:dyDescent="0.3">
      <c r="A386" s="142"/>
      <c r="B386" s="143"/>
      <c r="C386" s="144"/>
      <c r="D386" s="143"/>
      <c r="E386" s="321"/>
      <c r="F386" s="321"/>
      <c r="G386" s="142"/>
      <c r="H386" s="143"/>
      <c r="I386" s="143"/>
      <c r="J386" s="143"/>
      <c r="K386" s="143"/>
      <c r="L386" s="143"/>
      <c r="M386" s="143"/>
      <c r="N386" s="146"/>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3"/>
    </row>
    <row r="387" spans="1:37" x14ac:dyDescent="0.3">
      <c r="A387" s="142"/>
      <c r="B387" s="143"/>
      <c r="C387" s="144"/>
      <c r="D387" s="143"/>
      <c r="E387" s="321"/>
      <c r="F387" s="321"/>
      <c r="G387" s="142"/>
      <c r="H387" s="143"/>
      <c r="I387" s="143"/>
      <c r="J387" s="143"/>
      <c r="K387" s="143"/>
      <c r="L387" s="143"/>
      <c r="M387" s="143"/>
      <c r="N387" s="146"/>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3"/>
    </row>
    <row r="388" spans="1:37" x14ac:dyDescent="0.3">
      <c r="A388" s="142"/>
      <c r="B388" s="143"/>
      <c r="C388" s="144"/>
      <c r="D388" s="143"/>
      <c r="E388" s="321"/>
      <c r="F388" s="321"/>
      <c r="G388" s="142"/>
      <c r="H388" s="143"/>
      <c r="I388" s="143"/>
      <c r="J388" s="143"/>
      <c r="K388" s="143"/>
      <c r="L388" s="143"/>
      <c r="M388" s="143"/>
      <c r="N388" s="146"/>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3"/>
    </row>
    <row r="389" spans="1:37" x14ac:dyDescent="0.3">
      <c r="A389" s="142"/>
      <c r="B389" s="143"/>
      <c r="C389" s="144"/>
      <c r="D389" s="143"/>
      <c r="E389" s="321"/>
      <c r="F389" s="321"/>
      <c r="G389" s="142"/>
      <c r="H389" s="143"/>
      <c r="I389" s="143"/>
      <c r="J389" s="143"/>
      <c r="K389" s="143"/>
      <c r="L389" s="143"/>
      <c r="M389" s="143"/>
      <c r="N389" s="146"/>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row>
    <row r="390" spans="1:37" x14ac:dyDescent="0.3">
      <c r="A390" s="142"/>
      <c r="B390" s="143"/>
      <c r="C390" s="144"/>
      <c r="D390" s="143"/>
      <c r="E390" s="321"/>
      <c r="F390" s="321"/>
      <c r="G390" s="142"/>
      <c r="H390" s="143"/>
      <c r="I390" s="143"/>
      <c r="J390" s="143"/>
      <c r="K390" s="143"/>
      <c r="L390" s="143"/>
      <c r="M390" s="143"/>
      <c r="N390" s="146"/>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3"/>
    </row>
    <row r="391" spans="1:37" x14ac:dyDescent="0.3">
      <c r="A391" s="142"/>
      <c r="B391" s="143"/>
      <c r="C391" s="144"/>
      <c r="D391" s="143"/>
      <c r="E391" s="321"/>
      <c r="F391" s="321"/>
      <c r="G391" s="142"/>
      <c r="H391" s="143"/>
      <c r="I391" s="143"/>
      <c r="J391" s="143"/>
      <c r="K391" s="143"/>
      <c r="L391" s="143"/>
      <c r="M391" s="143"/>
      <c r="N391" s="146"/>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3"/>
    </row>
    <row r="392" spans="1:37" x14ac:dyDescent="0.3">
      <c r="A392" s="142"/>
      <c r="B392" s="143"/>
      <c r="C392" s="144"/>
      <c r="D392" s="143"/>
      <c r="E392" s="321"/>
      <c r="F392" s="321"/>
      <c r="G392" s="142"/>
      <c r="H392" s="143"/>
      <c r="I392" s="143"/>
      <c r="J392" s="143"/>
      <c r="K392" s="143"/>
      <c r="L392" s="143"/>
      <c r="M392" s="143"/>
      <c r="N392" s="146"/>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3"/>
    </row>
    <row r="393" spans="1:37" x14ac:dyDescent="0.3">
      <c r="A393" s="142"/>
      <c r="B393" s="143"/>
      <c r="C393" s="144"/>
      <c r="D393" s="143"/>
      <c r="E393" s="321"/>
      <c r="F393" s="321"/>
      <c r="G393" s="142"/>
      <c r="H393" s="143"/>
      <c r="I393" s="143"/>
      <c r="J393" s="143"/>
      <c r="K393" s="143"/>
      <c r="L393" s="143"/>
      <c r="M393" s="143"/>
      <c r="N393" s="146"/>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3"/>
    </row>
    <row r="394" spans="1:37" x14ac:dyDescent="0.3">
      <c r="A394" s="142"/>
      <c r="B394" s="143"/>
      <c r="C394" s="144"/>
      <c r="D394" s="143"/>
      <c r="E394" s="321"/>
      <c r="F394" s="321"/>
      <c r="G394" s="142"/>
      <c r="H394" s="143"/>
      <c r="I394" s="143"/>
      <c r="J394" s="143"/>
      <c r="K394" s="143"/>
      <c r="L394" s="143"/>
      <c r="M394" s="143"/>
      <c r="N394" s="146"/>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3"/>
    </row>
    <row r="395" spans="1:37" x14ac:dyDescent="0.3">
      <c r="A395" s="142"/>
      <c r="B395" s="143"/>
      <c r="C395" s="144"/>
      <c r="D395" s="143"/>
      <c r="E395" s="321"/>
      <c r="F395" s="321"/>
      <c r="G395" s="142"/>
      <c r="H395" s="143"/>
      <c r="I395" s="143"/>
      <c r="J395" s="143"/>
      <c r="K395" s="143"/>
      <c r="L395" s="143"/>
      <c r="M395" s="143"/>
      <c r="N395" s="146"/>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3"/>
    </row>
    <row r="396" spans="1:37" x14ac:dyDescent="0.3">
      <c r="A396" s="142"/>
      <c r="B396" s="143"/>
      <c r="C396" s="144"/>
      <c r="D396" s="143"/>
      <c r="E396" s="321"/>
      <c r="F396" s="321"/>
      <c r="G396" s="142"/>
      <c r="H396" s="143"/>
      <c r="I396" s="143"/>
      <c r="J396" s="143"/>
      <c r="K396" s="143"/>
      <c r="L396" s="143"/>
      <c r="M396" s="143"/>
      <c r="N396" s="146"/>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3"/>
    </row>
    <row r="397" spans="1:37" x14ac:dyDescent="0.3">
      <c r="A397" s="142"/>
      <c r="B397" s="143"/>
      <c r="C397" s="144"/>
      <c r="D397" s="143"/>
      <c r="E397" s="321"/>
      <c r="F397" s="321"/>
      <c r="G397" s="142"/>
      <c r="H397" s="143"/>
      <c r="I397" s="143"/>
      <c r="J397" s="143"/>
      <c r="K397" s="143"/>
      <c r="L397" s="143"/>
      <c r="M397" s="143"/>
      <c r="N397" s="146"/>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3"/>
    </row>
    <row r="398" spans="1:37" x14ac:dyDescent="0.3">
      <c r="A398" s="142"/>
      <c r="B398" s="143"/>
      <c r="C398" s="144"/>
      <c r="D398" s="143"/>
      <c r="E398" s="321"/>
      <c r="F398" s="321"/>
      <c r="G398" s="142"/>
      <c r="H398" s="143"/>
      <c r="I398" s="143"/>
      <c r="J398" s="143"/>
      <c r="K398" s="143"/>
      <c r="L398" s="143"/>
      <c r="M398" s="143"/>
      <c r="N398" s="146"/>
      <c r="O398" s="143"/>
      <c r="P398" s="143"/>
      <c r="Q398" s="143"/>
      <c r="R398" s="143"/>
      <c r="S398" s="143"/>
      <c r="T398" s="143"/>
      <c r="U398" s="143"/>
      <c r="V398" s="143"/>
      <c r="W398" s="143"/>
      <c r="X398" s="143"/>
      <c r="Y398" s="143"/>
      <c r="Z398" s="143"/>
      <c r="AA398" s="143"/>
      <c r="AB398" s="143"/>
      <c r="AC398" s="143"/>
      <c r="AD398" s="143"/>
      <c r="AE398" s="143"/>
      <c r="AF398" s="143"/>
      <c r="AG398" s="143"/>
      <c r="AH398" s="143"/>
      <c r="AI398" s="143"/>
      <c r="AJ398" s="143"/>
      <c r="AK398" s="143"/>
    </row>
    <row r="399" spans="1:37" x14ac:dyDescent="0.3">
      <c r="A399" s="142"/>
      <c r="B399" s="143"/>
      <c r="C399" s="144"/>
      <c r="D399" s="143"/>
      <c r="E399" s="321"/>
      <c r="F399" s="321"/>
      <c r="G399" s="142"/>
      <c r="H399" s="143"/>
      <c r="I399" s="143"/>
      <c r="J399" s="143"/>
      <c r="K399" s="143"/>
      <c r="L399" s="143"/>
      <c r="M399" s="143"/>
      <c r="N399" s="146"/>
      <c r="O399" s="143"/>
      <c r="P399" s="143"/>
      <c r="Q399" s="143"/>
      <c r="R399" s="143"/>
      <c r="S399" s="143"/>
      <c r="T399" s="143"/>
      <c r="U399" s="143"/>
      <c r="V399" s="143"/>
      <c r="W399" s="143"/>
      <c r="X399" s="143"/>
      <c r="Y399" s="143"/>
      <c r="Z399" s="143"/>
      <c r="AA399" s="143"/>
      <c r="AB399" s="143"/>
      <c r="AC399" s="143"/>
      <c r="AD399" s="143"/>
      <c r="AE399" s="143"/>
      <c r="AF399" s="143"/>
      <c r="AG399" s="143"/>
      <c r="AH399" s="143"/>
      <c r="AI399" s="143"/>
      <c r="AJ399" s="143"/>
      <c r="AK399" s="143"/>
    </row>
    <row r="400" spans="1:37" x14ac:dyDescent="0.3">
      <c r="A400" s="142"/>
      <c r="B400" s="143"/>
      <c r="C400" s="144"/>
      <c r="D400" s="143"/>
      <c r="E400" s="321"/>
      <c r="F400" s="321"/>
      <c r="G400" s="142"/>
      <c r="H400" s="143"/>
      <c r="I400" s="143"/>
      <c r="J400" s="143"/>
      <c r="K400" s="143"/>
      <c r="L400" s="143"/>
      <c r="M400" s="143"/>
      <c r="N400" s="146"/>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3"/>
    </row>
    <row r="401" spans="1:37" x14ac:dyDescent="0.3">
      <c r="A401" s="142"/>
      <c r="B401" s="143"/>
      <c r="C401" s="144"/>
      <c r="D401" s="143"/>
      <c r="E401" s="321"/>
      <c r="F401" s="321"/>
      <c r="G401" s="142"/>
      <c r="H401" s="143"/>
      <c r="I401" s="143"/>
      <c r="J401" s="143"/>
      <c r="K401" s="143"/>
      <c r="L401" s="143"/>
      <c r="M401" s="143"/>
      <c r="N401" s="146"/>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3"/>
    </row>
    <row r="402" spans="1:37" x14ac:dyDescent="0.3">
      <c r="A402" s="142"/>
      <c r="B402" s="143"/>
      <c r="C402" s="144"/>
      <c r="D402" s="143"/>
      <c r="E402" s="321"/>
      <c r="F402" s="321"/>
      <c r="G402" s="142"/>
      <c r="H402" s="143"/>
      <c r="I402" s="143"/>
      <c r="J402" s="143"/>
      <c r="K402" s="143"/>
      <c r="L402" s="143"/>
      <c r="M402" s="143"/>
      <c r="N402" s="146"/>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3"/>
    </row>
    <row r="403" spans="1:37" x14ac:dyDescent="0.3">
      <c r="A403" s="142"/>
      <c r="B403" s="143"/>
      <c r="C403" s="144"/>
      <c r="D403" s="143"/>
      <c r="E403" s="321"/>
      <c r="F403" s="321"/>
      <c r="G403" s="142"/>
      <c r="H403" s="143"/>
      <c r="I403" s="143"/>
      <c r="J403" s="143"/>
      <c r="K403" s="143"/>
      <c r="L403" s="143"/>
      <c r="M403" s="143"/>
      <c r="N403" s="146"/>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3"/>
    </row>
    <row r="404" spans="1:37" x14ac:dyDescent="0.3">
      <c r="A404" s="142"/>
      <c r="B404" s="143"/>
      <c r="C404" s="144"/>
      <c r="D404" s="143"/>
      <c r="E404" s="321"/>
      <c r="F404" s="321"/>
      <c r="G404" s="142"/>
      <c r="H404" s="143"/>
      <c r="I404" s="143"/>
      <c r="J404" s="143"/>
      <c r="K404" s="143"/>
      <c r="L404" s="143"/>
      <c r="M404" s="143"/>
      <c r="N404" s="146"/>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3"/>
    </row>
    <row r="405" spans="1:37" x14ac:dyDescent="0.3">
      <c r="A405" s="142"/>
      <c r="B405" s="143"/>
      <c r="C405" s="144"/>
      <c r="D405" s="143"/>
      <c r="E405" s="321"/>
      <c r="F405" s="321"/>
      <c r="G405" s="142"/>
      <c r="H405" s="143"/>
      <c r="I405" s="143"/>
      <c r="J405" s="143"/>
      <c r="K405" s="143"/>
      <c r="L405" s="143"/>
      <c r="M405" s="143"/>
      <c r="N405" s="146"/>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3"/>
    </row>
    <row r="406" spans="1:37" x14ac:dyDescent="0.3">
      <c r="A406" s="142"/>
      <c r="B406" s="143"/>
      <c r="C406" s="144"/>
      <c r="D406" s="143"/>
      <c r="E406" s="321"/>
      <c r="F406" s="321"/>
      <c r="G406" s="142"/>
      <c r="H406" s="143"/>
      <c r="I406" s="143"/>
      <c r="J406" s="143"/>
      <c r="K406" s="143"/>
      <c r="L406" s="143"/>
      <c r="M406" s="143"/>
      <c r="N406" s="146"/>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row>
    <row r="407" spans="1:37" x14ac:dyDescent="0.3">
      <c r="A407" s="142"/>
      <c r="B407" s="143"/>
      <c r="C407" s="144"/>
      <c r="D407" s="143"/>
      <c r="E407" s="321"/>
      <c r="F407" s="321"/>
      <c r="G407" s="142"/>
      <c r="H407" s="143"/>
      <c r="I407" s="143"/>
      <c r="J407" s="143"/>
      <c r="K407" s="143"/>
      <c r="L407" s="143"/>
      <c r="M407" s="143"/>
      <c r="N407" s="146"/>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3"/>
    </row>
    <row r="408" spans="1:37" x14ac:dyDescent="0.3">
      <c r="A408" s="142"/>
      <c r="B408" s="143"/>
      <c r="C408" s="144"/>
      <c r="D408" s="143"/>
      <c r="E408" s="321"/>
      <c r="F408" s="321"/>
      <c r="G408" s="142"/>
      <c r="H408" s="143"/>
      <c r="I408" s="143"/>
      <c r="J408" s="143"/>
      <c r="K408" s="143"/>
      <c r="L408" s="143"/>
      <c r="M408" s="143"/>
      <c r="N408" s="146"/>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3"/>
    </row>
    <row r="409" spans="1:37" x14ac:dyDescent="0.3">
      <c r="A409" s="142"/>
      <c r="B409" s="143"/>
      <c r="C409" s="144"/>
      <c r="D409" s="143"/>
      <c r="E409" s="321"/>
      <c r="F409" s="321"/>
      <c r="G409" s="142"/>
      <c r="H409" s="143"/>
      <c r="I409" s="143"/>
      <c r="J409" s="143"/>
      <c r="K409" s="143"/>
      <c r="L409" s="143"/>
      <c r="M409" s="143"/>
      <c r="N409" s="146"/>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row>
    <row r="410" spans="1:37" x14ac:dyDescent="0.3">
      <c r="A410" s="142"/>
      <c r="B410" s="143"/>
      <c r="C410" s="144"/>
      <c r="D410" s="143"/>
      <c r="E410" s="321"/>
      <c r="F410" s="321"/>
      <c r="G410" s="142"/>
      <c r="H410" s="143"/>
      <c r="I410" s="143"/>
      <c r="J410" s="143"/>
      <c r="K410" s="143"/>
      <c r="L410" s="143"/>
      <c r="M410" s="143"/>
      <c r="N410" s="146"/>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row>
    <row r="411" spans="1:37" x14ac:dyDescent="0.3">
      <c r="A411" s="142"/>
      <c r="B411" s="143"/>
      <c r="C411" s="144"/>
      <c r="D411" s="143"/>
      <c r="E411" s="321"/>
      <c r="F411" s="321"/>
      <c r="G411" s="142"/>
      <c r="H411" s="143"/>
      <c r="I411" s="143"/>
      <c r="J411" s="143"/>
      <c r="K411" s="143"/>
      <c r="L411" s="143"/>
      <c r="M411" s="143"/>
      <c r="N411" s="146"/>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3"/>
    </row>
    <row r="412" spans="1:37" x14ac:dyDescent="0.3">
      <c r="A412" s="142"/>
      <c r="B412" s="143"/>
      <c r="C412" s="144"/>
      <c r="D412" s="143"/>
      <c r="E412" s="321"/>
      <c r="F412" s="321"/>
      <c r="G412" s="142"/>
      <c r="H412" s="143"/>
      <c r="I412" s="143"/>
      <c r="J412" s="143"/>
      <c r="K412" s="143"/>
      <c r="L412" s="143"/>
      <c r="M412" s="143"/>
      <c r="N412" s="146"/>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3"/>
    </row>
    <row r="413" spans="1:37" x14ac:dyDescent="0.3">
      <c r="A413" s="142"/>
      <c r="B413" s="143"/>
      <c r="C413" s="144"/>
      <c r="D413" s="143"/>
      <c r="E413" s="321"/>
      <c r="F413" s="321"/>
      <c r="G413" s="142"/>
      <c r="H413" s="143"/>
      <c r="I413" s="143"/>
      <c r="J413" s="143"/>
      <c r="K413" s="143"/>
      <c r="L413" s="143"/>
      <c r="M413" s="143"/>
      <c r="N413" s="146"/>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3"/>
    </row>
    <row r="414" spans="1:37" x14ac:dyDescent="0.3">
      <c r="A414" s="142"/>
      <c r="B414" s="143"/>
      <c r="C414" s="144"/>
      <c r="D414" s="143"/>
      <c r="E414" s="321"/>
      <c r="F414" s="321"/>
      <c r="G414" s="142"/>
      <c r="H414" s="143"/>
      <c r="I414" s="143"/>
      <c r="J414" s="143"/>
      <c r="K414" s="143"/>
      <c r="L414" s="143"/>
      <c r="M414" s="143"/>
      <c r="N414" s="146"/>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3"/>
    </row>
    <row r="415" spans="1:37" x14ac:dyDescent="0.3">
      <c r="A415" s="142"/>
      <c r="B415" s="143"/>
      <c r="C415" s="144"/>
      <c r="D415" s="143"/>
      <c r="E415" s="321"/>
      <c r="F415" s="321"/>
      <c r="G415" s="142"/>
      <c r="H415" s="143"/>
      <c r="I415" s="143"/>
      <c r="J415" s="143"/>
      <c r="K415" s="143"/>
      <c r="L415" s="143"/>
      <c r="M415" s="143"/>
      <c r="N415" s="146"/>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3"/>
    </row>
    <row r="416" spans="1:37" x14ac:dyDescent="0.3">
      <c r="A416" s="142"/>
      <c r="B416" s="143"/>
      <c r="C416" s="144"/>
      <c r="D416" s="143"/>
      <c r="E416" s="321"/>
      <c r="F416" s="321"/>
      <c r="G416" s="142"/>
      <c r="H416" s="143"/>
      <c r="I416" s="143"/>
      <c r="J416" s="143"/>
      <c r="K416" s="143"/>
      <c r="L416" s="143"/>
      <c r="M416" s="143"/>
      <c r="N416" s="146"/>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3"/>
    </row>
    <row r="417" spans="1:37" x14ac:dyDescent="0.3">
      <c r="A417" s="142"/>
      <c r="B417" s="143"/>
      <c r="C417" s="144"/>
      <c r="D417" s="143"/>
      <c r="E417" s="321"/>
      <c r="F417" s="321"/>
      <c r="G417" s="142"/>
      <c r="H417" s="143"/>
      <c r="I417" s="143"/>
      <c r="J417" s="143"/>
      <c r="K417" s="143"/>
      <c r="L417" s="143"/>
      <c r="M417" s="143"/>
      <c r="N417" s="146"/>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3"/>
    </row>
    <row r="418" spans="1:37" x14ac:dyDescent="0.3">
      <c r="A418" s="142"/>
      <c r="B418" s="143"/>
      <c r="C418" s="144"/>
      <c r="D418" s="143"/>
      <c r="E418" s="321"/>
      <c r="F418" s="321"/>
      <c r="G418" s="142"/>
      <c r="H418" s="143"/>
      <c r="I418" s="143"/>
      <c r="J418" s="143"/>
      <c r="K418" s="143"/>
      <c r="L418" s="143"/>
      <c r="M418" s="143"/>
      <c r="N418" s="146"/>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3"/>
    </row>
    <row r="419" spans="1:37" x14ac:dyDescent="0.3">
      <c r="A419" s="142"/>
      <c r="B419" s="143"/>
      <c r="C419" s="144"/>
      <c r="D419" s="143"/>
      <c r="E419" s="321"/>
      <c r="F419" s="321"/>
      <c r="G419" s="142"/>
      <c r="H419" s="143"/>
      <c r="I419" s="143"/>
      <c r="J419" s="143"/>
      <c r="K419" s="143"/>
      <c r="L419" s="143"/>
      <c r="M419" s="143"/>
      <c r="N419" s="146"/>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3"/>
    </row>
    <row r="420" spans="1:37" x14ac:dyDescent="0.3">
      <c r="A420" s="142"/>
      <c r="B420" s="143"/>
      <c r="C420" s="144"/>
      <c r="D420" s="143"/>
      <c r="E420" s="321"/>
      <c r="F420" s="321"/>
      <c r="G420" s="142"/>
      <c r="H420" s="143"/>
      <c r="I420" s="143"/>
      <c r="J420" s="143"/>
      <c r="K420" s="143"/>
      <c r="L420" s="143"/>
      <c r="M420" s="143"/>
      <c r="N420" s="146"/>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3"/>
    </row>
    <row r="421" spans="1:37" x14ac:dyDescent="0.3">
      <c r="A421" s="142"/>
      <c r="B421" s="143"/>
      <c r="C421" s="144"/>
      <c r="D421" s="143"/>
      <c r="E421" s="321"/>
      <c r="F421" s="321"/>
      <c r="G421" s="142"/>
      <c r="H421" s="143"/>
      <c r="I421" s="143"/>
      <c r="J421" s="143"/>
      <c r="K421" s="143"/>
      <c r="L421" s="143"/>
      <c r="M421" s="143"/>
      <c r="N421" s="146"/>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3"/>
    </row>
    <row r="422" spans="1:37" x14ac:dyDescent="0.3">
      <c r="A422" s="142"/>
      <c r="B422" s="143"/>
      <c r="C422" s="144"/>
      <c r="D422" s="143"/>
      <c r="E422" s="321"/>
      <c r="F422" s="321"/>
      <c r="G422" s="142"/>
      <c r="H422" s="143"/>
      <c r="I422" s="143"/>
      <c r="J422" s="143"/>
      <c r="K422" s="143"/>
      <c r="L422" s="143"/>
      <c r="M422" s="143"/>
      <c r="N422" s="146"/>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3"/>
    </row>
    <row r="423" spans="1:37" x14ac:dyDescent="0.3">
      <c r="A423" s="142"/>
      <c r="B423" s="143"/>
      <c r="C423" s="144"/>
      <c r="D423" s="143"/>
      <c r="E423" s="321"/>
      <c r="F423" s="321"/>
      <c r="G423" s="142"/>
      <c r="H423" s="143"/>
      <c r="I423" s="143"/>
      <c r="J423" s="143"/>
      <c r="K423" s="143"/>
      <c r="L423" s="143"/>
      <c r="M423" s="143"/>
      <c r="N423" s="146"/>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3"/>
    </row>
    <row r="424" spans="1:37" x14ac:dyDescent="0.3">
      <c r="A424" s="142"/>
      <c r="B424" s="143"/>
      <c r="C424" s="144"/>
      <c r="D424" s="143"/>
      <c r="E424" s="321"/>
      <c r="F424" s="321"/>
      <c r="G424" s="142"/>
      <c r="H424" s="143"/>
      <c r="I424" s="143"/>
      <c r="J424" s="143"/>
      <c r="K424" s="143"/>
      <c r="L424" s="143"/>
      <c r="M424" s="143"/>
      <c r="N424" s="146"/>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3"/>
    </row>
    <row r="425" spans="1:37" x14ac:dyDescent="0.3">
      <c r="A425" s="142"/>
      <c r="B425" s="143"/>
      <c r="C425" s="144"/>
      <c r="D425" s="143"/>
      <c r="E425" s="321"/>
      <c r="F425" s="321"/>
      <c r="G425" s="142"/>
      <c r="H425" s="143"/>
      <c r="I425" s="143"/>
      <c r="J425" s="143"/>
      <c r="K425" s="143"/>
      <c r="L425" s="143"/>
      <c r="M425" s="143"/>
      <c r="N425" s="146"/>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3"/>
    </row>
    <row r="426" spans="1:37" x14ac:dyDescent="0.3">
      <c r="A426" s="142"/>
      <c r="B426" s="143"/>
      <c r="C426" s="144"/>
      <c r="D426" s="143"/>
      <c r="E426" s="321"/>
      <c r="F426" s="321"/>
      <c r="G426" s="142"/>
      <c r="H426" s="143"/>
      <c r="I426" s="143"/>
      <c r="J426" s="143"/>
      <c r="K426" s="143"/>
      <c r="L426" s="143"/>
      <c r="M426" s="143"/>
      <c r="N426" s="146"/>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3"/>
    </row>
    <row r="427" spans="1:37" x14ac:dyDescent="0.3">
      <c r="A427" s="142"/>
      <c r="B427" s="143"/>
      <c r="C427" s="144"/>
      <c r="D427" s="143"/>
      <c r="E427" s="321"/>
      <c r="F427" s="321"/>
      <c r="G427" s="142"/>
      <c r="H427" s="143"/>
      <c r="I427" s="143"/>
      <c r="J427" s="143"/>
      <c r="K427" s="143"/>
      <c r="L427" s="143"/>
      <c r="M427" s="143"/>
      <c r="N427" s="146"/>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row>
    <row r="428" spans="1:37" x14ac:dyDescent="0.3">
      <c r="A428" s="142"/>
      <c r="B428" s="143"/>
      <c r="C428" s="144"/>
      <c r="D428" s="143"/>
      <c r="E428" s="321"/>
      <c r="F428" s="321"/>
      <c r="G428" s="142"/>
      <c r="H428" s="143"/>
      <c r="I428" s="143"/>
      <c r="J428" s="143"/>
      <c r="K428" s="143"/>
      <c r="L428" s="143"/>
      <c r="M428" s="143"/>
      <c r="N428" s="146"/>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row>
    <row r="429" spans="1:37" x14ac:dyDescent="0.3">
      <c r="A429" s="142"/>
      <c r="B429" s="143"/>
      <c r="C429" s="144"/>
      <c r="D429" s="143"/>
      <c r="E429" s="321"/>
      <c r="F429" s="321"/>
      <c r="G429" s="142"/>
      <c r="H429" s="143"/>
      <c r="I429" s="143"/>
      <c r="J429" s="143"/>
      <c r="K429" s="143"/>
      <c r="L429" s="143"/>
      <c r="M429" s="143"/>
      <c r="N429" s="146"/>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row>
    <row r="430" spans="1:37" x14ac:dyDescent="0.3">
      <c r="A430" s="142"/>
      <c r="B430" s="143"/>
      <c r="C430" s="144"/>
      <c r="D430" s="143"/>
      <c r="E430" s="321"/>
      <c r="F430" s="321"/>
      <c r="G430" s="142"/>
      <c r="H430" s="143"/>
      <c r="I430" s="143"/>
      <c r="J430" s="143"/>
      <c r="K430" s="143"/>
      <c r="L430" s="143"/>
      <c r="M430" s="143"/>
      <c r="N430" s="146"/>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3"/>
    </row>
    <row r="431" spans="1:37" x14ac:dyDescent="0.3">
      <c r="A431" s="142"/>
      <c r="B431" s="143"/>
      <c r="C431" s="144"/>
      <c r="D431" s="143"/>
      <c r="E431" s="321"/>
      <c r="F431" s="321"/>
      <c r="G431" s="142"/>
      <c r="H431" s="143"/>
      <c r="I431" s="143"/>
      <c r="J431" s="143"/>
      <c r="K431" s="143"/>
      <c r="L431" s="143"/>
      <c r="M431" s="143"/>
      <c r="N431" s="146"/>
      <c r="O431" s="143"/>
      <c r="P431" s="143"/>
      <c r="Q431" s="143"/>
      <c r="R431" s="143"/>
      <c r="S431" s="143"/>
      <c r="T431" s="143"/>
      <c r="U431" s="143"/>
      <c r="V431" s="143"/>
      <c r="W431" s="143"/>
      <c r="X431" s="143"/>
      <c r="Y431" s="143"/>
      <c r="Z431" s="143"/>
      <c r="AA431" s="143"/>
      <c r="AB431" s="143"/>
      <c r="AC431" s="143"/>
      <c r="AD431" s="143"/>
      <c r="AE431" s="143"/>
      <c r="AF431" s="143"/>
      <c r="AG431" s="143"/>
      <c r="AH431" s="143"/>
      <c r="AI431" s="143"/>
      <c r="AJ431" s="143"/>
      <c r="AK431" s="143"/>
    </row>
    <row r="432" spans="1:37" x14ac:dyDescent="0.3">
      <c r="A432" s="142"/>
      <c r="B432" s="143"/>
      <c r="C432" s="144"/>
      <c r="D432" s="143"/>
      <c r="E432" s="321"/>
      <c r="F432" s="321"/>
      <c r="G432" s="142"/>
      <c r="H432" s="143"/>
      <c r="I432" s="143"/>
      <c r="J432" s="143"/>
      <c r="K432" s="143"/>
      <c r="L432" s="143"/>
      <c r="M432" s="143"/>
      <c r="N432" s="146"/>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3"/>
    </row>
    <row r="433" spans="1:37" x14ac:dyDescent="0.3">
      <c r="A433" s="142"/>
      <c r="B433" s="143"/>
      <c r="C433" s="144"/>
      <c r="D433" s="143"/>
      <c r="E433" s="321"/>
      <c r="F433" s="321"/>
      <c r="G433" s="142"/>
      <c r="H433" s="143"/>
      <c r="I433" s="143"/>
      <c r="J433" s="143"/>
      <c r="K433" s="143"/>
      <c r="L433" s="143"/>
      <c r="M433" s="143"/>
      <c r="N433" s="146"/>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3"/>
    </row>
    <row r="434" spans="1:37" x14ac:dyDescent="0.3">
      <c r="A434" s="142"/>
      <c r="B434" s="143"/>
      <c r="C434" s="144"/>
      <c r="D434" s="143"/>
      <c r="E434" s="321"/>
      <c r="F434" s="321"/>
      <c r="G434" s="142"/>
      <c r="H434" s="143"/>
      <c r="I434" s="143"/>
      <c r="J434" s="143"/>
      <c r="K434" s="143"/>
      <c r="L434" s="143"/>
      <c r="M434" s="143"/>
      <c r="N434" s="146"/>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3"/>
    </row>
    <row r="435" spans="1:37" x14ac:dyDescent="0.3">
      <c r="A435" s="142"/>
      <c r="B435" s="143"/>
      <c r="C435" s="144"/>
      <c r="D435" s="143"/>
      <c r="E435" s="321"/>
      <c r="F435" s="321"/>
      <c r="G435" s="142"/>
      <c r="H435" s="143"/>
      <c r="I435" s="143"/>
      <c r="J435" s="143"/>
      <c r="K435" s="143"/>
      <c r="L435" s="143"/>
      <c r="M435" s="143"/>
      <c r="N435" s="146"/>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3"/>
    </row>
    <row r="436" spans="1:37" x14ac:dyDescent="0.3">
      <c r="A436" s="142"/>
      <c r="B436" s="143"/>
      <c r="C436" s="144"/>
      <c r="D436" s="143"/>
      <c r="E436" s="321"/>
      <c r="F436" s="321"/>
      <c r="G436" s="142"/>
      <c r="H436" s="143"/>
      <c r="I436" s="143"/>
      <c r="J436" s="143"/>
      <c r="K436" s="143"/>
      <c r="L436" s="143"/>
      <c r="M436" s="143"/>
      <c r="N436" s="146"/>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row>
    <row r="437" spans="1:37" x14ac:dyDescent="0.3">
      <c r="A437" s="142"/>
      <c r="B437" s="143"/>
      <c r="C437" s="144"/>
      <c r="D437" s="143"/>
      <c r="E437" s="321"/>
      <c r="F437" s="321"/>
      <c r="G437" s="142"/>
      <c r="H437" s="143"/>
      <c r="I437" s="143"/>
      <c r="J437" s="143"/>
      <c r="K437" s="143"/>
      <c r="L437" s="143"/>
      <c r="M437" s="143"/>
      <c r="N437" s="146"/>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3"/>
    </row>
    <row r="438" spans="1:37" x14ac:dyDescent="0.3">
      <c r="A438" s="142"/>
      <c r="B438" s="143"/>
      <c r="C438" s="144"/>
      <c r="D438" s="143"/>
      <c r="E438" s="321"/>
      <c r="F438" s="321"/>
      <c r="G438" s="142"/>
      <c r="H438" s="143"/>
      <c r="I438" s="143"/>
      <c r="J438" s="143"/>
      <c r="K438" s="143"/>
      <c r="L438" s="143"/>
      <c r="M438" s="143"/>
      <c r="N438" s="146"/>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3"/>
    </row>
    <row r="439" spans="1:37" x14ac:dyDescent="0.3">
      <c r="A439" s="142"/>
      <c r="B439" s="143"/>
      <c r="C439" s="144"/>
      <c r="D439" s="143"/>
      <c r="E439" s="321"/>
      <c r="F439" s="321"/>
      <c r="G439" s="142"/>
      <c r="H439" s="143"/>
      <c r="I439" s="143"/>
      <c r="J439" s="143"/>
      <c r="K439" s="143"/>
      <c r="L439" s="143"/>
      <c r="M439" s="143"/>
      <c r="N439" s="146"/>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3"/>
    </row>
    <row r="440" spans="1:37" x14ac:dyDescent="0.3">
      <c r="A440" s="142"/>
      <c r="B440" s="143"/>
      <c r="C440" s="144"/>
      <c r="D440" s="143"/>
      <c r="E440" s="321"/>
      <c r="F440" s="321"/>
      <c r="G440" s="142"/>
      <c r="H440" s="143"/>
      <c r="I440" s="143"/>
      <c r="J440" s="143"/>
      <c r="K440" s="143"/>
      <c r="L440" s="143"/>
      <c r="M440" s="143"/>
      <c r="N440" s="146"/>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3"/>
    </row>
    <row r="441" spans="1:37" x14ac:dyDescent="0.3">
      <c r="A441" s="142"/>
      <c r="B441" s="143"/>
      <c r="C441" s="144"/>
      <c r="D441" s="143"/>
      <c r="E441" s="321"/>
      <c r="F441" s="321"/>
      <c r="G441" s="142"/>
      <c r="H441" s="143"/>
      <c r="I441" s="143"/>
      <c r="J441" s="143"/>
      <c r="K441" s="143"/>
      <c r="L441" s="143"/>
      <c r="M441" s="143"/>
      <c r="N441" s="146"/>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3"/>
    </row>
    <row r="442" spans="1:37" x14ac:dyDescent="0.3">
      <c r="A442" s="142"/>
      <c r="B442" s="143"/>
      <c r="C442" s="144"/>
      <c r="D442" s="143"/>
      <c r="E442" s="321"/>
      <c r="F442" s="321"/>
      <c r="G442" s="142"/>
      <c r="H442" s="143"/>
      <c r="I442" s="143"/>
      <c r="J442" s="143"/>
      <c r="K442" s="143"/>
      <c r="L442" s="143"/>
      <c r="M442" s="143"/>
      <c r="N442" s="146"/>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3"/>
    </row>
    <row r="443" spans="1:37" x14ac:dyDescent="0.3">
      <c r="A443" s="142"/>
      <c r="B443" s="143"/>
      <c r="C443" s="144"/>
      <c r="D443" s="143"/>
      <c r="E443" s="321"/>
      <c r="F443" s="321"/>
      <c r="G443" s="142"/>
      <c r="H443" s="143"/>
      <c r="I443" s="143"/>
      <c r="J443" s="143"/>
      <c r="K443" s="143"/>
      <c r="L443" s="143"/>
      <c r="M443" s="143"/>
      <c r="N443" s="146"/>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3"/>
    </row>
    <row r="444" spans="1:37" x14ac:dyDescent="0.3">
      <c r="A444" s="142"/>
      <c r="B444" s="143"/>
      <c r="C444" s="144"/>
      <c r="D444" s="143"/>
      <c r="E444" s="321"/>
      <c r="F444" s="321"/>
      <c r="G444" s="142"/>
      <c r="H444" s="143"/>
      <c r="I444" s="143"/>
      <c r="J444" s="143"/>
      <c r="K444" s="143"/>
      <c r="L444" s="143"/>
      <c r="M444" s="143"/>
      <c r="N444" s="146"/>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3"/>
    </row>
    <row r="445" spans="1:37" x14ac:dyDescent="0.3">
      <c r="A445" s="142"/>
      <c r="B445" s="143"/>
      <c r="C445" s="144"/>
      <c r="D445" s="143"/>
      <c r="E445" s="321"/>
      <c r="F445" s="321"/>
      <c r="G445" s="142"/>
      <c r="H445" s="143"/>
      <c r="I445" s="143"/>
      <c r="J445" s="143"/>
      <c r="K445" s="143"/>
      <c r="L445" s="143"/>
      <c r="M445" s="143"/>
      <c r="N445" s="146"/>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3"/>
    </row>
    <row r="446" spans="1:37" x14ac:dyDescent="0.3">
      <c r="A446" s="142"/>
      <c r="B446" s="143"/>
      <c r="C446" s="144"/>
      <c r="D446" s="143"/>
      <c r="E446" s="321"/>
      <c r="F446" s="321"/>
      <c r="G446" s="142"/>
      <c r="H446" s="143"/>
      <c r="I446" s="143"/>
      <c r="J446" s="143"/>
      <c r="K446" s="143"/>
      <c r="L446" s="143"/>
      <c r="M446" s="143"/>
      <c r="N446" s="146"/>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3"/>
    </row>
    <row r="447" spans="1:37" x14ac:dyDescent="0.3">
      <c r="A447" s="142"/>
      <c r="B447" s="143"/>
      <c r="C447" s="144"/>
      <c r="D447" s="143"/>
      <c r="E447" s="321"/>
      <c r="F447" s="321"/>
      <c r="G447" s="142"/>
      <c r="H447" s="143"/>
      <c r="I447" s="143"/>
      <c r="J447" s="143"/>
      <c r="K447" s="143"/>
      <c r="L447" s="143"/>
      <c r="M447" s="143"/>
      <c r="N447" s="146"/>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3"/>
    </row>
    <row r="448" spans="1:37" x14ac:dyDescent="0.3">
      <c r="A448" s="142"/>
      <c r="B448" s="143"/>
      <c r="C448" s="144"/>
      <c r="D448" s="143"/>
      <c r="E448" s="321"/>
      <c r="F448" s="321"/>
      <c r="G448" s="142"/>
      <c r="H448" s="143"/>
      <c r="I448" s="143"/>
      <c r="J448" s="143"/>
      <c r="K448" s="143"/>
      <c r="L448" s="143"/>
      <c r="M448" s="143"/>
      <c r="N448" s="146"/>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3"/>
    </row>
    <row r="449" spans="1:37" x14ac:dyDescent="0.3">
      <c r="A449" s="142"/>
      <c r="B449" s="143"/>
      <c r="C449" s="144"/>
      <c r="D449" s="143"/>
      <c r="E449" s="321"/>
      <c r="F449" s="321"/>
      <c r="G449" s="142"/>
      <c r="H449" s="143"/>
      <c r="I449" s="143"/>
      <c r="J449" s="143"/>
      <c r="K449" s="143"/>
      <c r="L449" s="143"/>
      <c r="M449" s="143"/>
      <c r="N449" s="146"/>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3"/>
    </row>
    <row r="450" spans="1:37" x14ac:dyDescent="0.3">
      <c r="A450" s="142"/>
      <c r="B450" s="143"/>
      <c r="C450" s="144"/>
      <c r="D450" s="143"/>
      <c r="E450" s="321"/>
      <c r="F450" s="321"/>
      <c r="G450" s="142"/>
      <c r="H450" s="143"/>
      <c r="I450" s="143"/>
      <c r="J450" s="143"/>
      <c r="K450" s="143"/>
      <c r="L450" s="143"/>
      <c r="M450" s="143"/>
      <c r="N450" s="146"/>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3"/>
    </row>
    <row r="451" spans="1:37" x14ac:dyDescent="0.3">
      <c r="A451" s="142"/>
      <c r="B451" s="143"/>
      <c r="C451" s="144"/>
      <c r="D451" s="143"/>
      <c r="E451" s="321"/>
      <c r="F451" s="321"/>
      <c r="G451" s="142"/>
      <c r="H451" s="143"/>
      <c r="I451" s="143"/>
      <c r="J451" s="143"/>
      <c r="K451" s="143"/>
      <c r="L451" s="143"/>
      <c r="M451" s="143"/>
      <c r="N451" s="146"/>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3"/>
    </row>
    <row r="452" spans="1:37" x14ac:dyDescent="0.3">
      <c r="A452" s="142"/>
      <c r="B452" s="143"/>
      <c r="C452" s="144"/>
      <c r="D452" s="143"/>
      <c r="E452" s="321"/>
      <c r="F452" s="321"/>
      <c r="G452" s="142"/>
      <c r="H452" s="143"/>
      <c r="I452" s="143"/>
      <c r="J452" s="143"/>
      <c r="K452" s="143"/>
      <c r="L452" s="143"/>
      <c r="M452" s="143"/>
      <c r="N452" s="146"/>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3"/>
    </row>
    <row r="453" spans="1:37" x14ac:dyDescent="0.3">
      <c r="A453" s="142"/>
      <c r="B453" s="143"/>
      <c r="C453" s="144"/>
      <c r="D453" s="143"/>
      <c r="E453" s="321"/>
      <c r="F453" s="321"/>
      <c r="G453" s="142"/>
      <c r="H453" s="143"/>
      <c r="I453" s="143"/>
      <c r="J453" s="143"/>
      <c r="K453" s="143"/>
      <c r="L453" s="143"/>
      <c r="M453" s="143"/>
      <c r="N453" s="146"/>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3"/>
    </row>
    <row r="454" spans="1:37" x14ac:dyDescent="0.3">
      <c r="A454" s="142"/>
      <c r="B454" s="143"/>
      <c r="C454" s="144"/>
      <c r="D454" s="143"/>
      <c r="E454" s="321"/>
      <c r="F454" s="321"/>
      <c r="G454" s="142"/>
      <c r="H454" s="143"/>
      <c r="I454" s="143"/>
      <c r="J454" s="143"/>
      <c r="K454" s="143"/>
      <c r="L454" s="143"/>
      <c r="M454" s="143"/>
      <c r="N454" s="146"/>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3"/>
    </row>
    <row r="455" spans="1:37" x14ac:dyDescent="0.3">
      <c r="A455" s="142"/>
      <c r="B455" s="143"/>
      <c r="C455" s="144"/>
      <c r="D455" s="143"/>
      <c r="E455" s="321"/>
      <c r="F455" s="321"/>
      <c r="G455" s="142"/>
      <c r="H455" s="143"/>
      <c r="I455" s="143"/>
      <c r="J455" s="143"/>
      <c r="K455" s="143"/>
      <c r="L455" s="143"/>
      <c r="M455" s="143"/>
      <c r="N455" s="146"/>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3"/>
    </row>
    <row r="456" spans="1:37" x14ac:dyDescent="0.3">
      <c r="A456" s="142"/>
      <c r="B456" s="143"/>
      <c r="C456" s="144"/>
      <c r="D456" s="143"/>
      <c r="E456" s="321"/>
      <c r="F456" s="321"/>
      <c r="G456" s="142"/>
      <c r="H456" s="143"/>
      <c r="I456" s="143"/>
      <c r="J456" s="143"/>
      <c r="K456" s="143"/>
      <c r="L456" s="143"/>
      <c r="M456" s="143"/>
      <c r="N456" s="146"/>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3"/>
    </row>
    <row r="457" spans="1:37" x14ac:dyDescent="0.3">
      <c r="A457" s="142"/>
      <c r="B457" s="143"/>
      <c r="C457" s="144"/>
      <c r="D457" s="143"/>
      <c r="E457" s="321"/>
      <c r="F457" s="321"/>
      <c r="G457" s="142"/>
      <c r="H457" s="143"/>
      <c r="I457" s="143"/>
      <c r="J457" s="143"/>
      <c r="K457" s="143"/>
      <c r="L457" s="143"/>
      <c r="M457" s="143"/>
      <c r="N457" s="146"/>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3"/>
    </row>
    <row r="458" spans="1:37" x14ac:dyDescent="0.3">
      <c r="A458" s="142"/>
      <c r="B458" s="143"/>
      <c r="C458" s="144"/>
      <c r="D458" s="143"/>
      <c r="E458" s="321"/>
      <c r="F458" s="321"/>
      <c r="G458" s="142"/>
      <c r="H458" s="143"/>
      <c r="I458" s="143"/>
      <c r="J458" s="143"/>
      <c r="K458" s="143"/>
      <c r="L458" s="143"/>
      <c r="M458" s="143"/>
      <c r="N458" s="146"/>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3"/>
    </row>
    <row r="459" spans="1:37" x14ac:dyDescent="0.3">
      <c r="A459" s="142"/>
      <c r="B459" s="143"/>
      <c r="C459" s="144"/>
      <c r="D459" s="143"/>
      <c r="E459" s="321"/>
      <c r="F459" s="321"/>
      <c r="G459" s="142"/>
      <c r="H459" s="143"/>
      <c r="I459" s="143"/>
      <c r="J459" s="143"/>
      <c r="K459" s="143"/>
      <c r="L459" s="143"/>
      <c r="M459" s="143"/>
      <c r="N459" s="146"/>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3"/>
    </row>
    <row r="460" spans="1:37" x14ac:dyDescent="0.3">
      <c r="A460" s="142"/>
      <c r="B460" s="143"/>
      <c r="C460" s="144"/>
      <c r="D460" s="143"/>
      <c r="E460" s="321"/>
      <c r="F460" s="321"/>
      <c r="G460" s="142"/>
      <c r="H460" s="143"/>
      <c r="I460" s="143"/>
      <c r="J460" s="143"/>
      <c r="K460" s="143"/>
      <c r="L460" s="143"/>
      <c r="M460" s="143"/>
      <c r="N460" s="146"/>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3"/>
    </row>
    <row r="461" spans="1:37" x14ac:dyDescent="0.3">
      <c r="A461" s="142"/>
      <c r="B461" s="143"/>
      <c r="C461" s="144"/>
      <c r="D461" s="143"/>
      <c r="E461" s="321"/>
      <c r="F461" s="321"/>
      <c r="G461" s="142"/>
      <c r="H461" s="143"/>
      <c r="I461" s="143"/>
      <c r="J461" s="143"/>
      <c r="K461" s="143"/>
      <c r="L461" s="143"/>
      <c r="M461" s="143"/>
      <c r="N461" s="146"/>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3"/>
    </row>
    <row r="462" spans="1:37" x14ac:dyDescent="0.3">
      <c r="A462" s="142"/>
      <c r="B462" s="143"/>
      <c r="C462" s="144"/>
      <c r="D462" s="143"/>
      <c r="E462" s="321"/>
      <c r="F462" s="321"/>
      <c r="G462" s="142"/>
      <c r="H462" s="143"/>
      <c r="I462" s="143"/>
      <c r="J462" s="143"/>
      <c r="K462" s="143"/>
      <c r="L462" s="143"/>
      <c r="M462" s="143"/>
      <c r="N462" s="146"/>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3"/>
    </row>
    <row r="463" spans="1:37" x14ac:dyDescent="0.3">
      <c r="A463" s="142"/>
      <c r="B463" s="143"/>
      <c r="C463" s="144"/>
      <c r="D463" s="143"/>
      <c r="E463" s="321"/>
      <c r="F463" s="321"/>
      <c r="G463" s="142"/>
      <c r="H463" s="143"/>
      <c r="I463" s="143"/>
      <c r="J463" s="143"/>
      <c r="K463" s="143"/>
      <c r="L463" s="143"/>
      <c r="M463" s="143"/>
      <c r="N463" s="146"/>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3"/>
    </row>
    <row r="464" spans="1:37" x14ac:dyDescent="0.3">
      <c r="A464" s="142"/>
      <c r="B464" s="143"/>
      <c r="C464" s="144"/>
      <c r="D464" s="143"/>
      <c r="E464" s="321"/>
      <c r="F464" s="321"/>
      <c r="G464" s="142"/>
      <c r="H464" s="143"/>
      <c r="I464" s="143"/>
      <c r="J464" s="143"/>
      <c r="K464" s="143"/>
      <c r="L464" s="143"/>
      <c r="M464" s="143"/>
      <c r="N464" s="146"/>
      <c r="O464" s="143"/>
      <c r="P464" s="143"/>
      <c r="Q464" s="143"/>
      <c r="R464" s="143"/>
      <c r="S464" s="143"/>
      <c r="T464" s="143"/>
      <c r="U464" s="143"/>
      <c r="V464" s="143"/>
      <c r="W464" s="143"/>
      <c r="X464" s="143"/>
      <c r="Y464" s="143"/>
      <c r="Z464" s="143"/>
      <c r="AA464" s="143"/>
      <c r="AB464" s="143"/>
      <c r="AC464" s="143"/>
      <c r="AD464" s="143"/>
      <c r="AE464" s="143"/>
      <c r="AF464" s="143"/>
      <c r="AG464" s="143"/>
      <c r="AH464" s="143"/>
      <c r="AI464" s="143"/>
      <c r="AJ464" s="143"/>
      <c r="AK464" s="143"/>
    </row>
    <row r="465" spans="1:37" x14ac:dyDescent="0.3">
      <c r="A465" s="142"/>
      <c r="B465" s="143"/>
      <c r="C465" s="144"/>
      <c r="D465" s="143"/>
      <c r="E465" s="321"/>
      <c r="F465" s="321"/>
      <c r="G465" s="142"/>
      <c r="H465" s="143"/>
      <c r="I465" s="143"/>
      <c r="J465" s="143"/>
      <c r="K465" s="143"/>
      <c r="L465" s="143"/>
      <c r="M465" s="143"/>
      <c r="N465" s="146"/>
      <c r="O465" s="143"/>
      <c r="P465" s="143"/>
      <c r="Q465" s="143"/>
      <c r="R465" s="143"/>
      <c r="S465" s="143"/>
      <c r="T465" s="143"/>
      <c r="U465" s="143"/>
      <c r="V465" s="143"/>
      <c r="W465" s="143"/>
      <c r="X465" s="143"/>
      <c r="Y465" s="143"/>
      <c r="Z465" s="143"/>
      <c r="AA465" s="143"/>
      <c r="AB465" s="143"/>
      <c r="AC465" s="143"/>
      <c r="AD465" s="143"/>
      <c r="AE465" s="143"/>
      <c r="AF465" s="143"/>
      <c r="AG465" s="143"/>
      <c r="AH465" s="143"/>
      <c r="AI465" s="143"/>
      <c r="AJ465" s="143"/>
      <c r="AK465" s="143"/>
    </row>
    <row r="466" spans="1:37" x14ac:dyDescent="0.3">
      <c r="A466" s="142"/>
      <c r="B466" s="143"/>
      <c r="C466" s="144"/>
      <c r="D466" s="143"/>
      <c r="E466" s="321"/>
      <c r="F466" s="321"/>
      <c r="G466" s="142"/>
      <c r="H466" s="143"/>
      <c r="I466" s="143"/>
      <c r="J466" s="143"/>
      <c r="K466" s="143"/>
      <c r="L466" s="143"/>
      <c r="M466" s="143"/>
      <c r="N466" s="146"/>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3"/>
    </row>
    <row r="467" spans="1:37" x14ac:dyDescent="0.3">
      <c r="A467" s="142"/>
      <c r="B467" s="143"/>
      <c r="C467" s="144"/>
      <c r="D467" s="143"/>
      <c r="E467" s="321"/>
      <c r="F467" s="321"/>
      <c r="G467" s="142"/>
      <c r="H467" s="143"/>
      <c r="I467" s="143"/>
      <c r="J467" s="143"/>
      <c r="K467" s="143"/>
      <c r="L467" s="143"/>
      <c r="M467" s="143"/>
      <c r="N467" s="146"/>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3"/>
    </row>
    <row r="468" spans="1:37" x14ac:dyDescent="0.3">
      <c r="A468" s="142"/>
      <c r="B468" s="143"/>
      <c r="C468" s="144"/>
      <c r="D468" s="143"/>
      <c r="E468" s="321"/>
      <c r="F468" s="321"/>
      <c r="G468" s="142"/>
      <c r="H468" s="143"/>
      <c r="I468" s="143"/>
      <c r="J468" s="143"/>
      <c r="K468" s="143"/>
      <c r="L468" s="143"/>
      <c r="M468" s="143"/>
      <c r="N468" s="146"/>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3"/>
    </row>
    <row r="469" spans="1:37" x14ac:dyDescent="0.3">
      <c r="A469" s="142"/>
      <c r="B469" s="143"/>
      <c r="C469" s="144"/>
      <c r="D469" s="143"/>
      <c r="E469" s="321"/>
      <c r="F469" s="321"/>
      <c r="G469" s="142"/>
      <c r="H469" s="143"/>
      <c r="I469" s="143"/>
      <c r="J469" s="143"/>
      <c r="K469" s="143"/>
      <c r="L469" s="143"/>
      <c r="M469" s="143"/>
      <c r="N469" s="146"/>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3"/>
    </row>
    <row r="470" spans="1:37" x14ac:dyDescent="0.3">
      <c r="A470" s="142"/>
      <c r="B470" s="143"/>
      <c r="C470" s="144"/>
      <c r="D470" s="143"/>
      <c r="E470" s="321"/>
      <c r="F470" s="321"/>
      <c r="G470" s="142"/>
      <c r="H470" s="143"/>
      <c r="I470" s="143"/>
      <c r="J470" s="143"/>
      <c r="K470" s="143"/>
      <c r="L470" s="143"/>
      <c r="M470" s="143"/>
      <c r="N470" s="146"/>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3"/>
    </row>
    <row r="471" spans="1:37" x14ac:dyDescent="0.3">
      <c r="A471" s="142"/>
      <c r="B471" s="143"/>
      <c r="C471" s="144"/>
      <c r="D471" s="143"/>
      <c r="E471" s="321"/>
      <c r="F471" s="321"/>
      <c r="G471" s="142"/>
      <c r="H471" s="143"/>
      <c r="I471" s="143"/>
      <c r="J471" s="143"/>
      <c r="K471" s="143"/>
      <c r="L471" s="143"/>
      <c r="M471" s="143"/>
      <c r="N471" s="146"/>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3"/>
    </row>
    <row r="472" spans="1:37" x14ac:dyDescent="0.3">
      <c r="A472" s="142"/>
      <c r="B472" s="143"/>
      <c r="C472" s="144"/>
      <c r="D472" s="143"/>
      <c r="E472" s="321"/>
      <c r="F472" s="321"/>
      <c r="G472" s="142"/>
      <c r="H472" s="143"/>
      <c r="I472" s="143"/>
      <c r="J472" s="143"/>
      <c r="K472" s="143"/>
      <c r="L472" s="143"/>
      <c r="M472" s="143"/>
      <c r="N472" s="146"/>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3"/>
    </row>
    <row r="473" spans="1:37" x14ac:dyDescent="0.3">
      <c r="A473" s="142"/>
      <c r="B473" s="143"/>
      <c r="C473" s="144"/>
      <c r="D473" s="143"/>
      <c r="E473" s="321"/>
      <c r="F473" s="321"/>
      <c r="G473" s="142"/>
      <c r="H473" s="143"/>
      <c r="I473" s="143"/>
      <c r="J473" s="143"/>
      <c r="K473" s="143"/>
      <c r="L473" s="143"/>
      <c r="M473" s="143"/>
      <c r="N473" s="146"/>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3"/>
    </row>
    <row r="474" spans="1:37" x14ac:dyDescent="0.3">
      <c r="A474" s="142"/>
      <c r="B474" s="143"/>
      <c r="C474" s="144"/>
      <c r="D474" s="143"/>
      <c r="E474" s="321"/>
      <c r="F474" s="321"/>
      <c r="G474" s="142"/>
      <c r="H474" s="143"/>
      <c r="I474" s="143"/>
      <c r="J474" s="143"/>
      <c r="K474" s="143"/>
      <c r="L474" s="143"/>
      <c r="M474" s="143"/>
      <c r="N474" s="146"/>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3"/>
    </row>
    <row r="475" spans="1:37" x14ac:dyDescent="0.3">
      <c r="A475" s="142"/>
      <c r="B475" s="143"/>
      <c r="C475" s="144"/>
      <c r="D475" s="143"/>
      <c r="E475" s="321"/>
      <c r="F475" s="321"/>
      <c r="G475" s="142"/>
      <c r="H475" s="143"/>
      <c r="I475" s="143"/>
      <c r="J475" s="143"/>
      <c r="K475" s="143"/>
      <c r="L475" s="143"/>
      <c r="M475" s="143"/>
      <c r="N475" s="146"/>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3"/>
    </row>
    <row r="476" spans="1:37" x14ac:dyDescent="0.3">
      <c r="A476" s="142"/>
      <c r="B476" s="143"/>
      <c r="C476" s="144"/>
      <c r="D476" s="143"/>
      <c r="E476" s="321"/>
      <c r="F476" s="321"/>
      <c r="G476" s="142"/>
      <c r="H476" s="143"/>
      <c r="I476" s="143"/>
      <c r="J476" s="143"/>
      <c r="K476" s="143"/>
      <c r="L476" s="143"/>
      <c r="M476" s="143"/>
      <c r="N476" s="146"/>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3"/>
    </row>
    <row r="477" spans="1:37" x14ac:dyDescent="0.3">
      <c r="A477" s="142"/>
      <c r="B477" s="143"/>
      <c r="C477" s="144"/>
      <c r="D477" s="143"/>
      <c r="E477" s="321"/>
      <c r="F477" s="321"/>
      <c r="G477" s="142"/>
      <c r="H477" s="143"/>
      <c r="I477" s="143"/>
      <c r="J477" s="143"/>
      <c r="K477" s="143"/>
      <c r="L477" s="143"/>
      <c r="M477" s="143"/>
      <c r="N477" s="146"/>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3"/>
    </row>
    <row r="478" spans="1:37" x14ac:dyDescent="0.3">
      <c r="A478" s="142"/>
      <c r="B478" s="143"/>
      <c r="C478" s="144"/>
      <c r="D478" s="143"/>
      <c r="E478" s="321"/>
      <c r="F478" s="321"/>
      <c r="G478" s="142"/>
      <c r="H478" s="143"/>
      <c r="I478" s="143"/>
      <c r="J478" s="143"/>
      <c r="K478" s="143"/>
      <c r="L478" s="143"/>
      <c r="M478" s="143"/>
      <c r="N478" s="146"/>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3"/>
    </row>
    <row r="479" spans="1:37" x14ac:dyDescent="0.3">
      <c r="A479" s="142"/>
      <c r="B479" s="143"/>
      <c r="C479" s="144"/>
      <c r="D479" s="143"/>
      <c r="E479" s="321"/>
      <c r="F479" s="321"/>
      <c r="G479" s="142"/>
      <c r="H479" s="143"/>
      <c r="I479" s="143"/>
      <c r="J479" s="143"/>
      <c r="K479" s="143"/>
      <c r="L479" s="143"/>
      <c r="M479" s="143"/>
      <c r="N479" s="146"/>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3"/>
    </row>
    <row r="480" spans="1:37" x14ac:dyDescent="0.3">
      <c r="A480" s="142"/>
      <c r="B480" s="143"/>
      <c r="C480" s="144"/>
      <c r="D480" s="143"/>
      <c r="E480" s="321"/>
      <c r="F480" s="321"/>
      <c r="G480" s="142"/>
      <c r="H480" s="143"/>
      <c r="I480" s="143"/>
      <c r="J480" s="143"/>
      <c r="K480" s="143"/>
      <c r="L480" s="143"/>
      <c r="M480" s="143"/>
      <c r="N480" s="146"/>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3"/>
    </row>
    <row r="481" spans="1:37" x14ac:dyDescent="0.3">
      <c r="A481" s="142"/>
      <c r="B481" s="143"/>
      <c r="C481" s="144"/>
      <c r="D481" s="143"/>
      <c r="E481" s="321"/>
      <c r="F481" s="321"/>
      <c r="G481" s="142"/>
      <c r="H481" s="143"/>
      <c r="I481" s="143"/>
      <c r="J481" s="143"/>
      <c r="K481" s="143"/>
      <c r="L481" s="143"/>
      <c r="M481" s="143"/>
      <c r="N481" s="146"/>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row>
    <row r="482" spans="1:37" x14ac:dyDescent="0.3">
      <c r="A482" s="142"/>
      <c r="B482" s="143"/>
      <c r="C482" s="144"/>
      <c r="D482" s="143"/>
      <c r="E482" s="321"/>
      <c r="F482" s="321"/>
      <c r="G482" s="142"/>
      <c r="H482" s="143"/>
      <c r="I482" s="143"/>
      <c r="J482" s="143"/>
      <c r="K482" s="143"/>
      <c r="L482" s="143"/>
      <c r="M482" s="143"/>
      <c r="N482" s="146"/>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row>
    <row r="483" spans="1:37" x14ac:dyDescent="0.3">
      <c r="A483" s="142"/>
      <c r="B483" s="143"/>
      <c r="C483" s="144"/>
      <c r="D483" s="143"/>
      <c r="E483" s="321"/>
      <c r="F483" s="321"/>
      <c r="G483" s="142"/>
      <c r="H483" s="143"/>
      <c r="I483" s="143"/>
      <c r="J483" s="143"/>
      <c r="K483" s="143"/>
      <c r="L483" s="143"/>
      <c r="M483" s="143"/>
      <c r="N483" s="146"/>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row>
    <row r="484" spans="1:37" x14ac:dyDescent="0.3">
      <c r="A484" s="142"/>
      <c r="B484" s="143"/>
      <c r="C484" s="144"/>
      <c r="D484" s="143"/>
      <c r="E484" s="321"/>
      <c r="F484" s="321"/>
      <c r="G484" s="142"/>
      <c r="H484" s="143"/>
      <c r="I484" s="143"/>
      <c r="J484" s="143"/>
      <c r="K484" s="143"/>
      <c r="L484" s="143"/>
      <c r="M484" s="143"/>
      <c r="N484" s="146"/>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3"/>
    </row>
    <row r="485" spans="1:37" x14ac:dyDescent="0.3">
      <c r="A485" s="142"/>
      <c r="B485" s="143"/>
      <c r="C485" s="144"/>
      <c r="D485" s="143"/>
      <c r="E485" s="321"/>
      <c r="F485" s="321"/>
      <c r="G485" s="142"/>
      <c r="H485" s="143"/>
      <c r="I485" s="143"/>
      <c r="J485" s="143"/>
      <c r="K485" s="143"/>
      <c r="L485" s="143"/>
      <c r="M485" s="143"/>
      <c r="N485" s="146"/>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3"/>
    </row>
    <row r="486" spans="1:37" x14ac:dyDescent="0.3">
      <c r="A486" s="142"/>
      <c r="B486" s="143"/>
      <c r="C486" s="144"/>
      <c r="D486" s="143"/>
      <c r="E486" s="321"/>
      <c r="F486" s="321"/>
      <c r="G486" s="142"/>
      <c r="H486" s="143"/>
      <c r="I486" s="143"/>
      <c r="J486" s="143"/>
      <c r="K486" s="143"/>
      <c r="L486" s="143"/>
      <c r="M486" s="143"/>
      <c r="N486" s="146"/>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3"/>
    </row>
    <row r="487" spans="1:37" x14ac:dyDescent="0.3">
      <c r="A487" s="142"/>
      <c r="B487" s="143"/>
      <c r="C487" s="144"/>
      <c r="D487" s="143"/>
      <c r="E487" s="321"/>
      <c r="F487" s="321"/>
      <c r="G487" s="142"/>
      <c r="H487" s="143"/>
      <c r="I487" s="143"/>
      <c r="J487" s="143"/>
      <c r="K487" s="143"/>
      <c r="L487" s="143"/>
      <c r="M487" s="143"/>
      <c r="N487" s="146"/>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3"/>
    </row>
    <row r="488" spans="1:37" x14ac:dyDescent="0.3">
      <c r="A488" s="142"/>
      <c r="B488" s="143"/>
      <c r="C488" s="144"/>
      <c r="D488" s="143"/>
      <c r="E488" s="321"/>
      <c r="F488" s="321"/>
      <c r="G488" s="142"/>
      <c r="H488" s="143"/>
      <c r="I488" s="143"/>
      <c r="J488" s="143"/>
      <c r="K488" s="143"/>
      <c r="L488" s="143"/>
      <c r="M488" s="143"/>
      <c r="N488" s="146"/>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3"/>
    </row>
    <row r="489" spans="1:37" x14ac:dyDescent="0.3">
      <c r="A489" s="142"/>
      <c r="B489" s="143"/>
      <c r="C489" s="144"/>
      <c r="D489" s="143"/>
      <c r="E489" s="321"/>
      <c r="F489" s="321"/>
      <c r="G489" s="142"/>
      <c r="H489" s="143"/>
      <c r="I489" s="143"/>
      <c r="J489" s="143"/>
      <c r="K489" s="143"/>
      <c r="L489" s="143"/>
      <c r="M489" s="143"/>
      <c r="N489" s="146"/>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3"/>
    </row>
    <row r="490" spans="1:37" x14ac:dyDescent="0.3">
      <c r="A490" s="142"/>
      <c r="B490" s="143"/>
      <c r="C490" s="144"/>
      <c r="D490" s="143"/>
      <c r="E490" s="321"/>
      <c r="F490" s="321"/>
      <c r="G490" s="142"/>
      <c r="H490" s="143"/>
      <c r="I490" s="143"/>
      <c r="J490" s="143"/>
      <c r="K490" s="143"/>
      <c r="L490" s="143"/>
      <c r="M490" s="143"/>
      <c r="N490" s="146"/>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3"/>
    </row>
    <row r="491" spans="1:37" x14ac:dyDescent="0.3">
      <c r="A491" s="142"/>
      <c r="B491" s="143"/>
      <c r="C491" s="144"/>
      <c r="D491" s="143"/>
      <c r="E491" s="321"/>
      <c r="F491" s="321"/>
      <c r="G491" s="142"/>
      <c r="H491" s="143"/>
      <c r="I491" s="143"/>
      <c r="J491" s="143"/>
      <c r="K491" s="143"/>
      <c r="L491" s="143"/>
      <c r="M491" s="143"/>
      <c r="N491" s="146"/>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3"/>
    </row>
    <row r="492" spans="1:37" x14ac:dyDescent="0.3">
      <c r="A492" s="142"/>
      <c r="B492" s="143"/>
      <c r="C492" s="144"/>
      <c r="D492" s="143"/>
      <c r="E492" s="321"/>
      <c r="F492" s="321"/>
      <c r="G492" s="142"/>
      <c r="H492" s="143"/>
      <c r="I492" s="143"/>
      <c r="J492" s="143"/>
      <c r="K492" s="143"/>
      <c r="L492" s="143"/>
      <c r="M492" s="143"/>
      <c r="N492" s="146"/>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3"/>
    </row>
    <row r="493" spans="1:37" x14ac:dyDescent="0.3">
      <c r="A493" s="142"/>
      <c r="B493" s="143"/>
      <c r="C493" s="144"/>
      <c r="D493" s="143"/>
      <c r="E493" s="321"/>
      <c r="F493" s="321"/>
      <c r="G493" s="142"/>
      <c r="H493" s="143"/>
      <c r="I493" s="143"/>
      <c r="J493" s="143"/>
      <c r="K493" s="143"/>
      <c r="L493" s="143"/>
      <c r="M493" s="143"/>
      <c r="N493" s="146"/>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3"/>
    </row>
    <row r="494" spans="1:37" x14ac:dyDescent="0.3">
      <c r="A494" s="142"/>
      <c r="B494" s="143"/>
      <c r="C494" s="144"/>
      <c r="D494" s="143"/>
      <c r="E494" s="321"/>
      <c r="F494" s="321"/>
      <c r="G494" s="142"/>
      <c r="H494" s="143"/>
      <c r="I494" s="143"/>
      <c r="J494" s="143"/>
      <c r="K494" s="143"/>
      <c r="L494" s="143"/>
      <c r="M494" s="143"/>
      <c r="N494" s="146"/>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3"/>
    </row>
    <row r="495" spans="1:37" x14ac:dyDescent="0.3">
      <c r="A495" s="142"/>
      <c r="B495" s="143"/>
      <c r="C495" s="144"/>
      <c r="D495" s="143"/>
      <c r="E495" s="321"/>
      <c r="F495" s="321"/>
      <c r="G495" s="142"/>
      <c r="H495" s="143"/>
      <c r="I495" s="143"/>
      <c r="J495" s="143"/>
      <c r="K495" s="143"/>
      <c r="L495" s="143"/>
      <c r="M495" s="143"/>
      <c r="N495" s="146"/>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3"/>
    </row>
    <row r="496" spans="1:37" x14ac:dyDescent="0.3">
      <c r="A496" s="142"/>
      <c r="B496" s="143"/>
      <c r="C496" s="144"/>
      <c r="D496" s="143"/>
      <c r="E496" s="321"/>
      <c r="F496" s="321"/>
      <c r="G496" s="142"/>
      <c r="H496" s="143"/>
      <c r="I496" s="143"/>
      <c r="J496" s="143"/>
      <c r="K496" s="143"/>
      <c r="L496" s="143"/>
      <c r="M496" s="143"/>
      <c r="N496" s="146"/>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3"/>
    </row>
    <row r="497" spans="1:37" x14ac:dyDescent="0.3">
      <c r="A497" s="142"/>
      <c r="B497" s="143"/>
      <c r="C497" s="144"/>
      <c r="D497" s="143"/>
      <c r="E497" s="321"/>
      <c r="F497" s="321"/>
      <c r="G497" s="142"/>
      <c r="H497" s="143"/>
      <c r="I497" s="143"/>
      <c r="J497" s="143"/>
      <c r="K497" s="143"/>
      <c r="L497" s="143"/>
      <c r="M497" s="143"/>
      <c r="N497" s="146"/>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3"/>
    </row>
    <row r="498" spans="1:37" x14ac:dyDescent="0.3">
      <c r="A498" s="142"/>
      <c r="B498" s="143"/>
      <c r="C498" s="144"/>
      <c r="D498" s="143"/>
      <c r="E498" s="321"/>
      <c r="F498" s="321"/>
      <c r="G498" s="142"/>
      <c r="H498" s="143"/>
      <c r="I498" s="143"/>
      <c r="J498" s="143"/>
      <c r="K498" s="143"/>
      <c r="L498" s="143"/>
      <c r="M498" s="143"/>
      <c r="N498" s="146"/>
      <c r="O498" s="143"/>
      <c r="P498" s="143"/>
      <c r="Q498" s="143"/>
      <c r="R498" s="143"/>
      <c r="S498" s="143"/>
      <c r="T498" s="143"/>
      <c r="U498" s="143"/>
      <c r="V498" s="143"/>
      <c r="W498" s="143"/>
      <c r="X498" s="143"/>
      <c r="Y498" s="143"/>
      <c r="Z498" s="143"/>
      <c r="AA498" s="143"/>
      <c r="AB498" s="143"/>
      <c r="AC498" s="143"/>
      <c r="AD498" s="143"/>
      <c r="AE498" s="143"/>
      <c r="AF498" s="143"/>
      <c r="AG498" s="143"/>
      <c r="AH498" s="143"/>
      <c r="AI498" s="143"/>
      <c r="AJ498" s="143"/>
      <c r="AK498" s="143"/>
    </row>
    <row r="499" spans="1:37" x14ac:dyDescent="0.3">
      <c r="A499" s="142"/>
      <c r="B499" s="143"/>
      <c r="C499" s="144"/>
      <c r="D499" s="143"/>
      <c r="E499" s="321"/>
      <c r="F499" s="321"/>
      <c r="G499" s="142"/>
      <c r="H499" s="143"/>
      <c r="I499" s="143"/>
      <c r="J499" s="143"/>
      <c r="K499" s="143"/>
      <c r="L499" s="143"/>
      <c r="M499" s="143"/>
      <c r="N499" s="146"/>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3"/>
    </row>
    <row r="500" spans="1:37" x14ac:dyDescent="0.3">
      <c r="A500" s="142"/>
      <c r="B500" s="143"/>
      <c r="C500" s="144"/>
      <c r="D500" s="143"/>
      <c r="E500" s="321"/>
      <c r="F500" s="321"/>
      <c r="G500" s="142"/>
      <c r="H500" s="143"/>
      <c r="I500" s="143"/>
      <c r="J500" s="143"/>
      <c r="K500" s="143"/>
      <c r="L500" s="143"/>
      <c r="M500" s="143"/>
      <c r="N500" s="146"/>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3"/>
    </row>
    <row r="501" spans="1:37" x14ac:dyDescent="0.3">
      <c r="A501" s="142"/>
      <c r="B501" s="143"/>
      <c r="C501" s="144"/>
      <c r="D501" s="143"/>
      <c r="E501" s="321"/>
      <c r="F501" s="321"/>
      <c r="G501" s="142"/>
      <c r="H501" s="143"/>
      <c r="I501" s="143"/>
      <c r="J501" s="143"/>
      <c r="K501" s="143"/>
      <c r="L501" s="143"/>
      <c r="M501" s="143"/>
      <c r="N501" s="146"/>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3"/>
    </row>
    <row r="502" spans="1:37" x14ac:dyDescent="0.3">
      <c r="A502" s="142"/>
      <c r="B502" s="143"/>
      <c r="C502" s="144"/>
      <c r="D502" s="143"/>
      <c r="E502" s="321"/>
      <c r="F502" s="321"/>
      <c r="G502" s="142"/>
      <c r="H502" s="143"/>
      <c r="I502" s="143"/>
      <c r="J502" s="143"/>
      <c r="K502" s="143"/>
      <c r="L502" s="143"/>
      <c r="M502" s="143"/>
      <c r="N502" s="146"/>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3"/>
    </row>
    <row r="503" spans="1:37" x14ac:dyDescent="0.3">
      <c r="A503" s="142"/>
      <c r="B503" s="143"/>
      <c r="C503" s="144"/>
      <c r="D503" s="143"/>
      <c r="E503" s="321"/>
      <c r="F503" s="321"/>
      <c r="G503" s="142"/>
      <c r="H503" s="143"/>
      <c r="I503" s="143"/>
      <c r="J503" s="143"/>
      <c r="K503" s="143"/>
      <c r="L503" s="143"/>
      <c r="M503" s="143"/>
      <c r="N503" s="146"/>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3"/>
    </row>
    <row r="504" spans="1:37" x14ac:dyDescent="0.3">
      <c r="A504" s="142"/>
      <c r="B504" s="143"/>
      <c r="C504" s="144"/>
      <c r="D504" s="143"/>
      <c r="E504" s="321"/>
      <c r="F504" s="321"/>
      <c r="G504" s="142"/>
      <c r="H504" s="143"/>
      <c r="I504" s="143"/>
      <c r="J504" s="143"/>
      <c r="K504" s="143"/>
      <c r="L504" s="143"/>
      <c r="M504" s="143"/>
      <c r="N504" s="146"/>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3"/>
    </row>
    <row r="505" spans="1:37" x14ac:dyDescent="0.3">
      <c r="A505" s="142"/>
      <c r="B505" s="143"/>
      <c r="C505" s="144"/>
      <c r="D505" s="143"/>
      <c r="E505" s="321"/>
      <c r="F505" s="321"/>
      <c r="G505" s="142"/>
      <c r="H505" s="143"/>
      <c r="I505" s="143"/>
      <c r="J505" s="143"/>
      <c r="K505" s="143"/>
      <c r="L505" s="143"/>
      <c r="M505" s="143"/>
      <c r="N505" s="146"/>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3"/>
    </row>
    <row r="506" spans="1:37" x14ac:dyDescent="0.3">
      <c r="A506" s="142"/>
      <c r="B506" s="143"/>
      <c r="C506" s="144"/>
      <c r="D506" s="143"/>
      <c r="E506" s="321"/>
      <c r="F506" s="321"/>
      <c r="G506" s="142"/>
      <c r="H506" s="143"/>
      <c r="I506" s="143"/>
      <c r="J506" s="143"/>
      <c r="K506" s="143"/>
      <c r="L506" s="143"/>
      <c r="M506" s="143"/>
      <c r="N506" s="146"/>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3"/>
    </row>
    <row r="507" spans="1:37" x14ac:dyDescent="0.3">
      <c r="A507" s="142"/>
      <c r="B507" s="143"/>
      <c r="C507" s="144"/>
      <c r="D507" s="143"/>
      <c r="E507" s="321"/>
      <c r="F507" s="321"/>
      <c r="G507" s="142"/>
      <c r="H507" s="143"/>
      <c r="I507" s="143"/>
      <c r="J507" s="143"/>
      <c r="K507" s="143"/>
      <c r="L507" s="143"/>
      <c r="M507" s="143"/>
      <c r="N507" s="146"/>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3"/>
    </row>
    <row r="508" spans="1:37" x14ac:dyDescent="0.3">
      <c r="A508" s="142"/>
      <c r="B508" s="143"/>
      <c r="C508" s="144"/>
      <c r="D508" s="143"/>
      <c r="E508" s="321"/>
      <c r="F508" s="321"/>
      <c r="G508" s="142"/>
      <c r="H508" s="143"/>
      <c r="I508" s="143"/>
      <c r="J508" s="143"/>
      <c r="K508" s="143"/>
      <c r="L508" s="143"/>
      <c r="M508" s="143"/>
      <c r="N508" s="146"/>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row>
    <row r="509" spans="1:37" x14ac:dyDescent="0.3">
      <c r="A509" s="142"/>
      <c r="B509" s="143"/>
      <c r="C509" s="144"/>
      <c r="D509" s="143"/>
      <c r="E509" s="321"/>
      <c r="F509" s="321"/>
      <c r="G509" s="142"/>
      <c r="H509" s="143"/>
      <c r="I509" s="143"/>
      <c r="J509" s="143"/>
      <c r="K509" s="143"/>
      <c r="L509" s="143"/>
      <c r="M509" s="143"/>
      <c r="N509" s="146"/>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3"/>
    </row>
    <row r="510" spans="1:37" x14ac:dyDescent="0.3">
      <c r="A510" s="142"/>
      <c r="B510" s="143"/>
      <c r="C510" s="144"/>
      <c r="D510" s="143"/>
      <c r="E510" s="321"/>
      <c r="F510" s="321"/>
      <c r="G510" s="142"/>
      <c r="H510" s="143"/>
      <c r="I510" s="143"/>
      <c r="J510" s="143"/>
      <c r="K510" s="143"/>
      <c r="L510" s="143"/>
      <c r="M510" s="143"/>
      <c r="N510" s="146"/>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3"/>
    </row>
    <row r="511" spans="1:37" x14ac:dyDescent="0.3">
      <c r="A511" s="142"/>
      <c r="B511" s="143"/>
      <c r="C511" s="144"/>
      <c r="D511" s="143"/>
      <c r="E511" s="321"/>
      <c r="F511" s="321"/>
      <c r="G511" s="142"/>
      <c r="H511" s="143"/>
      <c r="I511" s="143"/>
      <c r="J511" s="143"/>
      <c r="K511" s="143"/>
      <c r="L511" s="143"/>
      <c r="M511" s="143"/>
      <c r="N511" s="146"/>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3"/>
    </row>
    <row r="512" spans="1:37" x14ac:dyDescent="0.3">
      <c r="A512" s="142"/>
      <c r="B512" s="143"/>
      <c r="C512" s="144"/>
      <c r="D512" s="143"/>
      <c r="E512" s="321"/>
      <c r="F512" s="321"/>
      <c r="G512" s="142"/>
      <c r="H512" s="143"/>
      <c r="I512" s="143"/>
      <c r="J512" s="143"/>
      <c r="K512" s="143"/>
      <c r="L512" s="143"/>
      <c r="M512" s="143"/>
      <c r="N512" s="146"/>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3"/>
    </row>
    <row r="513" spans="1:37" x14ac:dyDescent="0.3">
      <c r="A513" s="142"/>
      <c r="B513" s="143"/>
      <c r="C513" s="144"/>
      <c r="D513" s="143"/>
      <c r="E513" s="321"/>
      <c r="F513" s="321"/>
      <c r="G513" s="142"/>
      <c r="H513" s="143"/>
      <c r="I513" s="143"/>
      <c r="J513" s="143"/>
      <c r="K513" s="143"/>
      <c r="L513" s="143"/>
      <c r="M513" s="143"/>
      <c r="N513" s="146"/>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3"/>
    </row>
    <row r="514" spans="1:37" x14ac:dyDescent="0.3">
      <c r="A514" s="142"/>
      <c r="B514" s="143"/>
      <c r="C514" s="144"/>
      <c r="D514" s="143"/>
      <c r="E514" s="321"/>
      <c r="F514" s="321"/>
      <c r="G514" s="142"/>
      <c r="H514" s="143"/>
      <c r="I514" s="143"/>
      <c r="J514" s="143"/>
      <c r="K514" s="143"/>
      <c r="L514" s="143"/>
      <c r="M514" s="143"/>
      <c r="N514" s="146"/>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3"/>
    </row>
    <row r="515" spans="1:37" x14ac:dyDescent="0.3">
      <c r="A515" s="142"/>
      <c r="B515" s="143"/>
      <c r="C515" s="144"/>
      <c r="D515" s="143"/>
      <c r="E515" s="321"/>
      <c r="F515" s="321"/>
      <c r="G515" s="142"/>
      <c r="H515" s="143"/>
      <c r="I515" s="143"/>
      <c r="J515" s="143"/>
      <c r="K515" s="143"/>
      <c r="L515" s="143"/>
      <c r="M515" s="143"/>
      <c r="N515" s="146"/>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3"/>
    </row>
    <row r="516" spans="1:37" x14ac:dyDescent="0.3">
      <c r="A516" s="142"/>
      <c r="B516" s="143"/>
      <c r="C516" s="144"/>
      <c r="D516" s="143"/>
      <c r="E516" s="321"/>
      <c r="F516" s="321"/>
      <c r="G516" s="142"/>
      <c r="H516" s="143"/>
      <c r="I516" s="143"/>
      <c r="J516" s="143"/>
      <c r="K516" s="143"/>
      <c r="L516" s="143"/>
      <c r="M516" s="143"/>
      <c r="N516" s="146"/>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3"/>
    </row>
    <row r="517" spans="1:37" x14ac:dyDescent="0.3">
      <c r="A517" s="142"/>
      <c r="B517" s="143"/>
      <c r="C517" s="144"/>
      <c r="D517" s="143"/>
      <c r="E517" s="321"/>
      <c r="F517" s="321"/>
      <c r="G517" s="142"/>
      <c r="H517" s="143"/>
      <c r="I517" s="143"/>
      <c r="J517" s="143"/>
      <c r="K517" s="143"/>
      <c r="L517" s="143"/>
      <c r="M517" s="143"/>
      <c r="N517" s="146"/>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3"/>
    </row>
    <row r="518" spans="1:37" x14ac:dyDescent="0.3">
      <c r="A518" s="142"/>
      <c r="B518" s="143"/>
      <c r="C518" s="144"/>
      <c r="D518" s="143"/>
      <c r="E518" s="321"/>
      <c r="F518" s="321"/>
      <c r="G518" s="142"/>
      <c r="H518" s="143"/>
      <c r="I518" s="143"/>
      <c r="J518" s="143"/>
      <c r="K518" s="143"/>
      <c r="L518" s="143"/>
      <c r="M518" s="143"/>
      <c r="N518" s="146"/>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3"/>
    </row>
    <row r="519" spans="1:37" x14ac:dyDescent="0.3">
      <c r="A519" s="142"/>
      <c r="B519" s="143"/>
      <c r="C519" s="144"/>
      <c r="D519" s="143"/>
      <c r="E519" s="321"/>
      <c r="F519" s="321"/>
      <c r="G519" s="142"/>
      <c r="H519" s="143"/>
      <c r="I519" s="143"/>
      <c r="J519" s="143"/>
      <c r="K519" s="143"/>
      <c r="L519" s="143"/>
      <c r="M519" s="143"/>
      <c r="N519" s="146"/>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3"/>
    </row>
    <row r="520" spans="1:37" x14ac:dyDescent="0.3">
      <c r="A520" s="142"/>
      <c r="B520" s="143"/>
      <c r="C520" s="144"/>
      <c r="D520" s="143"/>
      <c r="E520" s="321"/>
      <c r="F520" s="321"/>
      <c r="G520" s="142"/>
      <c r="H520" s="143"/>
      <c r="I520" s="143"/>
      <c r="J520" s="143"/>
      <c r="K520" s="143"/>
      <c r="L520" s="143"/>
      <c r="M520" s="143"/>
      <c r="N520" s="146"/>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3"/>
    </row>
    <row r="521" spans="1:37" x14ac:dyDescent="0.3">
      <c r="A521" s="142"/>
      <c r="B521" s="143"/>
      <c r="C521" s="144"/>
      <c r="D521" s="143"/>
      <c r="E521" s="321"/>
      <c r="F521" s="321"/>
      <c r="G521" s="142"/>
      <c r="H521" s="143"/>
      <c r="I521" s="143"/>
      <c r="J521" s="143"/>
      <c r="K521" s="143"/>
      <c r="L521" s="143"/>
      <c r="M521" s="143"/>
      <c r="N521" s="146"/>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3"/>
    </row>
    <row r="522" spans="1:37" x14ac:dyDescent="0.3">
      <c r="A522" s="142"/>
      <c r="B522" s="143"/>
      <c r="C522" s="144"/>
      <c r="D522" s="143"/>
      <c r="E522" s="321"/>
      <c r="F522" s="321"/>
      <c r="G522" s="142"/>
      <c r="H522" s="143"/>
      <c r="I522" s="143"/>
      <c r="J522" s="143"/>
      <c r="K522" s="143"/>
      <c r="L522" s="143"/>
      <c r="M522" s="143"/>
      <c r="N522" s="146"/>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3"/>
    </row>
    <row r="523" spans="1:37" x14ac:dyDescent="0.3">
      <c r="A523" s="142"/>
      <c r="B523" s="143"/>
      <c r="C523" s="144"/>
      <c r="D523" s="143"/>
      <c r="E523" s="321"/>
      <c r="F523" s="321"/>
      <c r="G523" s="142"/>
      <c r="H523" s="143"/>
      <c r="I523" s="143"/>
      <c r="J523" s="143"/>
      <c r="K523" s="143"/>
      <c r="L523" s="143"/>
      <c r="M523" s="143"/>
      <c r="N523" s="146"/>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3"/>
    </row>
    <row r="524" spans="1:37" x14ac:dyDescent="0.3">
      <c r="A524" s="142"/>
      <c r="B524" s="143"/>
      <c r="C524" s="144"/>
      <c r="D524" s="143"/>
      <c r="E524" s="321"/>
      <c r="F524" s="321"/>
      <c r="G524" s="142"/>
      <c r="H524" s="143"/>
      <c r="I524" s="143"/>
      <c r="J524" s="143"/>
      <c r="K524" s="143"/>
      <c r="L524" s="143"/>
      <c r="M524" s="143"/>
      <c r="N524" s="146"/>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3"/>
    </row>
    <row r="525" spans="1:37" x14ac:dyDescent="0.3">
      <c r="A525" s="142"/>
      <c r="B525" s="143"/>
      <c r="C525" s="144"/>
      <c r="D525" s="143"/>
      <c r="E525" s="321"/>
      <c r="F525" s="321"/>
      <c r="G525" s="142"/>
      <c r="H525" s="143"/>
      <c r="I525" s="143"/>
      <c r="J525" s="143"/>
      <c r="K525" s="143"/>
      <c r="L525" s="143"/>
      <c r="M525" s="143"/>
      <c r="N525" s="146"/>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3"/>
    </row>
    <row r="526" spans="1:37" x14ac:dyDescent="0.3">
      <c r="A526" s="142"/>
      <c r="B526" s="143"/>
      <c r="C526" s="144"/>
      <c r="D526" s="143"/>
      <c r="E526" s="321"/>
      <c r="F526" s="321"/>
      <c r="G526" s="142"/>
      <c r="H526" s="143"/>
      <c r="I526" s="143"/>
      <c r="J526" s="143"/>
      <c r="K526" s="143"/>
      <c r="L526" s="143"/>
      <c r="M526" s="143"/>
      <c r="N526" s="146"/>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3"/>
    </row>
    <row r="527" spans="1:37" x14ac:dyDescent="0.3">
      <c r="A527" s="142"/>
      <c r="B527" s="143"/>
      <c r="C527" s="144"/>
      <c r="D527" s="143"/>
      <c r="E527" s="321"/>
      <c r="F527" s="321"/>
      <c r="G527" s="142"/>
      <c r="H527" s="143"/>
      <c r="I527" s="143"/>
      <c r="J527" s="143"/>
      <c r="K527" s="143"/>
      <c r="L527" s="143"/>
      <c r="M527" s="143"/>
      <c r="N527" s="146"/>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3"/>
    </row>
    <row r="528" spans="1:37" x14ac:dyDescent="0.3">
      <c r="A528" s="142"/>
      <c r="B528" s="143"/>
      <c r="C528" s="144"/>
      <c r="D528" s="143"/>
      <c r="E528" s="321"/>
      <c r="F528" s="321"/>
      <c r="G528" s="142"/>
      <c r="H528" s="143"/>
      <c r="I528" s="143"/>
      <c r="J528" s="143"/>
      <c r="K528" s="143"/>
      <c r="L528" s="143"/>
      <c r="M528" s="143"/>
      <c r="N528" s="146"/>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row>
    <row r="529" spans="1:37" x14ac:dyDescent="0.3">
      <c r="A529" s="142"/>
      <c r="B529" s="143"/>
      <c r="C529" s="144"/>
      <c r="D529" s="143"/>
      <c r="E529" s="321"/>
      <c r="F529" s="321"/>
      <c r="G529" s="142"/>
      <c r="H529" s="143"/>
      <c r="I529" s="143"/>
      <c r="J529" s="143"/>
      <c r="K529" s="143"/>
      <c r="L529" s="143"/>
      <c r="M529" s="143"/>
      <c r="N529" s="146"/>
      <c r="O529" s="143"/>
      <c r="P529" s="143"/>
      <c r="Q529" s="143"/>
      <c r="R529" s="143"/>
      <c r="S529" s="143"/>
      <c r="T529" s="143"/>
      <c r="U529" s="143"/>
      <c r="V529" s="143"/>
      <c r="W529" s="143"/>
      <c r="X529" s="143"/>
      <c r="Y529" s="143"/>
      <c r="Z529" s="143"/>
      <c r="AA529" s="143"/>
      <c r="AB529" s="143"/>
      <c r="AC529" s="143"/>
      <c r="AD529" s="143"/>
      <c r="AE529" s="143"/>
      <c r="AF529" s="143"/>
      <c r="AG529" s="143"/>
      <c r="AH529" s="143"/>
      <c r="AI529" s="143"/>
      <c r="AJ529" s="143"/>
      <c r="AK529" s="143"/>
    </row>
    <row r="530" spans="1:37" x14ac:dyDescent="0.3">
      <c r="A530" s="142"/>
      <c r="B530" s="143"/>
      <c r="C530" s="144"/>
      <c r="D530" s="143"/>
      <c r="E530" s="321"/>
      <c r="F530" s="321"/>
      <c r="G530" s="142"/>
      <c r="H530" s="143"/>
      <c r="I530" s="143"/>
      <c r="J530" s="143"/>
      <c r="K530" s="143"/>
      <c r="L530" s="143"/>
      <c r="M530" s="143"/>
      <c r="N530" s="146"/>
      <c r="O530" s="143"/>
      <c r="P530" s="143"/>
      <c r="Q530" s="143"/>
      <c r="R530" s="143"/>
      <c r="S530" s="143"/>
      <c r="T530" s="143"/>
      <c r="U530" s="143"/>
      <c r="V530" s="143"/>
      <c r="W530" s="143"/>
      <c r="X530" s="143"/>
      <c r="Y530" s="143"/>
      <c r="Z530" s="143"/>
      <c r="AA530" s="143"/>
      <c r="AB530" s="143"/>
      <c r="AC530" s="143"/>
      <c r="AD530" s="143"/>
      <c r="AE530" s="143"/>
      <c r="AF530" s="143"/>
      <c r="AG530" s="143"/>
      <c r="AH530" s="143"/>
      <c r="AI530" s="143"/>
      <c r="AJ530" s="143"/>
      <c r="AK530" s="143"/>
    </row>
    <row r="531" spans="1:37" x14ac:dyDescent="0.3">
      <c r="A531" s="142"/>
      <c r="B531" s="143"/>
      <c r="C531" s="144"/>
      <c r="D531" s="143"/>
      <c r="E531" s="321"/>
      <c r="F531" s="321"/>
      <c r="G531" s="142"/>
      <c r="H531" s="143"/>
      <c r="I531" s="143"/>
      <c r="J531" s="143"/>
      <c r="K531" s="143"/>
      <c r="L531" s="143"/>
      <c r="M531" s="143"/>
      <c r="N531" s="146"/>
      <c r="O531" s="143"/>
      <c r="P531" s="143"/>
      <c r="Q531" s="143"/>
      <c r="R531" s="143"/>
      <c r="S531" s="143"/>
      <c r="T531" s="143"/>
      <c r="U531" s="143"/>
      <c r="V531" s="143"/>
      <c r="W531" s="143"/>
      <c r="X531" s="143"/>
      <c r="Y531" s="143"/>
      <c r="Z531" s="143"/>
      <c r="AA531" s="143"/>
      <c r="AB531" s="143"/>
      <c r="AC531" s="143"/>
      <c r="AD531" s="143"/>
      <c r="AE531" s="143"/>
      <c r="AF531" s="143"/>
      <c r="AG531" s="143"/>
      <c r="AH531" s="143"/>
      <c r="AI531" s="143"/>
      <c r="AJ531" s="143"/>
      <c r="AK531" s="143"/>
    </row>
    <row r="532" spans="1:37" x14ac:dyDescent="0.3">
      <c r="A532" s="142"/>
      <c r="B532" s="143"/>
      <c r="C532" s="144"/>
      <c r="D532" s="143"/>
      <c r="E532" s="321"/>
      <c r="F532" s="321"/>
      <c r="G532" s="142"/>
      <c r="H532" s="143"/>
      <c r="I532" s="143"/>
      <c r="J532" s="143"/>
      <c r="K532" s="143"/>
      <c r="L532" s="143"/>
      <c r="M532" s="143"/>
      <c r="N532" s="146"/>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3"/>
    </row>
    <row r="533" spans="1:37" x14ac:dyDescent="0.3">
      <c r="A533" s="142"/>
      <c r="B533" s="143"/>
      <c r="C533" s="144"/>
      <c r="D533" s="143"/>
      <c r="E533" s="321"/>
      <c r="F533" s="321"/>
      <c r="G533" s="142"/>
      <c r="H533" s="143"/>
      <c r="I533" s="143"/>
      <c r="J533" s="143"/>
      <c r="K533" s="143"/>
      <c r="L533" s="143"/>
      <c r="M533" s="143"/>
      <c r="N533" s="146"/>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3"/>
    </row>
    <row r="534" spans="1:37" x14ac:dyDescent="0.3">
      <c r="A534" s="142"/>
      <c r="B534" s="143"/>
      <c r="C534" s="144"/>
      <c r="D534" s="143"/>
      <c r="E534" s="321"/>
      <c r="F534" s="321"/>
      <c r="G534" s="142"/>
      <c r="H534" s="143"/>
      <c r="I534" s="143"/>
      <c r="J534" s="143"/>
      <c r="K534" s="143"/>
      <c r="L534" s="143"/>
      <c r="M534" s="143"/>
      <c r="N534" s="146"/>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3"/>
    </row>
    <row r="535" spans="1:37" x14ac:dyDescent="0.3">
      <c r="A535" s="142"/>
      <c r="B535" s="143"/>
      <c r="C535" s="144"/>
      <c r="D535" s="143"/>
      <c r="E535" s="321"/>
      <c r="F535" s="321"/>
      <c r="G535" s="142"/>
      <c r="H535" s="143"/>
      <c r="I535" s="143"/>
      <c r="J535" s="143"/>
      <c r="K535" s="143"/>
      <c r="L535" s="143"/>
      <c r="M535" s="143"/>
      <c r="N535" s="146"/>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row>
    <row r="536" spans="1:37" x14ac:dyDescent="0.3">
      <c r="A536" s="142"/>
      <c r="B536" s="143"/>
      <c r="C536" s="144"/>
      <c r="D536" s="143"/>
      <c r="E536" s="321"/>
      <c r="F536" s="321"/>
      <c r="G536" s="142"/>
      <c r="H536" s="143"/>
      <c r="I536" s="143"/>
      <c r="J536" s="143"/>
      <c r="K536" s="143"/>
      <c r="L536" s="143"/>
      <c r="M536" s="143"/>
      <c r="N536" s="146"/>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row>
    <row r="537" spans="1:37" x14ac:dyDescent="0.3">
      <c r="A537" s="142"/>
      <c r="B537" s="143"/>
      <c r="C537" s="144"/>
      <c r="D537" s="143"/>
      <c r="E537" s="321"/>
      <c r="F537" s="321"/>
      <c r="G537" s="142"/>
      <c r="H537" s="143"/>
      <c r="I537" s="143"/>
      <c r="J537" s="143"/>
      <c r="K537" s="143"/>
      <c r="L537" s="143"/>
      <c r="M537" s="143"/>
      <c r="N537" s="146"/>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row>
    <row r="538" spans="1:37" x14ac:dyDescent="0.3">
      <c r="A538" s="142"/>
      <c r="B538" s="143"/>
      <c r="C538" s="144"/>
      <c r="D538" s="143"/>
      <c r="E538" s="321"/>
      <c r="F538" s="321"/>
      <c r="G538" s="142"/>
      <c r="H538" s="143"/>
      <c r="I538" s="143"/>
      <c r="J538" s="143"/>
      <c r="K538" s="143"/>
      <c r="L538" s="143"/>
      <c r="M538" s="143"/>
      <c r="N538" s="146"/>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3"/>
    </row>
    <row r="539" spans="1:37" x14ac:dyDescent="0.3">
      <c r="A539" s="142"/>
      <c r="B539" s="143"/>
      <c r="C539" s="144"/>
      <c r="D539" s="143"/>
      <c r="E539" s="321"/>
      <c r="F539" s="321"/>
      <c r="G539" s="142"/>
      <c r="H539" s="143"/>
      <c r="I539" s="143"/>
      <c r="J539" s="143"/>
      <c r="K539" s="143"/>
      <c r="L539" s="143"/>
      <c r="M539" s="143"/>
      <c r="N539" s="146"/>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3"/>
    </row>
    <row r="540" spans="1:37" x14ac:dyDescent="0.3">
      <c r="A540" s="142"/>
      <c r="B540" s="143"/>
      <c r="C540" s="144"/>
      <c r="D540" s="143"/>
      <c r="E540" s="321"/>
      <c r="F540" s="321"/>
      <c r="G540" s="142"/>
      <c r="H540" s="143"/>
      <c r="I540" s="143"/>
      <c r="J540" s="143"/>
      <c r="K540" s="143"/>
      <c r="L540" s="143"/>
      <c r="M540" s="143"/>
      <c r="N540" s="146"/>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3"/>
    </row>
    <row r="541" spans="1:37" x14ac:dyDescent="0.3">
      <c r="A541" s="142"/>
      <c r="B541" s="143"/>
      <c r="C541" s="144"/>
      <c r="D541" s="143"/>
      <c r="E541" s="321"/>
      <c r="F541" s="321"/>
      <c r="G541" s="142"/>
      <c r="H541" s="143"/>
      <c r="I541" s="143"/>
      <c r="J541" s="143"/>
      <c r="K541" s="143"/>
      <c r="L541" s="143"/>
      <c r="M541" s="143"/>
      <c r="N541" s="146"/>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3"/>
    </row>
    <row r="542" spans="1:37" x14ac:dyDescent="0.3">
      <c r="A542" s="142"/>
      <c r="B542" s="143"/>
      <c r="C542" s="144"/>
      <c r="D542" s="143"/>
      <c r="E542" s="321"/>
      <c r="F542" s="321"/>
      <c r="G542" s="142"/>
      <c r="H542" s="143"/>
      <c r="I542" s="143"/>
      <c r="J542" s="143"/>
      <c r="K542" s="143"/>
      <c r="L542" s="143"/>
      <c r="M542" s="143"/>
      <c r="N542" s="146"/>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3"/>
    </row>
    <row r="543" spans="1:37" x14ac:dyDescent="0.3">
      <c r="A543" s="142"/>
      <c r="B543" s="143"/>
      <c r="C543" s="144"/>
      <c r="D543" s="143"/>
      <c r="E543" s="321"/>
      <c r="F543" s="321"/>
      <c r="G543" s="142"/>
      <c r="H543" s="143"/>
      <c r="I543" s="143"/>
      <c r="J543" s="143"/>
      <c r="K543" s="143"/>
      <c r="L543" s="143"/>
      <c r="M543" s="143"/>
      <c r="N543" s="146"/>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3"/>
    </row>
    <row r="544" spans="1:37" x14ac:dyDescent="0.3">
      <c r="A544" s="142"/>
      <c r="B544" s="143"/>
      <c r="C544" s="144"/>
      <c r="D544" s="143"/>
      <c r="E544" s="321"/>
      <c r="F544" s="321"/>
      <c r="G544" s="142"/>
      <c r="H544" s="143"/>
      <c r="I544" s="143"/>
      <c r="J544" s="143"/>
      <c r="K544" s="143"/>
      <c r="L544" s="143"/>
      <c r="M544" s="143"/>
      <c r="N544" s="146"/>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3"/>
    </row>
    <row r="545" spans="1:37" x14ac:dyDescent="0.3">
      <c r="A545" s="142"/>
      <c r="B545" s="143"/>
      <c r="C545" s="144"/>
      <c r="D545" s="143"/>
      <c r="E545" s="321"/>
      <c r="F545" s="321"/>
      <c r="G545" s="142"/>
      <c r="H545" s="143"/>
      <c r="I545" s="143"/>
      <c r="J545" s="143"/>
      <c r="K545" s="143"/>
      <c r="L545" s="143"/>
      <c r="M545" s="143"/>
      <c r="N545" s="146"/>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3"/>
    </row>
    <row r="546" spans="1:37" x14ac:dyDescent="0.3">
      <c r="A546" s="142"/>
      <c r="B546" s="143"/>
      <c r="C546" s="144"/>
      <c r="D546" s="143"/>
      <c r="E546" s="321"/>
      <c r="F546" s="321"/>
      <c r="G546" s="142"/>
      <c r="H546" s="143"/>
      <c r="I546" s="143"/>
      <c r="J546" s="143"/>
      <c r="K546" s="143"/>
      <c r="L546" s="143"/>
      <c r="M546" s="143"/>
      <c r="N546" s="146"/>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3"/>
    </row>
    <row r="547" spans="1:37" x14ac:dyDescent="0.3">
      <c r="A547" s="142"/>
      <c r="B547" s="143"/>
      <c r="C547" s="144"/>
      <c r="D547" s="143"/>
      <c r="E547" s="321"/>
      <c r="F547" s="321"/>
      <c r="G547" s="142"/>
      <c r="H547" s="143"/>
      <c r="I547" s="143"/>
      <c r="J547" s="143"/>
      <c r="K547" s="143"/>
      <c r="L547" s="143"/>
      <c r="M547" s="143"/>
      <c r="N547" s="146"/>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3"/>
    </row>
    <row r="548" spans="1:37" x14ac:dyDescent="0.3">
      <c r="A548" s="142"/>
      <c r="B548" s="143"/>
      <c r="C548" s="144"/>
      <c r="D548" s="143"/>
      <c r="E548" s="321"/>
      <c r="F548" s="321"/>
      <c r="G548" s="142"/>
      <c r="H548" s="143"/>
      <c r="I548" s="143"/>
      <c r="J548" s="143"/>
      <c r="K548" s="143"/>
      <c r="L548" s="143"/>
      <c r="M548" s="143"/>
      <c r="N548" s="146"/>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3"/>
    </row>
    <row r="549" spans="1:37" x14ac:dyDescent="0.3">
      <c r="A549" s="142"/>
      <c r="B549" s="143"/>
      <c r="C549" s="144"/>
      <c r="D549" s="143"/>
      <c r="E549" s="321"/>
      <c r="F549" s="321"/>
      <c r="G549" s="142"/>
      <c r="H549" s="143"/>
      <c r="I549" s="143"/>
      <c r="J549" s="143"/>
      <c r="K549" s="143"/>
      <c r="L549" s="143"/>
      <c r="M549" s="143"/>
      <c r="N549" s="146"/>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3"/>
    </row>
    <row r="550" spans="1:37" x14ac:dyDescent="0.3">
      <c r="A550" s="142"/>
      <c r="B550" s="143"/>
      <c r="C550" s="144"/>
      <c r="D550" s="143"/>
      <c r="E550" s="321"/>
      <c r="F550" s="321"/>
      <c r="G550" s="142"/>
      <c r="H550" s="143"/>
      <c r="I550" s="143"/>
      <c r="J550" s="143"/>
      <c r="K550" s="143"/>
      <c r="L550" s="143"/>
      <c r="M550" s="143"/>
      <c r="N550" s="146"/>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3"/>
    </row>
    <row r="551" spans="1:37" x14ac:dyDescent="0.3">
      <c r="A551" s="142"/>
      <c r="B551" s="143"/>
      <c r="C551" s="144"/>
      <c r="D551" s="143"/>
      <c r="E551" s="321"/>
      <c r="F551" s="321"/>
      <c r="G551" s="142"/>
      <c r="H551" s="143"/>
      <c r="I551" s="143"/>
      <c r="J551" s="143"/>
      <c r="K551" s="143"/>
      <c r="L551" s="143"/>
      <c r="M551" s="143"/>
      <c r="N551" s="146"/>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3"/>
    </row>
    <row r="552" spans="1:37" x14ac:dyDescent="0.3">
      <c r="A552" s="142"/>
      <c r="B552" s="143"/>
      <c r="C552" s="144"/>
      <c r="D552" s="143"/>
      <c r="E552" s="321"/>
      <c r="F552" s="321"/>
      <c r="G552" s="142"/>
      <c r="H552" s="143"/>
      <c r="I552" s="143"/>
      <c r="J552" s="143"/>
      <c r="K552" s="143"/>
      <c r="L552" s="143"/>
      <c r="M552" s="143"/>
      <c r="N552" s="146"/>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3"/>
    </row>
    <row r="553" spans="1:37" x14ac:dyDescent="0.3">
      <c r="A553" s="142"/>
      <c r="B553" s="143"/>
      <c r="C553" s="144"/>
      <c r="D553" s="143"/>
      <c r="E553" s="321"/>
      <c r="F553" s="321"/>
      <c r="G553" s="142"/>
      <c r="H553" s="143"/>
      <c r="I553" s="143"/>
      <c r="J553" s="143"/>
      <c r="K553" s="143"/>
      <c r="L553" s="143"/>
      <c r="M553" s="143"/>
      <c r="N553" s="146"/>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3"/>
    </row>
    <row r="554" spans="1:37" x14ac:dyDescent="0.3">
      <c r="A554" s="142"/>
      <c r="B554" s="143"/>
      <c r="C554" s="144"/>
      <c r="D554" s="143"/>
      <c r="E554" s="321"/>
      <c r="F554" s="321"/>
      <c r="G554" s="142"/>
      <c r="H554" s="143"/>
      <c r="I554" s="143"/>
      <c r="J554" s="143"/>
      <c r="K554" s="143"/>
      <c r="L554" s="143"/>
      <c r="M554" s="143"/>
      <c r="N554" s="146"/>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row>
    <row r="555" spans="1:37" x14ac:dyDescent="0.3">
      <c r="A555" s="142"/>
      <c r="B555" s="143"/>
      <c r="C555" s="144"/>
      <c r="D555" s="143"/>
      <c r="E555" s="321"/>
      <c r="F555" s="321"/>
      <c r="G555" s="142"/>
      <c r="H555" s="143"/>
      <c r="I555" s="143"/>
      <c r="J555" s="143"/>
      <c r="K555" s="143"/>
      <c r="L555" s="143"/>
      <c r="M555" s="143"/>
      <c r="N555" s="146"/>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3"/>
    </row>
    <row r="556" spans="1:37" x14ac:dyDescent="0.3">
      <c r="A556" s="142"/>
      <c r="B556" s="143"/>
      <c r="C556" s="144"/>
      <c r="D556" s="143"/>
      <c r="E556" s="321"/>
      <c r="F556" s="321"/>
      <c r="G556" s="142"/>
      <c r="H556" s="143"/>
      <c r="I556" s="143"/>
      <c r="J556" s="143"/>
      <c r="K556" s="143"/>
      <c r="L556" s="143"/>
      <c r="M556" s="143"/>
      <c r="N556" s="146"/>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3"/>
    </row>
    <row r="557" spans="1:37" x14ac:dyDescent="0.3">
      <c r="A557" s="142"/>
      <c r="B557" s="143"/>
      <c r="C557" s="144"/>
      <c r="D557" s="143"/>
      <c r="E557" s="321"/>
      <c r="F557" s="321"/>
      <c r="G557" s="142"/>
      <c r="H557" s="143"/>
      <c r="I557" s="143"/>
      <c r="J557" s="143"/>
      <c r="K557" s="143"/>
      <c r="L557" s="143"/>
      <c r="M557" s="143"/>
      <c r="N557" s="146"/>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3"/>
    </row>
    <row r="558" spans="1:37" x14ac:dyDescent="0.3">
      <c r="A558" s="142"/>
      <c r="B558" s="143"/>
      <c r="C558" s="144"/>
      <c r="D558" s="143"/>
      <c r="E558" s="321"/>
      <c r="F558" s="321"/>
      <c r="G558" s="142"/>
      <c r="H558" s="143"/>
      <c r="I558" s="143"/>
      <c r="J558" s="143"/>
      <c r="K558" s="143"/>
      <c r="L558" s="143"/>
      <c r="M558" s="143"/>
      <c r="N558" s="146"/>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3"/>
    </row>
    <row r="559" spans="1:37" x14ac:dyDescent="0.3">
      <c r="A559" s="142"/>
      <c r="B559" s="143"/>
      <c r="C559" s="144"/>
      <c r="D559" s="143"/>
      <c r="E559" s="321"/>
      <c r="F559" s="321"/>
      <c r="G559" s="142"/>
      <c r="H559" s="143"/>
      <c r="I559" s="143"/>
      <c r="J559" s="143"/>
      <c r="K559" s="143"/>
      <c r="L559" s="143"/>
      <c r="M559" s="143"/>
      <c r="N559" s="146"/>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3"/>
    </row>
    <row r="560" spans="1:37" x14ac:dyDescent="0.3">
      <c r="A560" s="142"/>
      <c r="B560" s="143"/>
      <c r="C560" s="144"/>
      <c r="D560" s="143"/>
      <c r="E560" s="321"/>
      <c r="F560" s="321"/>
      <c r="G560" s="142"/>
      <c r="H560" s="143"/>
      <c r="I560" s="143"/>
      <c r="J560" s="143"/>
      <c r="K560" s="143"/>
      <c r="L560" s="143"/>
      <c r="M560" s="143"/>
      <c r="N560" s="146"/>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3"/>
    </row>
    <row r="561" spans="1:37" x14ac:dyDescent="0.3">
      <c r="A561" s="142"/>
      <c r="B561" s="143"/>
      <c r="C561" s="144"/>
      <c r="D561" s="143"/>
      <c r="E561" s="321"/>
      <c r="F561" s="321"/>
      <c r="G561" s="142"/>
      <c r="H561" s="143"/>
      <c r="I561" s="143"/>
      <c r="J561" s="143"/>
      <c r="K561" s="143"/>
      <c r="L561" s="143"/>
      <c r="M561" s="143"/>
      <c r="N561" s="146"/>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3"/>
      <c r="AK561" s="143"/>
    </row>
    <row r="562" spans="1:37" x14ac:dyDescent="0.3">
      <c r="A562" s="142"/>
      <c r="B562" s="143"/>
      <c r="C562" s="144"/>
      <c r="D562" s="143"/>
      <c r="E562" s="321"/>
      <c r="F562" s="321"/>
      <c r="G562" s="142"/>
      <c r="H562" s="143"/>
      <c r="I562" s="143"/>
      <c r="J562" s="143"/>
      <c r="K562" s="143"/>
      <c r="L562" s="143"/>
      <c r="M562" s="143"/>
      <c r="N562" s="146"/>
      <c r="O562" s="143"/>
      <c r="P562" s="143"/>
      <c r="Q562" s="143"/>
      <c r="R562" s="143"/>
      <c r="S562" s="143"/>
      <c r="T562" s="143"/>
      <c r="U562" s="143"/>
      <c r="V562" s="143"/>
      <c r="W562" s="143"/>
      <c r="X562" s="143"/>
      <c r="Y562" s="143"/>
      <c r="Z562" s="143"/>
      <c r="AA562" s="143"/>
      <c r="AB562" s="143"/>
      <c r="AC562" s="143"/>
      <c r="AD562" s="143"/>
      <c r="AE562" s="143"/>
      <c r="AF562" s="143"/>
      <c r="AG562" s="143"/>
      <c r="AH562" s="143"/>
      <c r="AI562" s="143"/>
      <c r="AJ562" s="143"/>
      <c r="AK562" s="143"/>
    </row>
    <row r="563" spans="1:37" x14ac:dyDescent="0.3">
      <c r="A563" s="142"/>
      <c r="B563" s="143"/>
      <c r="C563" s="144"/>
      <c r="D563" s="143"/>
      <c r="E563" s="321"/>
      <c r="F563" s="321"/>
      <c r="G563" s="142"/>
      <c r="H563" s="143"/>
      <c r="I563" s="143"/>
      <c r="J563" s="143"/>
      <c r="K563" s="143"/>
      <c r="L563" s="143"/>
      <c r="M563" s="143"/>
      <c r="N563" s="146"/>
      <c r="O563" s="143"/>
      <c r="P563" s="143"/>
      <c r="Q563" s="143"/>
      <c r="R563" s="143"/>
      <c r="S563" s="143"/>
      <c r="T563" s="143"/>
      <c r="U563" s="143"/>
      <c r="V563" s="143"/>
      <c r="W563" s="143"/>
      <c r="X563" s="143"/>
      <c r="Y563" s="143"/>
      <c r="Z563" s="143"/>
      <c r="AA563" s="143"/>
      <c r="AB563" s="143"/>
      <c r="AC563" s="143"/>
      <c r="AD563" s="143"/>
      <c r="AE563" s="143"/>
      <c r="AF563" s="143"/>
      <c r="AG563" s="143"/>
      <c r="AH563" s="143"/>
      <c r="AI563" s="143"/>
      <c r="AJ563" s="143"/>
      <c r="AK563" s="143"/>
    </row>
    <row r="564" spans="1:37" x14ac:dyDescent="0.3">
      <c r="A564" s="142"/>
      <c r="B564" s="143"/>
      <c r="C564" s="144"/>
      <c r="D564" s="143"/>
      <c r="E564" s="321"/>
      <c r="F564" s="321"/>
      <c r="G564" s="142"/>
      <c r="H564" s="143"/>
      <c r="I564" s="143"/>
      <c r="J564" s="143"/>
      <c r="K564" s="143"/>
      <c r="L564" s="143"/>
      <c r="M564" s="143"/>
      <c r="N564" s="146"/>
      <c r="O564" s="143"/>
      <c r="P564" s="143"/>
      <c r="Q564" s="143"/>
      <c r="R564" s="143"/>
      <c r="S564" s="143"/>
      <c r="T564" s="143"/>
      <c r="U564" s="143"/>
      <c r="V564" s="143"/>
      <c r="W564" s="143"/>
      <c r="X564" s="143"/>
      <c r="Y564" s="143"/>
      <c r="Z564" s="143"/>
      <c r="AA564" s="143"/>
      <c r="AB564" s="143"/>
      <c r="AC564" s="143"/>
      <c r="AD564" s="143"/>
      <c r="AE564" s="143"/>
      <c r="AF564" s="143"/>
      <c r="AG564" s="143"/>
      <c r="AH564" s="143"/>
      <c r="AI564" s="143"/>
      <c r="AJ564" s="143"/>
      <c r="AK564" s="143"/>
    </row>
    <row r="565" spans="1:37" x14ac:dyDescent="0.3">
      <c r="A565" s="142"/>
      <c r="B565" s="143"/>
      <c r="C565" s="144"/>
      <c r="D565" s="143"/>
      <c r="E565" s="321"/>
      <c r="F565" s="321"/>
      <c r="G565" s="142"/>
      <c r="H565" s="143"/>
      <c r="I565" s="143"/>
      <c r="J565" s="143"/>
      <c r="K565" s="143"/>
      <c r="L565" s="143"/>
      <c r="M565" s="143"/>
      <c r="N565" s="146"/>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3"/>
      <c r="AK565" s="143"/>
    </row>
    <row r="566" spans="1:37" x14ac:dyDescent="0.3">
      <c r="A566" s="142"/>
      <c r="B566" s="143"/>
      <c r="C566" s="144"/>
      <c r="D566" s="143"/>
      <c r="E566" s="321"/>
      <c r="F566" s="321"/>
      <c r="G566" s="142"/>
      <c r="H566" s="143"/>
      <c r="I566" s="143"/>
      <c r="J566" s="143"/>
      <c r="K566" s="143"/>
      <c r="L566" s="143"/>
      <c r="M566" s="143"/>
      <c r="N566" s="146"/>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3"/>
    </row>
    <row r="567" spans="1:37" x14ac:dyDescent="0.3">
      <c r="A567" s="142"/>
      <c r="B567" s="143"/>
      <c r="C567" s="144"/>
      <c r="D567" s="143"/>
      <c r="E567" s="321"/>
      <c r="F567" s="321"/>
      <c r="G567" s="142"/>
      <c r="H567" s="143"/>
      <c r="I567" s="143"/>
      <c r="J567" s="143"/>
      <c r="K567" s="143"/>
      <c r="L567" s="143"/>
      <c r="M567" s="143"/>
      <c r="N567" s="146"/>
      <c r="O567" s="143"/>
      <c r="P567" s="143"/>
      <c r="Q567" s="143"/>
      <c r="R567" s="143"/>
      <c r="S567" s="143"/>
      <c r="T567" s="143"/>
      <c r="U567" s="143"/>
      <c r="V567" s="143"/>
      <c r="W567" s="143"/>
      <c r="X567" s="143"/>
      <c r="Y567" s="143"/>
      <c r="Z567" s="143"/>
      <c r="AA567" s="143"/>
      <c r="AB567" s="143"/>
      <c r="AC567" s="143"/>
      <c r="AD567" s="143"/>
      <c r="AE567" s="143"/>
      <c r="AF567" s="143"/>
      <c r="AG567" s="143"/>
      <c r="AH567" s="143"/>
      <c r="AI567" s="143"/>
      <c r="AJ567" s="143"/>
      <c r="AK567" s="143"/>
    </row>
    <row r="568" spans="1:37" x14ac:dyDescent="0.3">
      <c r="A568" s="142"/>
      <c r="B568" s="143"/>
      <c r="C568" s="144"/>
      <c r="D568" s="143"/>
      <c r="E568" s="321"/>
      <c r="F568" s="321"/>
      <c r="G568" s="142"/>
      <c r="H568" s="143"/>
      <c r="I568" s="143"/>
      <c r="J568" s="143"/>
      <c r="K568" s="143"/>
      <c r="L568" s="143"/>
      <c r="M568" s="143"/>
      <c r="N568" s="146"/>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3"/>
      <c r="AK568" s="143"/>
    </row>
    <row r="569" spans="1:37" x14ac:dyDescent="0.3">
      <c r="A569" s="142"/>
      <c r="B569" s="143"/>
      <c r="C569" s="144"/>
      <c r="D569" s="143"/>
      <c r="E569" s="321"/>
      <c r="F569" s="321"/>
      <c r="G569" s="142"/>
      <c r="H569" s="143"/>
      <c r="I569" s="143"/>
      <c r="J569" s="143"/>
      <c r="K569" s="143"/>
      <c r="L569" s="143"/>
      <c r="M569" s="143"/>
      <c r="N569" s="146"/>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3"/>
      <c r="AK569" s="143"/>
    </row>
    <row r="570" spans="1:37" x14ac:dyDescent="0.3">
      <c r="A570" s="142"/>
      <c r="B570" s="143"/>
      <c r="C570" s="144"/>
      <c r="D570" s="143"/>
      <c r="E570" s="321"/>
      <c r="F570" s="321"/>
      <c r="G570" s="142"/>
      <c r="H570" s="143"/>
      <c r="I570" s="143"/>
      <c r="J570" s="143"/>
      <c r="K570" s="143"/>
      <c r="L570" s="143"/>
      <c r="M570" s="143"/>
      <c r="N570" s="146"/>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3"/>
    </row>
    <row r="571" spans="1:37" x14ac:dyDescent="0.3">
      <c r="A571" s="142"/>
      <c r="B571" s="143"/>
      <c r="C571" s="144"/>
      <c r="D571" s="143"/>
      <c r="E571" s="321"/>
      <c r="F571" s="321"/>
      <c r="G571" s="142"/>
      <c r="H571" s="143"/>
      <c r="I571" s="143"/>
      <c r="J571" s="143"/>
      <c r="K571" s="143"/>
      <c r="L571" s="143"/>
      <c r="M571" s="143"/>
      <c r="N571" s="146"/>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3"/>
    </row>
    <row r="572" spans="1:37" x14ac:dyDescent="0.3">
      <c r="A572" s="142"/>
      <c r="B572" s="143"/>
      <c r="C572" s="144"/>
      <c r="D572" s="143"/>
      <c r="E572" s="321"/>
      <c r="F572" s="321"/>
      <c r="G572" s="142"/>
      <c r="H572" s="143"/>
      <c r="I572" s="143"/>
      <c r="J572" s="143"/>
      <c r="K572" s="143"/>
      <c r="L572" s="143"/>
      <c r="M572" s="143"/>
      <c r="N572" s="146"/>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row>
    <row r="573" spans="1:37" x14ac:dyDescent="0.3">
      <c r="A573" s="142"/>
      <c r="B573" s="143"/>
      <c r="C573" s="144"/>
      <c r="D573" s="143"/>
      <c r="E573" s="321"/>
      <c r="F573" s="321"/>
      <c r="G573" s="142"/>
      <c r="H573" s="143"/>
      <c r="I573" s="143"/>
      <c r="J573" s="143"/>
      <c r="K573" s="143"/>
      <c r="L573" s="143"/>
      <c r="M573" s="143"/>
      <c r="N573" s="146"/>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3"/>
    </row>
    <row r="574" spans="1:37" x14ac:dyDescent="0.3">
      <c r="A574" s="142"/>
      <c r="B574" s="143"/>
      <c r="C574" s="144"/>
      <c r="D574" s="143"/>
      <c r="E574" s="321"/>
      <c r="F574" s="321"/>
      <c r="G574" s="142"/>
      <c r="H574" s="143"/>
      <c r="I574" s="143"/>
      <c r="J574" s="143"/>
      <c r="K574" s="143"/>
      <c r="L574" s="143"/>
      <c r="M574" s="143"/>
      <c r="N574" s="146"/>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3"/>
    </row>
    <row r="575" spans="1:37" x14ac:dyDescent="0.3">
      <c r="A575" s="142"/>
      <c r="B575" s="143"/>
      <c r="C575" s="144"/>
      <c r="D575" s="143"/>
      <c r="E575" s="321"/>
      <c r="F575" s="321"/>
      <c r="G575" s="142"/>
      <c r="H575" s="143"/>
      <c r="I575" s="143"/>
      <c r="J575" s="143"/>
      <c r="K575" s="143"/>
      <c r="L575" s="143"/>
      <c r="M575" s="143"/>
      <c r="N575" s="146"/>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3"/>
    </row>
    <row r="576" spans="1:37" x14ac:dyDescent="0.3">
      <c r="A576" s="142"/>
      <c r="B576" s="143"/>
      <c r="C576" s="144"/>
      <c r="D576" s="143"/>
      <c r="E576" s="321"/>
      <c r="F576" s="321"/>
      <c r="G576" s="142"/>
      <c r="H576" s="143"/>
      <c r="I576" s="143"/>
      <c r="J576" s="143"/>
      <c r="K576" s="143"/>
      <c r="L576" s="143"/>
      <c r="M576" s="143"/>
      <c r="N576" s="146"/>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3"/>
    </row>
    <row r="577" spans="1:37" x14ac:dyDescent="0.3">
      <c r="A577" s="142"/>
      <c r="B577" s="143"/>
      <c r="C577" s="144"/>
      <c r="D577" s="143"/>
      <c r="E577" s="321"/>
      <c r="F577" s="321"/>
      <c r="G577" s="142"/>
      <c r="H577" s="143"/>
      <c r="I577" s="143"/>
      <c r="J577" s="143"/>
      <c r="K577" s="143"/>
      <c r="L577" s="143"/>
      <c r="M577" s="143"/>
      <c r="N577" s="146"/>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3"/>
    </row>
    <row r="578" spans="1:37" x14ac:dyDescent="0.3">
      <c r="A578" s="142"/>
      <c r="B578" s="143"/>
      <c r="C578" s="144"/>
      <c r="D578" s="143"/>
      <c r="E578" s="321"/>
      <c r="F578" s="321"/>
      <c r="G578" s="142"/>
      <c r="H578" s="143"/>
      <c r="I578" s="143"/>
      <c r="J578" s="143"/>
      <c r="K578" s="143"/>
      <c r="L578" s="143"/>
      <c r="M578" s="143"/>
      <c r="N578" s="146"/>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3"/>
      <c r="AK578" s="143"/>
    </row>
    <row r="579" spans="1:37" x14ac:dyDescent="0.3">
      <c r="A579" s="142"/>
      <c r="B579" s="143"/>
      <c r="C579" s="144"/>
      <c r="D579" s="143"/>
      <c r="E579" s="321"/>
      <c r="F579" s="321"/>
      <c r="G579" s="142"/>
      <c r="H579" s="143"/>
      <c r="I579" s="143"/>
      <c r="J579" s="143"/>
      <c r="K579" s="143"/>
      <c r="L579" s="143"/>
      <c r="M579" s="143"/>
      <c r="N579" s="146"/>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3"/>
    </row>
    <row r="580" spans="1:37" x14ac:dyDescent="0.3">
      <c r="A580" s="142"/>
      <c r="B580" s="143"/>
      <c r="C580" s="144"/>
      <c r="D580" s="143"/>
      <c r="E580" s="321"/>
      <c r="F580" s="321"/>
      <c r="G580" s="142"/>
      <c r="H580" s="143"/>
      <c r="I580" s="143"/>
      <c r="J580" s="143"/>
      <c r="K580" s="143"/>
      <c r="L580" s="143"/>
      <c r="M580" s="143"/>
      <c r="N580" s="146"/>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3"/>
      <c r="AK580" s="143"/>
    </row>
    <row r="581" spans="1:37" x14ac:dyDescent="0.3">
      <c r="A581" s="142"/>
      <c r="B581" s="143"/>
      <c r="C581" s="144"/>
      <c r="D581" s="143"/>
      <c r="E581" s="321"/>
      <c r="F581" s="321"/>
      <c r="G581" s="142"/>
      <c r="H581" s="143"/>
      <c r="I581" s="143"/>
      <c r="J581" s="143"/>
      <c r="K581" s="143"/>
      <c r="L581" s="143"/>
      <c r="M581" s="143"/>
      <c r="N581" s="146"/>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3"/>
    </row>
    <row r="582" spans="1:37" x14ac:dyDescent="0.3">
      <c r="A582" s="142"/>
      <c r="B582" s="143"/>
      <c r="C582" s="144"/>
      <c r="D582" s="143"/>
      <c r="E582" s="321"/>
      <c r="F582" s="321"/>
      <c r="G582" s="142"/>
      <c r="H582" s="143"/>
      <c r="I582" s="143"/>
      <c r="J582" s="143"/>
      <c r="K582" s="143"/>
      <c r="L582" s="143"/>
      <c r="M582" s="143"/>
      <c r="N582" s="146"/>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3"/>
      <c r="AK582" s="143"/>
    </row>
    <row r="583" spans="1:37" x14ac:dyDescent="0.3">
      <c r="A583" s="142"/>
      <c r="B583" s="143"/>
      <c r="C583" s="144"/>
      <c r="D583" s="143"/>
      <c r="E583" s="321"/>
      <c r="F583" s="321"/>
      <c r="G583" s="142"/>
      <c r="H583" s="143"/>
      <c r="I583" s="143"/>
      <c r="J583" s="143"/>
      <c r="K583" s="143"/>
      <c r="L583" s="143"/>
      <c r="M583" s="143"/>
      <c r="N583" s="146"/>
      <c r="O583" s="143"/>
      <c r="P583" s="143"/>
      <c r="Q583" s="143"/>
      <c r="R583" s="143"/>
      <c r="S583" s="143"/>
      <c r="T583" s="143"/>
      <c r="U583" s="143"/>
      <c r="V583" s="143"/>
      <c r="W583" s="143"/>
      <c r="X583" s="143"/>
      <c r="Y583" s="143"/>
      <c r="Z583" s="143"/>
      <c r="AA583" s="143"/>
      <c r="AB583" s="143"/>
      <c r="AC583" s="143"/>
      <c r="AD583" s="143"/>
      <c r="AE583" s="143"/>
      <c r="AF583" s="143"/>
      <c r="AG583" s="143"/>
      <c r="AH583" s="143"/>
      <c r="AI583" s="143"/>
      <c r="AJ583" s="143"/>
      <c r="AK583" s="143"/>
    </row>
    <row r="584" spans="1:37" x14ac:dyDescent="0.3">
      <c r="A584" s="142"/>
      <c r="B584" s="143"/>
      <c r="C584" s="144"/>
      <c r="D584" s="143"/>
      <c r="E584" s="321"/>
      <c r="F584" s="321"/>
      <c r="G584" s="142"/>
      <c r="H584" s="143"/>
      <c r="I584" s="143"/>
      <c r="J584" s="143"/>
      <c r="K584" s="143"/>
      <c r="L584" s="143"/>
      <c r="M584" s="143"/>
      <c r="N584" s="146"/>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3"/>
    </row>
    <row r="585" spans="1:37" x14ac:dyDescent="0.3">
      <c r="A585" s="142"/>
      <c r="B585" s="143"/>
      <c r="C585" s="144"/>
      <c r="D585" s="143"/>
      <c r="E585" s="321"/>
      <c r="F585" s="321"/>
      <c r="G585" s="142"/>
      <c r="H585" s="143"/>
      <c r="I585" s="143"/>
      <c r="J585" s="143"/>
      <c r="K585" s="143"/>
      <c r="L585" s="143"/>
      <c r="M585" s="143"/>
      <c r="N585" s="146"/>
      <c r="O585" s="143"/>
      <c r="P585" s="143"/>
      <c r="Q585" s="143"/>
      <c r="R585" s="143"/>
      <c r="S585" s="143"/>
      <c r="T585" s="143"/>
      <c r="U585" s="143"/>
      <c r="V585" s="143"/>
      <c r="W585" s="143"/>
      <c r="X585" s="143"/>
      <c r="Y585" s="143"/>
      <c r="Z585" s="143"/>
      <c r="AA585" s="143"/>
      <c r="AB585" s="143"/>
      <c r="AC585" s="143"/>
      <c r="AD585" s="143"/>
      <c r="AE585" s="143"/>
      <c r="AF585" s="143"/>
      <c r="AG585" s="143"/>
      <c r="AH585" s="143"/>
      <c r="AI585" s="143"/>
      <c r="AJ585" s="143"/>
      <c r="AK585" s="143"/>
    </row>
    <row r="586" spans="1:37" x14ac:dyDescent="0.3">
      <c r="A586" s="142"/>
      <c r="B586" s="143"/>
      <c r="C586" s="144"/>
      <c r="D586" s="143"/>
      <c r="E586" s="321"/>
      <c r="F586" s="321"/>
      <c r="G586" s="142"/>
      <c r="H586" s="143"/>
      <c r="I586" s="143"/>
      <c r="J586" s="143"/>
      <c r="K586" s="143"/>
      <c r="L586" s="143"/>
      <c r="M586" s="143"/>
      <c r="N586" s="146"/>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3"/>
      <c r="AK586" s="143"/>
    </row>
    <row r="587" spans="1:37" x14ac:dyDescent="0.3">
      <c r="A587" s="142"/>
      <c r="B587" s="143"/>
      <c r="C587" s="144"/>
      <c r="D587" s="143"/>
      <c r="E587" s="321"/>
      <c r="F587" s="321"/>
      <c r="G587" s="142"/>
      <c r="H587" s="143"/>
      <c r="I587" s="143"/>
      <c r="J587" s="143"/>
      <c r="K587" s="143"/>
      <c r="L587" s="143"/>
      <c r="M587" s="143"/>
      <c r="N587" s="146"/>
      <c r="O587" s="143"/>
      <c r="P587" s="143"/>
      <c r="Q587" s="143"/>
      <c r="R587" s="143"/>
      <c r="S587" s="143"/>
      <c r="T587" s="143"/>
      <c r="U587" s="143"/>
      <c r="V587" s="143"/>
      <c r="W587" s="143"/>
      <c r="X587" s="143"/>
      <c r="Y587" s="143"/>
      <c r="Z587" s="143"/>
      <c r="AA587" s="143"/>
      <c r="AB587" s="143"/>
      <c r="AC587" s="143"/>
      <c r="AD587" s="143"/>
      <c r="AE587" s="143"/>
      <c r="AF587" s="143"/>
      <c r="AG587" s="143"/>
      <c r="AH587" s="143"/>
      <c r="AI587" s="143"/>
      <c r="AJ587" s="143"/>
      <c r="AK587" s="143"/>
    </row>
    <row r="588" spans="1:37" x14ac:dyDescent="0.3">
      <c r="A588" s="142"/>
      <c r="B588" s="143"/>
      <c r="C588" s="144"/>
      <c r="D588" s="143"/>
      <c r="E588" s="321"/>
      <c r="F588" s="321"/>
      <c r="G588" s="142"/>
      <c r="H588" s="143"/>
      <c r="I588" s="143"/>
      <c r="J588" s="143"/>
      <c r="K588" s="143"/>
      <c r="L588" s="143"/>
      <c r="M588" s="143"/>
      <c r="N588" s="146"/>
      <c r="O588" s="143"/>
      <c r="P588" s="143"/>
      <c r="Q588" s="143"/>
      <c r="R588" s="143"/>
      <c r="S588" s="143"/>
      <c r="T588" s="143"/>
      <c r="U588" s="143"/>
      <c r="V588" s="143"/>
      <c r="W588" s="143"/>
      <c r="X588" s="143"/>
      <c r="Y588" s="143"/>
      <c r="Z588" s="143"/>
      <c r="AA588" s="143"/>
      <c r="AB588" s="143"/>
      <c r="AC588" s="143"/>
      <c r="AD588" s="143"/>
      <c r="AE588" s="143"/>
      <c r="AF588" s="143"/>
      <c r="AG588" s="143"/>
      <c r="AH588" s="143"/>
      <c r="AI588" s="143"/>
      <c r="AJ588" s="143"/>
      <c r="AK588" s="143"/>
    </row>
    <row r="589" spans="1:37" x14ac:dyDescent="0.3">
      <c r="A589" s="142"/>
      <c r="B589" s="143"/>
      <c r="C589" s="144"/>
      <c r="D589" s="143"/>
      <c r="E589" s="321"/>
      <c r="F589" s="321"/>
      <c r="G589" s="142"/>
      <c r="H589" s="143"/>
      <c r="I589" s="143"/>
      <c r="J589" s="143"/>
      <c r="K589" s="143"/>
      <c r="L589" s="143"/>
      <c r="M589" s="143"/>
      <c r="N589" s="146"/>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row>
    <row r="590" spans="1:37" x14ac:dyDescent="0.3">
      <c r="A590" s="142"/>
      <c r="B590" s="143"/>
      <c r="C590" s="144"/>
      <c r="D590" s="143"/>
      <c r="E590" s="321"/>
      <c r="F590" s="321"/>
      <c r="G590" s="142"/>
      <c r="H590" s="143"/>
      <c r="I590" s="143"/>
      <c r="J590" s="143"/>
      <c r="K590" s="143"/>
      <c r="L590" s="143"/>
      <c r="M590" s="143"/>
      <c r="N590" s="146"/>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row>
    <row r="591" spans="1:37" x14ac:dyDescent="0.3">
      <c r="A591" s="142"/>
      <c r="B591" s="143"/>
      <c r="C591" s="144"/>
      <c r="D591" s="143"/>
      <c r="E591" s="321"/>
      <c r="F591" s="321"/>
      <c r="G591" s="142"/>
      <c r="H591" s="143"/>
      <c r="I591" s="143"/>
      <c r="J591" s="143"/>
      <c r="K591" s="143"/>
      <c r="L591" s="143"/>
      <c r="M591" s="143"/>
      <c r="N591" s="146"/>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row>
    <row r="592" spans="1:37" x14ac:dyDescent="0.3">
      <c r="A592" s="142"/>
      <c r="B592" s="143"/>
      <c r="C592" s="144"/>
      <c r="D592" s="143"/>
      <c r="E592" s="321"/>
      <c r="F592" s="321"/>
      <c r="G592" s="142"/>
      <c r="H592" s="143"/>
      <c r="I592" s="143"/>
      <c r="J592" s="143"/>
      <c r="K592" s="143"/>
      <c r="L592" s="143"/>
      <c r="M592" s="143"/>
      <c r="N592" s="146"/>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3"/>
    </row>
    <row r="593" spans="1:37" x14ac:dyDescent="0.3">
      <c r="A593" s="142"/>
      <c r="B593" s="143"/>
      <c r="C593" s="144"/>
      <c r="D593" s="143"/>
      <c r="E593" s="321"/>
      <c r="F593" s="321"/>
      <c r="G593" s="142"/>
      <c r="H593" s="143"/>
      <c r="I593" s="143"/>
      <c r="J593" s="143"/>
      <c r="K593" s="143"/>
      <c r="L593" s="143"/>
      <c r="M593" s="143"/>
      <c r="N593" s="146"/>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3"/>
      <c r="AK593" s="143"/>
    </row>
    <row r="594" spans="1:37" x14ac:dyDescent="0.3">
      <c r="A594" s="142"/>
      <c r="B594" s="143"/>
      <c r="C594" s="144"/>
      <c r="D594" s="143"/>
      <c r="E594" s="321"/>
      <c r="F594" s="321"/>
      <c r="G594" s="142"/>
      <c r="H594" s="143"/>
      <c r="I594" s="143"/>
      <c r="J594" s="143"/>
      <c r="K594" s="143"/>
      <c r="L594" s="143"/>
      <c r="M594" s="143"/>
      <c r="N594" s="146"/>
      <c r="O594" s="143"/>
      <c r="P594" s="143"/>
      <c r="Q594" s="143"/>
      <c r="R594" s="143"/>
      <c r="S594" s="143"/>
      <c r="T594" s="143"/>
      <c r="U594" s="143"/>
      <c r="V594" s="143"/>
      <c r="W594" s="143"/>
      <c r="X594" s="143"/>
      <c r="Y594" s="143"/>
      <c r="Z594" s="143"/>
      <c r="AA594" s="143"/>
      <c r="AB594" s="143"/>
      <c r="AC594" s="143"/>
      <c r="AD594" s="143"/>
      <c r="AE594" s="143"/>
      <c r="AF594" s="143"/>
      <c r="AG594" s="143"/>
      <c r="AH594" s="143"/>
      <c r="AI594" s="143"/>
      <c r="AJ594" s="143"/>
      <c r="AK594" s="143"/>
    </row>
    <row r="595" spans="1:37" x14ac:dyDescent="0.3">
      <c r="A595" s="142"/>
      <c r="B595" s="143"/>
      <c r="C595" s="144"/>
      <c r="D595" s="143"/>
      <c r="E595" s="321"/>
      <c r="F595" s="321"/>
      <c r="G595" s="142"/>
      <c r="H595" s="143"/>
      <c r="I595" s="143"/>
      <c r="J595" s="143"/>
      <c r="K595" s="143"/>
      <c r="L595" s="143"/>
      <c r="M595" s="143"/>
      <c r="N595" s="146"/>
      <c r="O595" s="143"/>
      <c r="P595" s="143"/>
      <c r="Q595" s="143"/>
      <c r="R595" s="143"/>
      <c r="S595" s="143"/>
      <c r="T595" s="143"/>
      <c r="U595" s="143"/>
      <c r="V595" s="143"/>
      <c r="W595" s="143"/>
      <c r="X595" s="143"/>
      <c r="Y595" s="143"/>
      <c r="Z595" s="143"/>
      <c r="AA595" s="143"/>
      <c r="AB595" s="143"/>
      <c r="AC595" s="143"/>
      <c r="AD595" s="143"/>
      <c r="AE595" s="143"/>
      <c r="AF595" s="143"/>
      <c r="AG595" s="143"/>
      <c r="AH595" s="143"/>
      <c r="AI595" s="143"/>
      <c r="AJ595" s="143"/>
      <c r="AK595" s="143"/>
    </row>
    <row r="596" spans="1:37" x14ac:dyDescent="0.3">
      <c r="A596" s="142"/>
      <c r="B596" s="143"/>
      <c r="C596" s="144"/>
      <c r="D596" s="143"/>
      <c r="E596" s="321"/>
      <c r="F596" s="321"/>
      <c r="G596" s="142"/>
      <c r="H596" s="143"/>
      <c r="I596" s="143"/>
      <c r="J596" s="143"/>
      <c r="K596" s="143"/>
      <c r="L596" s="143"/>
      <c r="M596" s="143"/>
      <c r="N596" s="146"/>
      <c r="O596" s="143"/>
      <c r="P596" s="143"/>
      <c r="Q596" s="143"/>
      <c r="R596" s="143"/>
      <c r="S596" s="143"/>
      <c r="T596" s="143"/>
      <c r="U596" s="143"/>
      <c r="V596" s="143"/>
      <c r="W596" s="143"/>
      <c r="X596" s="143"/>
      <c r="Y596" s="143"/>
      <c r="Z596" s="143"/>
      <c r="AA596" s="143"/>
      <c r="AB596" s="143"/>
      <c r="AC596" s="143"/>
      <c r="AD596" s="143"/>
      <c r="AE596" s="143"/>
      <c r="AF596" s="143"/>
      <c r="AG596" s="143"/>
      <c r="AH596" s="143"/>
      <c r="AI596" s="143"/>
      <c r="AJ596" s="143"/>
      <c r="AK596" s="143"/>
    </row>
    <row r="597" spans="1:37" x14ac:dyDescent="0.3">
      <c r="A597" s="142"/>
      <c r="B597" s="143"/>
      <c r="C597" s="144"/>
      <c r="D597" s="143"/>
      <c r="E597" s="321"/>
      <c r="F597" s="321"/>
      <c r="G597" s="142"/>
      <c r="H597" s="143"/>
      <c r="I597" s="143"/>
      <c r="J597" s="143"/>
      <c r="K597" s="143"/>
      <c r="L597" s="143"/>
      <c r="M597" s="143"/>
      <c r="N597" s="146"/>
      <c r="O597" s="143"/>
      <c r="P597" s="143"/>
      <c r="Q597" s="143"/>
      <c r="R597" s="143"/>
      <c r="S597" s="143"/>
      <c r="T597" s="143"/>
      <c r="U597" s="143"/>
      <c r="V597" s="143"/>
      <c r="W597" s="143"/>
      <c r="X597" s="143"/>
      <c r="Y597" s="143"/>
      <c r="Z597" s="143"/>
      <c r="AA597" s="143"/>
      <c r="AB597" s="143"/>
      <c r="AC597" s="143"/>
      <c r="AD597" s="143"/>
      <c r="AE597" s="143"/>
      <c r="AF597" s="143"/>
      <c r="AG597" s="143"/>
      <c r="AH597" s="143"/>
      <c r="AI597" s="143"/>
      <c r="AJ597" s="143"/>
      <c r="AK597" s="143"/>
    </row>
    <row r="598" spans="1:37" x14ac:dyDescent="0.3">
      <c r="A598" s="142"/>
      <c r="B598" s="143"/>
      <c r="C598" s="144"/>
      <c r="D598" s="143"/>
      <c r="E598" s="321"/>
      <c r="F598" s="321"/>
      <c r="G598" s="142"/>
      <c r="H598" s="143"/>
      <c r="I598" s="143"/>
      <c r="J598" s="143"/>
      <c r="K598" s="143"/>
      <c r="L598" s="143"/>
      <c r="M598" s="143"/>
      <c r="N598" s="146"/>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3"/>
      <c r="AK598" s="143"/>
    </row>
    <row r="599" spans="1:37" x14ac:dyDescent="0.3">
      <c r="A599" s="142"/>
      <c r="B599" s="143"/>
      <c r="C599" s="144"/>
      <c r="D599" s="143"/>
      <c r="E599" s="321"/>
      <c r="F599" s="321"/>
      <c r="G599" s="142"/>
      <c r="H599" s="143"/>
      <c r="I599" s="143"/>
      <c r="J599" s="143"/>
      <c r="K599" s="143"/>
      <c r="L599" s="143"/>
      <c r="M599" s="143"/>
      <c r="N599" s="146"/>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3"/>
    </row>
    <row r="600" spans="1:37" x14ac:dyDescent="0.3">
      <c r="A600" s="142"/>
      <c r="B600" s="143"/>
      <c r="C600" s="144"/>
      <c r="D600" s="143"/>
      <c r="E600" s="321"/>
      <c r="F600" s="321"/>
      <c r="G600" s="142"/>
      <c r="H600" s="143"/>
      <c r="I600" s="143"/>
      <c r="J600" s="143"/>
      <c r="K600" s="143"/>
      <c r="L600" s="143"/>
      <c r="M600" s="143"/>
      <c r="N600" s="146"/>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3"/>
    </row>
    <row r="601" spans="1:37" x14ac:dyDescent="0.3">
      <c r="A601" s="142"/>
      <c r="B601" s="143"/>
      <c r="C601" s="144"/>
      <c r="D601" s="143"/>
      <c r="E601" s="321"/>
      <c r="F601" s="321"/>
      <c r="G601" s="142"/>
      <c r="H601" s="143"/>
      <c r="I601" s="143"/>
      <c r="J601" s="143"/>
      <c r="K601" s="143"/>
      <c r="L601" s="143"/>
      <c r="M601" s="143"/>
      <c r="N601" s="146"/>
      <c r="O601" s="143"/>
      <c r="P601" s="143"/>
      <c r="Q601" s="143"/>
      <c r="R601" s="143"/>
      <c r="S601" s="143"/>
      <c r="T601" s="143"/>
      <c r="U601" s="143"/>
      <c r="V601" s="143"/>
      <c r="W601" s="143"/>
      <c r="X601" s="143"/>
      <c r="Y601" s="143"/>
      <c r="Z601" s="143"/>
      <c r="AA601" s="143"/>
      <c r="AB601" s="143"/>
      <c r="AC601" s="143"/>
      <c r="AD601" s="143"/>
      <c r="AE601" s="143"/>
      <c r="AF601" s="143"/>
      <c r="AG601" s="143"/>
      <c r="AH601" s="143"/>
      <c r="AI601" s="143"/>
      <c r="AJ601" s="143"/>
      <c r="AK601" s="143"/>
    </row>
    <row r="602" spans="1:37" x14ac:dyDescent="0.3">
      <c r="A602" s="142"/>
      <c r="B602" s="143"/>
      <c r="C602" s="144"/>
      <c r="D602" s="143"/>
      <c r="E602" s="321"/>
      <c r="F602" s="321"/>
      <c r="G602" s="142"/>
      <c r="H602" s="143"/>
      <c r="I602" s="143"/>
      <c r="J602" s="143"/>
      <c r="K602" s="143"/>
      <c r="L602" s="143"/>
      <c r="M602" s="143"/>
      <c r="N602" s="146"/>
      <c r="O602" s="143"/>
      <c r="P602" s="143"/>
      <c r="Q602" s="143"/>
      <c r="R602" s="143"/>
      <c r="S602" s="143"/>
      <c r="T602" s="143"/>
      <c r="U602" s="143"/>
      <c r="V602" s="143"/>
      <c r="W602" s="143"/>
      <c r="X602" s="143"/>
      <c r="Y602" s="143"/>
      <c r="Z602" s="143"/>
      <c r="AA602" s="143"/>
      <c r="AB602" s="143"/>
      <c r="AC602" s="143"/>
      <c r="AD602" s="143"/>
      <c r="AE602" s="143"/>
      <c r="AF602" s="143"/>
      <c r="AG602" s="143"/>
      <c r="AH602" s="143"/>
      <c r="AI602" s="143"/>
      <c r="AJ602" s="143"/>
      <c r="AK602" s="143"/>
    </row>
    <row r="603" spans="1:37" x14ac:dyDescent="0.3">
      <c r="A603" s="142"/>
      <c r="B603" s="143"/>
      <c r="C603" s="144"/>
      <c r="D603" s="143"/>
      <c r="E603" s="321"/>
      <c r="F603" s="321"/>
      <c r="G603" s="142"/>
      <c r="H603" s="143"/>
      <c r="I603" s="143"/>
      <c r="J603" s="143"/>
      <c r="K603" s="143"/>
      <c r="L603" s="143"/>
      <c r="M603" s="143"/>
      <c r="N603" s="146"/>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3"/>
    </row>
    <row r="604" spans="1:37" x14ac:dyDescent="0.3">
      <c r="A604" s="142"/>
      <c r="B604" s="143"/>
      <c r="C604" s="144"/>
      <c r="D604" s="143"/>
      <c r="E604" s="321"/>
      <c r="F604" s="321"/>
      <c r="G604" s="142"/>
      <c r="H604" s="143"/>
      <c r="I604" s="143"/>
      <c r="J604" s="143"/>
      <c r="K604" s="143"/>
      <c r="L604" s="143"/>
      <c r="M604" s="143"/>
      <c r="N604" s="146"/>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3"/>
    </row>
    <row r="605" spans="1:37" x14ac:dyDescent="0.3">
      <c r="A605" s="142"/>
      <c r="B605" s="143"/>
      <c r="C605" s="144"/>
      <c r="D605" s="143"/>
      <c r="E605" s="321"/>
      <c r="F605" s="321"/>
      <c r="G605" s="142"/>
      <c r="H605" s="143"/>
      <c r="I605" s="143"/>
      <c r="J605" s="143"/>
      <c r="K605" s="143"/>
      <c r="L605" s="143"/>
      <c r="M605" s="143"/>
      <c r="N605" s="146"/>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3"/>
    </row>
    <row r="606" spans="1:37" x14ac:dyDescent="0.3">
      <c r="A606" s="142"/>
      <c r="B606" s="143"/>
      <c r="C606" s="144"/>
      <c r="D606" s="143"/>
      <c r="E606" s="321"/>
      <c r="F606" s="321"/>
      <c r="G606" s="142"/>
      <c r="H606" s="143"/>
      <c r="I606" s="143"/>
      <c r="J606" s="143"/>
      <c r="K606" s="143"/>
      <c r="L606" s="143"/>
      <c r="M606" s="143"/>
      <c r="N606" s="146"/>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143"/>
    </row>
    <row r="607" spans="1:37" x14ac:dyDescent="0.3">
      <c r="A607" s="142"/>
      <c r="B607" s="143"/>
      <c r="C607" s="144"/>
      <c r="D607" s="143"/>
      <c r="E607" s="321"/>
      <c r="F607" s="321"/>
      <c r="G607" s="142"/>
      <c r="H607" s="143"/>
      <c r="I607" s="143"/>
      <c r="J607" s="143"/>
      <c r="K607" s="143"/>
      <c r="L607" s="143"/>
      <c r="M607" s="143"/>
      <c r="N607" s="146"/>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3"/>
    </row>
    <row r="608" spans="1:37" x14ac:dyDescent="0.3">
      <c r="A608" s="142"/>
      <c r="B608" s="143"/>
      <c r="C608" s="144"/>
      <c r="D608" s="143"/>
      <c r="E608" s="321"/>
      <c r="F608" s="321"/>
      <c r="G608" s="142"/>
      <c r="H608" s="143"/>
      <c r="I608" s="143"/>
      <c r="J608" s="143"/>
      <c r="K608" s="143"/>
      <c r="L608" s="143"/>
      <c r="M608" s="143"/>
      <c r="N608" s="146"/>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3"/>
    </row>
    <row r="609" spans="1:37" x14ac:dyDescent="0.3">
      <c r="A609" s="142"/>
      <c r="B609" s="143"/>
      <c r="C609" s="144"/>
      <c r="D609" s="143"/>
      <c r="E609" s="321"/>
      <c r="F609" s="321"/>
      <c r="G609" s="142"/>
      <c r="H609" s="143"/>
      <c r="I609" s="143"/>
      <c r="J609" s="143"/>
      <c r="K609" s="143"/>
      <c r="L609" s="143"/>
      <c r="M609" s="143"/>
      <c r="N609" s="146"/>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3"/>
    </row>
    <row r="610" spans="1:37" x14ac:dyDescent="0.3">
      <c r="A610" s="142"/>
      <c r="B610" s="143"/>
      <c r="C610" s="144"/>
      <c r="D610" s="143"/>
      <c r="E610" s="321"/>
      <c r="F610" s="321"/>
      <c r="G610" s="142"/>
      <c r="H610" s="143"/>
      <c r="I610" s="143"/>
      <c r="J610" s="143"/>
      <c r="K610" s="143"/>
      <c r="L610" s="143"/>
      <c r="M610" s="143"/>
      <c r="N610" s="146"/>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3"/>
    </row>
    <row r="611" spans="1:37" x14ac:dyDescent="0.3">
      <c r="A611" s="142"/>
      <c r="B611" s="143"/>
      <c r="C611" s="144"/>
      <c r="D611" s="143"/>
      <c r="E611" s="321"/>
      <c r="F611" s="321"/>
      <c r="G611" s="142"/>
      <c r="H611" s="143"/>
      <c r="I611" s="143"/>
      <c r="J611" s="143"/>
      <c r="K611" s="143"/>
      <c r="L611" s="143"/>
      <c r="M611" s="143"/>
      <c r="N611" s="146"/>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3"/>
      <c r="AK611" s="143"/>
    </row>
    <row r="612" spans="1:37" x14ac:dyDescent="0.3">
      <c r="A612" s="142"/>
      <c r="B612" s="143"/>
      <c r="C612" s="144"/>
      <c r="D612" s="143"/>
      <c r="E612" s="321"/>
      <c r="F612" s="321"/>
      <c r="G612" s="142"/>
      <c r="H612" s="143"/>
      <c r="I612" s="143"/>
      <c r="J612" s="143"/>
      <c r="K612" s="143"/>
      <c r="L612" s="143"/>
      <c r="M612" s="143"/>
      <c r="N612" s="146"/>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3"/>
      <c r="AK612" s="143"/>
    </row>
    <row r="613" spans="1:37" x14ac:dyDescent="0.3">
      <c r="A613" s="142"/>
      <c r="B613" s="143"/>
      <c r="C613" s="144"/>
      <c r="D613" s="143"/>
      <c r="E613" s="321"/>
      <c r="F613" s="321"/>
      <c r="G613" s="142"/>
      <c r="H613" s="143"/>
      <c r="I613" s="143"/>
      <c r="J613" s="143"/>
      <c r="K613" s="143"/>
      <c r="L613" s="143"/>
      <c r="M613" s="143"/>
      <c r="N613" s="146"/>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3"/>
      <c r="AK613" s="143"/>
    </row>
    <row r="614" spans="1:37" x14ac:dyDescent="0.3">
      <c r="A614" s="142"/>
      <c r="B614" s="143"/>
      <c r="C614" s="144"/>
      <c r="D614" s="143"/>
      <c r="E614" s="321"/>
      <c r="F614" s="321"/>
      <c r="G614" s="142"/>
      <c r="H614" s="143"/>
      <c r="I614" s="143"/>
      <c r="J614" s="143"/>
      <c r="K614" s="143"/>
      <c r="L614" s="143"/>
      <c r="M614" s="143"/>
      <c r="N614" s="146"/>
      <c r="O614" s="143"/>
      <c r="P614" s="143"/>
      <c r="Q614" s="143"/>
      <c r="R614" s="143"/>
      <c r="S614" s="143"/>
      <c r="T614" s="143"/>
      <c r="U614" s="143"/>
      <c r="V614" s="143"/>
      <c r="W614" s="143"/>
      <c r="X614" s="143"/>
      <c r="Y614" s="143"/>
      <c r="Z614" s="143"/>
      <c r="AA614" s="143"/>
      <c r="AB614" s="143"/>
      <c r="AC614" s="143"/>
      <c r="AD614" s="143"/>
      <c r="AE614" s="143"/>
      <c r="AF614" s="143"/>
      <c r="AG614" s="143"/>
      <c r="AH614" s="143"/>
      <c r="AI614" s="143"/>
      <c r="AJ614" s="143"/>
      <c r="AK614" s="143"/>
    </row>
    <row r="615" spans="1:37" x14ac:dyDescent="0.3">
      <c r="A615" s="142"/>
      <c r="B615" s="143"/>
      <c r="C615" s="144"/>
      <c r="D615" s="143"/>
      <c r="E615" s="321"/>
      <c r="F615" s="321"/>
      <c r="G615" s="142"/>
      <c r="H615" s="143"/>
      <c r="I615" s="143"/>
      <c r="J615" s="143"/>
      <c r="K615" s="143"/>
      <c r="L615" s="143"/>
      <c r="M615" s="143"/>
      <c r="N615" s="146"/>
      <c r="O615" s="143"/>
      <c r="P615" s="143"/>
      <c r="Q615" s="143"/>
      <c r="R615" s="143"/>
      <c r="S615" s="143"/>
      <c r="T615" s="143"/>
      <c r="U615" s="143"/>
      <c r="V615" s="143"/>
      <c r="W615" s="143"/>
      <c r="X615" s="143"/>
      <c r="Y615" s="143"/>
      <c r="Z615" s="143"/>
      <c r="AA615" s="143"/>
      <c r="AB615" s="143"/>
      <c r="AC615" s="143"/>
      <c r="AD615" s="143"/>
      <c r="AE615" s="143"/>
      <c r="AF615" s="143"/>
      <c r="AG615" s="143"/>
      <c r="AH615" s="143"/>
      <c r="AI615" s="143"/>
      <c r="AJ615" s="143"/>
      <c r="AK615" s="143"/>
    </row>
    <row r="616" spans="1:37" x14ac:dyDescent="0.3">
      <c r="A616" s="142"/>
      <c r="B616" s="143"/>
      <c r="C616" s="144"/>
      <c r="D616" s="143"/>
      <c r="E616" s="321"/>
      <c r="F616" s="321"/>
      <c r="G616" s="142"/>
      <c r="H616" s="143"/>
      <c r="I616" s="143"/>
      <c r="J616" s="143"/>
      <c r="K616" s="143"/>
      <c r="L616" s="143"/>
      <c r="M616" s="143"/>
      <c r="N616" s="146"/>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3"/>
      <c r="AK616" s="143"/>
    </row>
    <row r="617" spans="1:37" x14ac:dyDescent="0.3">
      <c r="A617" s="142"/>
      <c r="B617" s="143"/>
      <c r="C617" s="144"/>
      <c r="D617" s="143"/>
      <c r="E617" s="321"/>
      <c r="F617" s="321"/>
      <c r="G617" s="142"/>
      <c r="H617" s="143"/>
      <c r="I617" s="143"/>
      <c r="J617" s="143"/>
      <c r="K617" s="143"/>
      <c r="L617" s="143"/>
      <c r="M617" s="143"/>
      <c r="N617" s="146"/>
      <c r="O617" s="143"/>
      <c r="P617" s="143"/>
      <c r="Q617" s="143"/>
      <c r="R617" s="143"/>
      <c r="S617" s="143"/>
      <c r="T617" s="143"/>
      <c r="U617" s="143"/>
      <c r="V617" s="143"/>
      <c r="W617" s="143"/>
      <c r="X617" s="143"/>
      <c r="Y617" s="143"/>
      <c r="Z617" s="143"/>
      <c r="AA617" s="143"/>
      <c r="AB617" s="143"/>
      <c r="AC617" s="143"/>
      <c r="AD617" s="143"/>
      <c r="AE617" s="143"/>
      <c r="AF617" s="143"/>
      <c r="AG617" s="143"/>
      <c r="AH617" s="143"/>
      <c r="AI617" s="143"/>
      <c r="AJ617" s="143"/>
      <c r="AK617" s="143"/>
    </row>
    <row r="618" spans="1:37" x14ac:dyDescent="0.3">
      <c r="A618" s="142"/>
      <c r="B618" s="143"/>
      <c r="C618" s="144"/>
      <c r="D618" s="143"/>
      <c r="E618" s="321"/>
      <c r="F618" s="321"/>
      <c r="G618" s="142"/>
      <c r="H618" s="143"/>
      <c r="I618" s="143"/>
      <c r="J618" s="143"/>
      <c r="K618" s="143"/>
      <c r="L618" s="143"/>
      <c r="M618" s="143"/>
      <c r="N618" s="146"/>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3"/>
    </row>
    <row r="619" spans="1:37" x14ac:dyDescent="0.3">
      <c r="A619" s="142"/>
      <c r="B619" s="143"/>
      <c r="C619" s="144"/>
      <c r="D619" s="143"/>
      <c r="E619" s="321"/>
      <c r="F619" s="321"/>
      <c r="G619" s="142"/>
      <c r="H619" s="143"/>
      <c r="I619" s="143"/>
      <c r="J619" s="143"/>
      <c r="K619" s="143"/>
      <c r="L619" s="143"/>
      <c r="M619" s="143"/>
      <c r="N619" s="146"/>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3"/>
    </row>
    <row r="620" spans="1:37" x14ac:dyDescent="0.3">
      <c r="A620" s="142"/>
      <c r="B620" s="143"/>
      <c r="C620" s="144"/>
      <c r="D620" s="143"/>
      <c r="E620" s="321"/>
      <c r="F620" s="321"/>
      <c r="G620" s="142"/>
      <c r="H620" s="143"/>
      <c r="I620" s="143"/>
      <c r="J620" s="143"/>
      <c r="K620" s="143"/>
      <c r="L620" s="143"/>
      <c r="M620" s="143"/>
      <c r="N620" s="146"/>
      <c r="O620" s="143"/>
      <c r="P620" s="143"/>
      <c r="Q620" s="143"/>
      <c r="R620" s="143"/>
      <c r="S620" s="143"/>
      <c r="T620" s="143"/>
      <c r="U620" s="143"/>
      <c r="V620" s="143"/>
      <c r="W620" s="143"/>
      <c r="X620" s="143"/>
      <c r="Y620" s="143"/>
      <c r="Z620" s="143"/>
      <c r="AA620" s="143"/>
      <c r="AB620" s="143"/>
      <c r="AC620" s="143"/>
      <c r="AD620" s="143"/>
      <c r="AE620" s="143"/>
      <c r="AF620" s="143"/>
      <c r="AG620" s="143"/>
      <c r="AH620" s="143"/>
      <c r="AI620" s="143"/>
      <c r="AJ620" s="143"/>
      <c r="AK620" s="143"/>
    </row>
    <row r="621" spans="1:37" x14ac:dyDescent="0.3">
      <c r="A621" s="142"/>
      <c r="B621" s="143"/>
      <c r="C621" s="144"/>
      <c r="D621" s="143"/>
      <c r="E621" s="321"/>
      <c r="F621" s="321"/>
      <c r="G621" s="142"/>
      <c r="H621" s="143"/>
      <c r="I621" s="143"/>
      <c r="J621" s="143"/>
      <c r="K621" s="143"/>
      <c r="L621" s="143"/>
      <c r="M621" s="143"/>
      <c r="N621" s="146"/>
      <c r="O621" s="143"/>
      <c r="P621" s="143"/>
      <c r="Q621" s="143"/>
      <c r="R621" s="143"/>
      <c r="S621" s="143"/>
      <c r="T621" s="143"/>
      <c r="U621" s="143"/>
      <c r="V621" s="143"/>
      <c r="W621" s="143"/>
      <c r="X621" s="143"/>
      <c r="Y621" s="143"/>
      <c r="Z621" s="143"/>
      <c r="AA621" s="143"/>
      <c r="AB621" s="143"/>
      <c r="AC621" s="143"/>
      <c r="AD621" s="143"/>
      <c r="AE621" s="143"/>
      <c r="AF621" s="143"/>
      <c r="AG621" s="143"/>
      <c r="AH621" s="143"/>
      <c r="AI621" s="143"/>
      <c r="AJ621" s="143"/>
      <c r="AK621" s="143"/>
    </row>
    <row r="622" spans="1:37" x14ac:dyDescent="0.3">
      <c r="A622" s="142"/>
      <c r="B622" s="143"/>
      <c r="C622" s="144"/>
      <c r="D622" s="143"/>
      <c r="E622" s="321"/>
      <c r="F622" s="321"/>
      <c r="G622" s="142"/>
      <c r="H622" s="143"/>
      <c r="I622" s="143"/>
      <c r="J622" s="143"/>
      <c r="K622" s="143"/>
      <c r="L622" s="143"/>
      <c r="M622" s="143"/>
      <c r="N622" s="146"/>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3"/>
    </row>
    <row r="623" spans="1:37" x14ac:dyDescent="0.3">
      <c r="A623" s="142"/>
      <c r="B623" s="143"/>
      <c r="C623" s="144"/>
      <c r="D623" s="143"/>
      <c r="E623" s="321"/>
      <c r="F623" s="321"/>
      <c r="G623" s="142"/>
      <c r="H623" s="143"/>
      <c r="I623" s="143"/>
      <c r="J623" s="143"/>
      <c r="K623" s="143"/>
      <c r="L623" s="143"/>
      <c r="M623" s="143"/>
      <c r="N623" s="146"/>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3"/>
    </row>
    <row r="624" spans="1:37" x14ac:dyDescent="0.3">
      <c r="A624" s="142"/>
      <c r="B624" s="143"/>
      <c r="C624" s="144"/>
      <c r="D624" s="143"/>
      <c r="E624" s="321"/>
      <c r="F624" s="321"/>
      <c r="G624" s="142"/>
      <c r="H624" s="143"/>
      <c r="I624" s="143"/>
      <c r="J624" s="143"/>
      <c r="K624" s="143"/>
      <c r="L624" s="143"/>
      <c r="M624" s="143"/>
      <c r="N624" s="146"/>
      <c r="O624" s="143"/>
      <c r="P624" s="143"/>
      <c r="Q624" s="143"/>
      <c r="R624" s="143"/>
      <c r="S624" s="143"/>
      <c r="T624" s="143"/>
      <c r="U624" s="143"/>
      <c r="V624" s="143"/>
      <c r="W624" s="143"/>
      <c r="X624" s="143"/>
      <c r="Y624" s="143"/>
      <c r="Z624" s="143"/>
      <c r="AA624" s="143"/>
      <c r="AB624" s="143"/>
      <c r="AC624" s="143"/>
      <c r="AD624" s="143"/>
      <c r="AE624" s="143"/>
      <c r="AF624" s="143"/>
      <c r="AG624" s="143"/>
      <c r="AH624" s="143"/>
      <c r="AI624" s="143"/>
      <c r="AJ624" s="143"/>
      <c r="AK624" s="143"/>
    </row>
    <row r="625" spans="1:37" x14ac:dyDescent="0.3">
      <c r="A625" s="142"/>
      <c r="B625" s="143"/>
      <c r="C625" s="144"/>
      <c r="D625" s="143"/>
      <c r="E625" s="321"/>
      <c r="F625" s="321"/>
      <c r="G625" s="142"/>
      <c r="H625" s="143"/>
      <c r="I625" s="143"/>
      <c r="J625" s="143"/>
      <c r="K625" s="143"/>
      <c r="L625" s="143"/>
      <c r="M625" s="143"/>
      <c r="N625" s="146"/>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3"/>
    </row>
    <row r="626" spans="1:37" x14ac:dyDescent="0.3">
      <c r="A626" s="142"/>
      <c r="B626" s="143"/>
      <c r="C626" s="144"/>
      <c r="D626" s="143"/>
      <c r="E626" s="321"/>
      <c r="F626" s="321"/>
      <c r="G626" s="142"/>
      <c r="H626" s="143"/>
      <c r="I626" s="143"/>
      <c r="J626" s="143"/>
      <c r="K626" s="143"/>
      <c r="L626" s="143"/>
      <c r="M626" s="143"/>
      <c r="N626" s="146"/>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3"/>
    </row>
    <row r="627" spans="1:37" x14ac:dyDescent="0.3">
      <c r="A627" s="142"/>
      <c r="B627" s="143"/>
      <c r="C627" s="144"/>
      <c r="D627" s="143"/>
      <c r="E627" s="321"/>
      <c r="F627" s="321"/>
      <c r="G627" s="142"/>
      <c r="H627" s="143"/>
      <c r="I627" s="143"/>
      <c r="J627" s="143"/>
      <c r="K627" s="143"/>
      <c r="L627" s="143"/>
      <c r="M627" s="143"/>
      <c r="N627" s="146"/>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3"/>
    </row>
    <row r="628" spans="1:37" x14ac:dyDescent="0.3">
      <c r="A628" s="142"/>
      <c r="B628" s="143"/>
      <c r="C628" s="144"/>
      <c r="D628" s="143"/>
      <c r="E628" s="321"/>
      <c r="F628" s="321"/>
      <c r="G628" s="142"/>
      <c r="H628" s="143"/>
      <c r="I628" s="143"/>
      <c r="J628" s="143"/>
      <c r="K628" s="143"/>
      <c r="L628" s="143"/>
      <c r="M628" s="143"/>
      <c r="N628" s="146"/>
      <c r="O628" s="143"/>
      <c r="P628" s="143"/>
      <c r="Q628" s="143"/>
      <c r="R628" s="143"/>
      <c r="S628" s="143"/>
      <c r="T628" s="143"/>
      <c r="U628" s="143"/>
      <c r="V628" s="143"/>
      <c r="W628" s="143"/>
      <c r="X628" s="143"/>
      <c r="Y628" s="143"/>
      <c r="Z628" s="143"/>
      <c r="AA628" s="143"/>
      <c r="AB628" s="143"/>
      <c r="AC628" s="143"/>
      <c r="AD628" s="143"/>
      <c r="AE628" s="143"/>
      <c r="AF628" s="143"/>
      <c r="AG628" s="143"/>
      <c r="AH628" s="143"/>
      <c r="AI628" s="143"/>
      <c r="AJ628" s="143"/>
      <c r="AK628" s="143"/>
    </row>
    <row r="629" spans="1:37" x14ac:dyDescent="0.3">
      <c r="A629" s="142"/>
      <c r="B629" s="143"/>
      <c r="C629" s="144"/>
      <c r="D629" s="143"/>
      <c r="E629" s="321"/>
      <c r="F629" s="321"/>
      <c r="G629" s="142"/>
      <c r="H629" s="143"/>
      <c r="I629" s="143"/>
      <c r="J629" s="143"/>
      <c r="K629" s="143"/>
      <c r="L629" s="143"/>
      <c r="M629" s="143"/>
      <c r="N629" s="146"/>
      <c r="O629" s="143"/>
      <c r="P629" s="143"/>
      <c r="Q629" s="143"/>
      <c r="R629" s="143"/>
      <c r="S629" s="143"/>
      <c r="T629" s="143"/>
      <c r="U629" s="143"/>
      <c r="V629" s="143"/>
      <c r="W629" s="143"/>
      <c r="X629" s="143"/>
      <c r="Y629" s="143"/>
      <c r="Z629" s="143"/>
      <c r="AA629" s="143"/>
      <c r="AB629" s="143"/>
      <c r="AC629" s="143"/>
      <c r="AD629" s="143"/>
      <c r="AE629" s="143"/>
      <c r="AF629" s="143"/>
      <c r="AG629" s="143"/>
      <c r="AH629" s="143"/>
      <c r="AI629" s="143"/>
      <c r="AJ629" s="143"/>
      <c r="AK629" s="143"/>
    </row>
    <row r="630" spans="1:37" x14ac:dyDescent="0.3">
      <c r="A630" s="142"/>
      <c r="B630" s="143"/>
      <c r="C630" s="144"/>
      <c r="D630" s="143"/>
      <c r="E630" s="321"/>
      <c r="F630" s="321"/>
      <c r="G630" s="142"/>
      <c r="H630" s="143"/>
      <c r="I630" s="143"/>
      <c r="J630" s="143"/>
      <c r="K630" s="143"/>
      <c r="L630" s="143"/>
      <c r="M630" s="143"/>
      <c r="N630" s="146"/>
      <c r="O630" s="143"/>
      <c r="P630" s="143"/>
      <c r="Q630" s="143"/>
      <c r="R630" s="143"/>
      <c r="S630" s="143"/>
      <c r="T630" s="143"/>
      <c r="U630" s="143"/>
      <c r="V630" s="143"/>
      <c r="W630" s="143"/>
      <c r="X630" s="143"/>
      <c r="Y630" s="143"/>
      <c r="Z630" s="143"/>
      <c r="AA630" s="143"/>
      <c r="AB630" s="143"/>
      <c r="AC630" s="143"/>
      <c r="AD630" s="143"/>
      <c r="AE630" s="143"/>
      <c r="AF630" s="143"/>
      <c r="AG630" s="143"/>
      <c r="AH630" s="143"/>
      <c r="AI630" s="143"/>
      <c r="AJ630" s="143"/>
      <c r="AK630" s="143"/>
    </row>
    <row r="631" spans="1:37" x14ac:dyDescent="0.3">
      <c r="A631" s="142"/>
      <c r="B631" s="143"/>
      <c r="C631" s="144"/>
      <c r="D631" s="143"/>
      <c r="E631" s="321"/>
      <c r="F631" s="321"/>
      <c r="G631" s="142"/>
      <c r="H631" s="143"/>
      <c r="I631" s="143"/>
      <c r="J631" s="143"/>
      <c r="K631" s="143"/>
      <c r="L631" s="143"/>
      <c r="M631" s="143"/>
      <c r="N631" s="146"/>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3"/>
    </row>
    <row r="632" spans="1:37" x14ac:dyDescent="0.3">
      <c r="A632" s="142"/>
      <c r="B632" s="143"/>
      <c r="C632" s="144"/>
      <c r="D632" s="143"/>
      <c r="E632" s="321"/>
      <c r="F632" s="321"/>
      <c r="G632" s="142"/>
      <c r="H632" s="143"/>
      <c r="I632" s="143"/>
      <c r="J632" s="143"/>
      <c r="K632" s="143"/>
      <c r="L632" s="143"/>
      <c r="M632" s="143"/>
      <c r="N632" s="146"/>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3"/>
      <c r="AK632" s="143"/>
    </row>
    <row r="633" spans="1:37" x14ac:dyDescent="0.3">
      <c r="A633" s="142"/>
      <c r="B633" s="143"/>
      <c r="C633" s="144"/>
      <c r="D633" s="143"/>
      <c r="E633" s="321"/>
      <c r="F633" s="321"/>
      <c r="G633" s="142"/>
      <c r="H633" s="143"/>
      <c r="I633" s="143"/>
      <c r="J633" s="143"/>
      <c r="K633" s="143"/>
      <c r="L633" s="143"/>
      <c r="M633" s="143"/>
      <c r="N633" s="146"/>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3"/>
    </row>
    <row r="634" spans="1:37" x14ac:dyDescent="0.3">
      <c r="A634" s="142"/>
      <c r="B634" s="143"/>
      <c r="C634" s="144"/>
      <c r="D634" s="143"/>
      <c r="E634" s="321"/>
      <c r="F634" s="321"/>
      <c r="G634" s="142"/>
      <c r="H634" s="143"/>
      <c r="I634" s="143"/>
      <c r="J634" s="143"/>
      <c r="K634" s="143"/>
      <c r="L634" s="143"/>
      <c r="M634" s="143"/>
      <c r="N634" s="146"/>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3"/>
      <c r="AK634" s="143"/>
    </row>
    <row r="635" spans="1:37" x14ac:dyDescent="0.3">
      <c r="A635" s="142"/>
      <c r="B635" s="143"/>
      <c r="C635" s="144"/>
      <c r="D635" s="143"/>
      <c r="E635" s="321"/>
      <c r="F635" s="321"/>
      <c r="G635" s="142"/>
      <c r="H635" s="143"/>
      <c r="I635" s="143"/>
      <c r="J635" s="143"/>
      <c r="K635" s="143"/>
      <c r="L635" s="143"/>
      <c r="M635" s="143"/>
      <c r="N635" s="146"/>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3"/>
      <c r="AK635" s="143"/>
    </row>
    <row r="636" spans="1:37" x14ac:dyDescent="0.3">
      <c r="A636" s="142"/>
      <c r="B636" s="143"/>
      <c r="C636" s="144"/>
      <c r="D636" s="143"/>
      <c r="E636" s="321"/>
      <c r="F636" s="321"/>
      <c r="G636" s="142"/>
      <c r="H636" s="143"/>
      <c r="I636" s="143"/>
      <c r="J636" s="143"/>
      <c r="K636" s="143"/>
      <c r="L636" s="143"/>
      <c r="M636" s="143"/>
      <c r="N636" s="146"/>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3"/>
    </row>
    <row r="637" spans="1:37" x14ac:dyDescent="0.3">
      <c r="A637" s="142"/>
      <c r="B637" s="143"/>
      <c r="C637" s="144"/>
      <c r="D637" s="143"/>
      <c r="E637" s="321"/>
      <c r="F637" s="321"/>
      <c r="G637" s="142"/>
      <c r="H637" s="143"/>
      <c r="I637" s="143"/>
      <c r="J637" s="143"/>
      <c r="K637" s="143"/>
      <c r="L637" s="143"/>
      <c r="M637" s="143"/>
      <c r="N637" s="146"/>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3"/>
    </row>
    <row r="638" spans="1:37" x14ac:dyDescent="0.3">
      <c r="A638" s="142"/>
      <c r="B638" s="143"/>
      <c r="C638" s="144"/>
      <c r="D638" s="143"/>
      <c r="E638" s="321"/>
      <c r="F638" s="321"/>
      <c r="G638" s="142"/>
      <c r="H638" s="143"/>
      <c r="I638" s="143"/>
      <c r="J638" s="143"/>
      <c r="K638" s="143"/>
      <c r="L638" s="143"/>
      <c r="M638" s="143"/>
      <c r="N638" s="146"/>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3"/>
    </row>
    <row r="639" spans="1:37" x14ac:dyDescent="0.3">
      <c r="A639" s="142"/>
      <c r="B639" s="143"/>
      <c r="C639" s="144"/>
      <c r="D639" s="143"/>
      <c r="E639" s="321"/>
      <c r="F639" s="321"/>
      <c r="G639" s="142"/>
      <c r="H639" s="143"/>
      <c r="I639" s="143"/>
      <c r="J639" s="143"/>
      <c r="K639" s="143"/>
      <c r="L639" s="143"/>
      <c r="M639" s="143"/>
      <c r="N639" s="146"/>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3"/>
    </row>
    <row r="640" spans="1:37" x14ac:dyDescent="0.3">
      <c r="A640" s="142"/>
      <c r="B640" s="143"/>
      <c r="C640" s="144"/>
      <c r="D640" s="143"/>
      <c r="E640" s="321"/>
      <c r="F640" s="321"/>
      <c r="G640" s="142"/>
      <c r="H640" s="143"/>
      <c r="I640" s="143"/>
      <c r="J640" s="143"/>
      <c r="K640" s="143"/>
      <c r="L640" s="143"/>
      <c r="M640" s="143"/>
      <c r="N640" s="146"/>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3"/>
    </row>
    <row r="641" spans="1:37" x14ac:dyDescent="0.3">
      <c r="A641" s="142"/>
      <c r="B641" s="143"/>
      <c r="C641" s="144"/>
      <c r="D641" s="143"/>
      <c r="E641" s="321"/>
      <c r="F641" s="321"/>
      <c r="G641" s="142"/>
      <c r="H641" s="143"/>
      <c r="I641" s="143"/>
      <c r="J641" s="143"/>
      <c r="K641" s="143"/>
      <c r="L641" s="143"/>
      <c r="M641" s="143"/>
      <c r="N641" s="146"/>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3"/>
    </row>
    <row r="642" spans="1:37" x14ac:dyDescent="0.3">
      <c r="A642" s="142"/>
      <c r="B642" s="143"/>
      <c r="C642" s="144"/>
      <c r="D642" s="143"/>
      <c r="E642" s="321"/>
      <c r="F642" s="321"/>
      <c r="G642" s="142"/>
      <c r="H642" s="143"/>
      <c r="I642" s="143"/>
      <c r="J642" s="143"/>
      <c r="K642" s="143"/>
      <c r="L642" s="143"/>
      <c r="M642" s="143"/>
      <c r="N642" s="146"/>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3"/>
    </row>
    <row r="643" spans="1:37" x14ac:dyDescent="0.3">
      <c r="A643" s="142"/>
      <c r="B643" s="143"/>
      <c r="C643" s="144"/>
      <c r="D643" s="143"/>
      <c r="E643" s="321"/>
      <c r="F643" s="321"/>
      <c r="G643" s="142"/>
      <c r="H643" s="143"/>
      <c r="I643" s="143"/>
      <c r="J643" s="143"/>
      <c r="K643" s="143"/>
      <c r="L643" s="143"/>
      <c r="M643" s="143"/>
      <c r="N643" s="146"/>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row>
    <row r="644" spans="1:37" x14ac:dyDescent="0.3">
      <c r="A644" s="142"/>
      <c r="B644" s="143"/>
      <c r="C644" s="144"/>
      <c r="D644" s="143"/>
      <c r="E644" s="321"/>
      <c r="F644" s="321"/>
      <c r="G644" s="142"/>
      <c r="H644" s="143"/>
      <c r="I644" s="143"/>
      <c r="J644" s="143"/>
      <c r="K644" s="143"/>
      <c r="L644" s="143"/>
      <c r="M644" s="143"/>
      <c r="N644" s="146"/>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row>
    <row r="645" spans="1:37" x14ac:dyDescent="0.3">
      <c r="A645" s="142"/>
      <c r="B645" s="143"/>
      <c r="C645" s="144"/>
      <c r="D645" s="143"/>
      <c r="E645" s="321"/>
      <c r="F645" s="321"/>
      <c r="G645" s="142"/>
      <c r="H645" s="143"/>
      <c r="I645" s="143"/>
      <c r="J645" s="143"/>
      <c r="K645" s="143"/>
      <c r="L645" s="143"/>
      <c r="M645" s="143"/>
      <c r="N645" s="146"/>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row>
    <row r="646" spans="1:37" x14ac:dyDescent="0.3">
      <c r="A646" s="142"/>
      <c r="B646" s="143"/>
      <c r="C646" s="144"/>
      <c r="D646" s="143"/>
      <c r="E646" s="321"/>
      <c r="F646" s="321"/>
      <c r="G646" s="142"/>
      <c r="H646" s="143"/>
      <c r="I646" s="143"/>
      <c r="J646" s="143"/>
      <c r="K646" s="143"/>
      <c r="L646" s="143"/>
      <c r="M646" s="143"/>
      <c r="N646" s="146"/>
      <c r="O646" s="143"/>
      <c r="P646" s="143"/>
      <c r="Q646" s="143"/>
      <c r="R646" s="143"/>
      <c r="S646" s="143"/>
      <c r="T646" s="143"/>
      <c r="U646" s="143"/>
      <c r="V646" s="143"/>
      <c r="W646" s="143"/>
      <c r="X646" s="143"/>
      <c r="Y646" s="143"/>
      <c r="Z646" s="143"/>
      <c r="AA646" s="143"/>
      <c r="AB646" s="143"/>
      <c r="AC646" s="143"/>
      <c r="AD646" s="143"/>
      <c r="AE646" s="143"/>
      <c r="AF646" s="143"/>
      <c r="AG646" s="143"/>
      <c r="AH646" s="143"/>
      <c r="AI646" s="143"/>
      <c r="AJ646" s="143"/>
      <c r="AK646" s="143"/>
    </row>
    <row r="647" spans="1:37" x14ac:dyDescent="0.3">
      <c r="A647" s="142"/>
      <c r="B647" s="143"/>
      <c r="C647" s="144"/>
      <c r="D647" s="143"/>
      <c r="E647" s="321"/>
      <c r="F647" s="321"/>
      <c r="G647" s="142"/>
      <c r="H647" s="143"/>
      <c r="I647" s="143"/>
      <c r="J647" s="143"/>
      <c r="K647" s="143"/>
      <c r="L647" s="143"/>
      <c r="M647" s="143"/>
      <c r="N647" s="146"/>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c r="AK647" s="143"/>
    </row>
    <row r="648" spans="1:37" x14ac:dyDescent="0.3">
      <c r="A648" s="142"/>
      <c r="B648" s="143"/>
      <c r="C648" s="144"/>
      <c r="D648" s="143"/>
      <c r="E648" s="321"/>
      <c r="F648" s="321"/>
      <c r="G648" s="142"/>
      <c r="H648" s="143"/>
      <c r="I648" s="143"/>
      <c r="J648" s="143"/>
      <c r="K648" s="143"/>
      <c r="L648" s="143"/>
      <c r="M648" s="143"/>
      <c r="N648" s="146"/>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3"/>
    </row>
    <row r="649" spans="1:37" x14ac:dyDescent="0.3">
      <c r="A649" s="142"/>
      <c r="B649" s="143"/>
      <c r="C649" s="144"/>
      <c r="D649" s="143"/>
      <c r="E649" s="321"/>
      <c r="F649" s="321"/>
      <c r="G649" s="142"/>
      <c r="H649" s="143"/>
      <c r="I649" s="143"/>
      <c r="J649" s="143"/>
      <c r="K649" s="143"/>
      <c r="L649" s="143"/>
      <c r="M649" s="143"/>
      <c r="N649" s="146"/>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3"/>
    </row>
    <row r="650" spans="1:37" x14ac:dyDescent="0.3">
      <c r="A650" s="142"/>
      <c r="B650" s="143"/>
      <c r="C650" s="144"/>
      <c r="D650" s="143"/>
      <c r="E650" s="321"/>
      <c r="F650" s="321"/>
      <c r="G650" s="142"/>
      <c r="H650" s="143"/>
      <c r="I650" s="143"/>
      <c r="J650" s="143"/>
      <c r="K650" s="143"/>
      <c r="L650" s="143"/>
      <c r="M650" s="143"/>
      <c r="N650" s="146"/>
      <c r="O650" s="143"/>
      <c r="P650" s="143"/>
      <c r="Q650" s="143"/>
      <c r="R650" s="143"/>
      <c r="S650" s="143"/>
      <c r="T650" s="143"/>
      <c r="U650" s="143"/>
      <c r="V650" s="143"/>
      <c r="W650" s="143"/>
      <c r="X650" s="143"/>
      <c r="Y650" s="143"/>
      <c r="Z650" s="143"/>
      <c r="AA650" s="143"/>
      <c r="AB650" s="143"/>
      <c r="AC650" s="143"/>
      <c r="AD650" s="143"/>
      <c r="AE650" s="143"/>
      <c r="AF650" s="143"/>
      <c r="AG650" s="143"/>
      <c r="AH650" s="143"/>
      <c r="AI650" s="143"/>
      <c r="AJ650" s="143"/>
      <c r="AK650" s="143"/>
    </row>
    <row r="651" spans="1:37" x14ac:dyDescent="0.3">
      <c r="A651" s="142"/>
      <c r="B651" s="143"/>
      <c r="C651" s="144"/>
      <c r="D651" s="143"/>
      <c r="E651" s="321"/>
      <c r="F651" s="321"/>
      <c r="G651" s="142"/>
      <c r="H651" s="143"/>
      <c r="I651" s="143"/>
      <c r="J651" s="143"/>
      <c r="K651" s="143"/>
      <c r="L651" s="143"/>
      <c r="M651" s="143"/>
      <c r="N651" s="146"/>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3"/>
    </row>
    <row r="652" spans="1:37" x14ac:dyDescent="0.3">
      <c r="A652" s="142"/>
      <c r="B652" s="143"/>
      <c r="C652" s="144"/>
      <c r="D652" s="143"/>
      <c r="E652" s="321"/>
      <c r="F652" s="321"/>
      <c r="G652" s="142"/>
      <c r="H652" s="143"/>
      <c r="I652" s="143"/>
      <c r="J652" s="143"/>
      <c r="K652" s="143"/>
      <c r="L652" s="143"/>
      <c r="M652" s="143"/>
      <c r="N652" s="146"/>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3"/>
    </row>
    <row r="653" spans="1:37" x14ac:dyDescent="0.3">
      <c r="A653" s="142"/>
      <c r="B653" s="143"/>
      <c r="C653" s="144"/>
      <c r="D653" s="143"/>
      <c r="E653" s="321"/>
      <c r="F653" s="321"/>
      <c r="G653" s="142"/>
      <c r="H653" s="143"/>
      <c r="I653" s="143"/>
      <c r="J653" s="143"/>
      <c r="K653" s="143"/>
      <c r="L653" s="143"/>
      <c r="M653" s="143"/>
      <c r="N653" s="146"/>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3"/>
    </row>
    <row r="654" spans="1:37" x14ac:dyDescent="0.3">
      <c r="A654" s="142"/>
      <c r="B654" s="143"/>
      <c r="C654" s="144"/>
      <c r="D654" s="143"/>
      <c r="E654" s="321"/>
      <c r="F654" s="321"/>
      <c r="G654" s="142"/>
      <c r="H654" s="143"/>
      <c r="I654" s="143"/>
      <c r="J654" s="143"/>
      <c r="K654" s="143"/>
      <c r="L654" s="143"/>
      <c r="M654" s="143"/>
      <c r="N654" s="146"/>
      <c r="O654" s="143"/>
      <c r="P654" s="143"/>
      <c r="Q654" s="143"/>
      <c r="R654" s="143"/>
      <c r="S654" s="143"/>
      <c r="T654" s="143"/>
      <c r="U654" s="143"/>
      <c r="V654" s="143"/>
      <c r="W654" s="143"/>
      <c r="X654" s="143"/>
      <c r="Y654" s="143"/>
      <c r="Z654" s="143"/>
      <c r="AA654" s="143"/>
      <c r="AB654" s="143"/>
      <c r="AC654" s="143"/>
      <c r="AD654" s="143"/>
      <c r="AE654" s="143"/>
      <c r="AF654" s="143"/>
      <c r="AG654" s="143"/>
      <c r="AH654" s="143"/>
      <c r="AI654" s="143"/>
      <c r="AJ654" s="143"/>
      <c r="AK654" s="143"/>
    </row>
    <row r="655" spans="1:37" x14ac:dyDescent="0.3">
      <c r="A655" s="142"/>
      <c r="B655" s="143"/>
      <c r="C655" s="144"/>
      <c r="D655" s="143"/>
      <c r="E655" s="321"/>
      <c r="F655" s="321"/>
      <c r="G655" s="142"/>
      <c r="H655" s="143"/>
      <c r="I655" s="143"/>
      <c r="J655" s="143"/>
      <c r="K655" s="143"/>
      <c r="L655" s="143"/>
      <c r="M655" s="143"/>
      <c r="N655" s="146"/>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c r="AJ655" s="143"/>
      <c r="AK655" s="143"/>
    </row>
    <row r="656" spans="1:37" x14ac:dyDescent="0.3">
      <c r="A656" s="142"/>
      <c r="B656" s="143"/>
      <c r="C656" s="144"/>
      <c r="D656" s="143"/>
      <c r="E656" s="321"/>
      <c r="F656" s="321"/>
      <c r="G656" s="142"/>
      <c r="H656" s="143"/>
      <c r="I656" s="143"/>
      <c r="J656" s="143"/>
      <c r="K656" s="143"/>
      <c r="L656" s="143"/>
      <c r="M656" s="143"/>
      <c r="N656" s="146"/>
      <c r="O656" s="143"/>
      <c r="P656" s="143"/>
      <c r="Q656" s="143"/>
      <c r="R656" s="143"/>
      <c r="S656" s="143"/>
      <c r="T656" s="143"/>
      <c r="U656" s="143"/>
      <c r="V656" s="143"/>
      <c r="W656" s="143"/>
      <c r="X656" s="143"/>
      <c r="Y656" s="143"/>
      <c r="Z656" s="143"/>
      <c r="AA656" s="143"/>
      <c r="AB656" s="143"/>
      <c r="AC656" s="143"/>
      <c r="AD656" s="143"/>
      <c r="AE656" s="143"/>
      <c r="AF656" s="143"/>
      <c r="AG656" s="143"/>
      <c r="AH656" s="143"/>
      <c r="AI656" s="143"/>
      <c r="AJ656" s="143"/>
      <c r="AK656" s="143"/>
    </row>
    <row r="657" spans="1:37" x14ac:dyDescent="0.3">
      <c r="A657" s="142"/>
      <c r="B657" s="143"/>
      <c r="C657" s="144"/>
      <c r="D657" s="143"/>
      <c r="E657" s="321"/>
      <c r="F657" s="321"/>
      <c r="G657" s="142"/>
      <c r="H657" s="143"/>
      <c r="I657" s="143"/>
      <c r="J657" s="143"/>
      <c r="K657" s="143"/>
      <c r="L657" s="143"/>
      <c r="M657" s="143"/>
      <c r="N657" s="146"/>
      <c r="O657" s="143"/>
      <c r="P657" s="143"/>
      <c r="Q657" s="143"/>
      <c r="R657" s="143"/>
      <c r="S657" s="143"/>
      <c r="T657" s="143"/>
      <c r="U657" s="143"/>
      <c r="V657" s="143"/>
      <c r="W657" s="143"/>
      <c r="X657" s="143"/>
      <c r="Y657" s="143"/>
      <c r="Z657" s="143"/>
      <c r="AA657" s="143"/>
      <c r="AB657" s="143"/>
      <c r="AC657" s="143"/>
      <c r="AD657" s="143"/>
      <c r="AE657" s="143"/>
      <c r="AF657" s="143"/>
      <c r="AG657" s="143"/>
      <c r="AH657" s="143"/>
      <c r="AI657" s="143"/>
      <c r="AJ657" s="143"/>
      <c r="AK657" s="143"/>
    </row>
    <row r="658" spans="1:37" x14ac:dyDescent="0.3">
      <c r="A658" s="142"/>
      <c r="B658" s="143"/>
      <c r="C658" s="144"/>
      <c r="D658" s="143"/>
      <c r="E658" s="321"/>
      <c r="F658" s="321"/>
      <c r="G658" s="142"/>
      <c r="H658" s="143"/>
      <c r="I658" s="143"/>
      <c r="J658" s="143"/>
      <c r="K658" s="143"/>
      <c r="L658" s="143"/>
      <c r="M658" s="143"/>
      <c r="N658" s="146"/>
      <c r="O658" s="143"/>
      <c r="P658" s="143"/>
      <c r="Q658" s="143"/>
      <c r="R658" s="143"/>
      <c r="S658" s="143"/>
      <c r="T658" s="143"/>
      <c r="U658" s="143"/>
      <c r="V658" s="143"/>
      <c r="W658" s="143"/>
      <c r="X658" s="143"/>
      <c r="Y658" s="143"/>
      <c r="Z658" s="143"/>
      <c r="AA658" s="143"/>
      <c r="AB658" s="143"/>
      <c r="AC658" s="143"/>
      <c r="AD658" s="143"/>
      <c r="AE658" s="143"/>
      <c r="AF658" s="143"/>
      <c r="AG658" s="143"/>
      <c r="AH658" s="143"/>
      <c r="AI658" s="143"/>
      <c r="AJ658" s="143"/>
      <c r="AK658" s="143"/>
    </row>
    <row r="659" spans="1:37" x14ac:dyDescent="0.3">
      <c r="A659" s="142"/>
      <c r="B659" s="143"/>
      <c r="C659" s="144"/>
      <c r="D659" s="143"/>
      <c r="E659" s="321"/>
      <c r="F659" s="321"/>
      <c r="G659" s="142"/>
      <c r="H659" s="143"/>
      <c r="I659" s="143"/>
      <c r="J659" s="143"/>
      <c r="K659" s="143"/>
      <c r="L659" s="143"/>
      <c r="M659" s="143"/>
      <c r="N659" s="146"/>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3"/>
    </row>
    <row r="660" spans="1:37" x14ac:dyDescent="0.3">
      <c r="A660" s="142"/>
      <c r="B660" s="143"/>
      <c r="C660" s="144"/>
      <c r="D660" s="143"/>
      <c r="E660" s="321"/>
      <c r="F660" s="321"/>
      <c r="G660" s="142"/>
      <c r="H660" s="143"/>
      <c r="I660" s="143"/>
      <c r="J660" s="143"/>
      <c r="K660" s="143"/>
      <c r="L660" s="143"/>
      <c r="M660" s="143"/>
      <c r="N660" s="146"/>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3"/>
    </row>
    <row r="661" spans="1:37" x14ac:dyDescent="0.3">
      <c r="A661" s="142"/>
      <c r="B661" s="143"/>
      <c r="C661" s="144"/>
      <c r="D661" s="143"/>
      <c r="E661" s="321"/>
      <c r="F661" s="321"/>
      <c r="G661" s="142"/>
      <c r="H661" s="143"/>
      <c r="I661" s="143"/>
      <c r="J661" s="143"/>
      <c r="K661" s="143"/>
      <c r="L661" s="143"/>
      <c r="M661" s="143"/>
      <c r="N661" s="146"/>
      <c r="O661" s="143"/>
      <c r="P661" s="143"/>
      <c r="Q661" s="143"/>
      <c r="R661" s="143"/>
      <c r="S661" s="143"/>
      <c r="T661" s="143"/>
      <c r="U661" s="143"/>
      <c r="V661" s="143"/>
      <c r="W661" s="143"/>
      <c r="X661" s="143"/>
      <c r="Y661" s="143"/>
      <c r="Z661" s="143"/>
      <c r="AA661" s="143"/>
      <c r="AB661" s="143"/>
      <c r="AC661" s="143"/>
      <c r="AD661" s="143"/>
      <c r="AE661" s="143"/>
      <c r="AF661" s="143"/>
      <c r="AG661" s="143"/>
      <c r="AH661" s="143"/>
      <c r="AI661" s="143"/>
      <c r="AJ661" s="143"/>
      <c r="AK661" s="143"/>
    </row>
    <row r="662" spans="1:37" x14ac:dyDescent="0.3">
      <c r="A662" s="142"/>
      <c r="B662" s="143"/>
      <c r="C662" s="144"/>
      <c r="D662" s="143"/>
      <c r="E662" s="321"/>
      <c r="F662" s="321"/>
      <c r="G662" s="142"/>
      <c r="H662" s="143"/>
      <c r="I662" s="143"/>
      <c r="J662" s="143"/>
      <c r="K662" s="143"/>
      <c r="L662" s="143"/>
      <c r="M662" s="143"/>
      <c r="N662" s="146"/>
      <c r="O662" s="143"/>
      <c r="P662" s="143"/>
      <c r="Q662" s="143"/>
      <c r="R662" s="143"/>
      <c r="S662" s="143"/>
      <c r="T662" s="143"/>
      <c r="U662" s="143"/>
      <c r="V662" s="143"/>
      <c r="W662" s="143"/>
      <c r="X662" s="143"/>
      <c r="Y662" s="143"/>
      <c r="Z662" s="143"/>
      <c r="AA662" s="143"/>
      <c r="AB662" s="143"/>
      <c r="AC662" s="143"/>
      <c r="AD662" s="143"/>
      <c r="AE662" s="143"/>
      <c r="AF662" s="143"/>
      <c r="AG662" s="143"/>
      <c r="AH662" s="143"/>
      <c r="AI662" s="143"/>
      <c r="AJ662" s="143"/>
      <c r="AK662" s="143"/>
    </row>
    <row r="663" spans="1:37" x14ac:dyDescent="0.3">
      <c r="A663" s="142"/>
      <c r="B663" s="143"/>
      <c r="C663" s="144"/>
      <c r="D663" s="143"/>
      <c r="E663" s="321"/>
      <c r="F663" s="321"/>
      <c r="G663" s="142"/>
      <c r="H663" s="143"/>
      <c r="I663" s="143"/>
      <c r="J663" s="143"/>
      <c r="K663" s="143"/>
      <c r="L663" s="143"/>
      <c r="M663" s="143"/>
      <c r="N663" s="146"/>
      <c r="O663" s="143"/>
      <c r="P663" s="143"/>
      <c r="Q663" s="143"/>
      <c r="R663" s="143"/>
      <c r="S663" s="143"/>
      <c r="T663" s="143"/>
      <c r="U663" s="143"/>
      <c r="V663" s="143"/>
      <c r="W663" s="143"/>
      <c r="X663" s="143"/>
      <c r="Y663" s="143"/>
      <c r="Z663" s="143"/>
      <c r="AA663" s="143"/>
      <c r="AB663" s="143"/>
      <c r="AC663" s="143"/>
      <c r="AD663" s="143"/>
      <c r="AE663" s="143"/>
      <c r="AF663" s="143"/>
      <c r="AG663" s="143"/>
      <c r="AH663" s="143"/>
      <c r="AI663" s="143"/>
      <c r="AJ663" s="143"/>
      <c r="AK663" s="143"/>
    </row>
    <row r="664" spans="1:37" x14ac:dyDescent="0.3">
      <c r="A664" s="142"/>
      <c r="B664" s="143"/>
      <c r="C664" s="144"/>
      <c r="D664" s="143"/>
      <c r="E664" s="321"/>
      <c r="F664" s="321"/>
      <c r="G664" s="142"/>
      <c r="H664" s="143"/>
      <c r="I664" s="143"/>
      <c r="J664" s="143"/>
      <c r="K664" s="143"/>
      <c r="L664" s="143"/>
      <c r="M664" s="143"/>
      <c r="N664" s="146"/>
      <c r="O664" s="143"/>
      <c r="P664" s="143"/>
      <c r="Q664" s="143"/>
      <c r="R664" s="143"/>
      <c r="S664" s="143"/>
      <c r="T664" s="143"/>
      <c r="U664" s="143"/>
      <c r="V664" s="143"/>
      <c r="W664" s="143"/>
      <c r="X664" s="143"/>
      <c r="Y664" s="143"/>
      <c r="Z664" s="143"/>
      <c r="AA664" s="143"/>
      <c r="AB664" s="143"/>
      <c r="AC664" s="143"/>
      <c r="AD664" s="143"/>
      <c r="AE664" s="143"/>
      <c r="AF664" s="143"/>
      <c r="AG664" s="143"/>
      <c r="AH664" s="143"/>
      <c r="AI664" s="143"/>
      <c r="AJ664" s="143"/>
      <c r="AK664" s="143"/>
    </row>
    <row r="665" spans="1:37" x14ac:dyDescent="0.3">
      <c r="A665" s="142"/>
      <c r="B665" s="143"/>
      <c r="C665" s="144"/>
      <c r="D665" s="143"/>
      <c r="E665" s="321"/>
      <c r="F665" s="321"/>
      <c r="G665" s="142"/>
      <c r="H665" s="143"/>
      <c r="I665" s="143"/>
      <c r="J665" s="143"/>
      <c r="K665" s="143"/>
      <c r="L665" s="143"/>
      <c r="M665" s="143"/>
      <c r="N665" s="146"/>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3"/>
    </row>
    <row r="666" spans="1:37" x14ac:dyDescent="0.3">
      <c r="A666" s="142"/>
      <c r="B666" s="143"/>
      <c r="C666" s="144"/>
      <c r="D666" s="143"/>
      <c r="E666" s="321"/>
      <c r="F666" s="321"/>
      <c r="G666" s="142"/>
      <c r="H666" s="143"/>
      <c r="I666" s="143"/>
      <c r="J666" s="143"/>
      <c r="K666" s="143"/>
      <c r="L666" s="143"/>
      <c r="M666" s="143"/>
      <c r="N666" s="146"/>
      <c r="O666" s="143"/>
      <c r="P666" s="143"/>
      <c r="Q666" s="143"/>
      <c r="R666" s="143"/>
      <c r="S666" s="143"/>
      <c r="T666" s="143"/>
      <c r="U666" s="143"/>
      <c r="V666" s="143"/>
      <c r="W666" s="143"/>
      <c r="X666" s="143"/>
      <c r="Y666" s="143"/>
      <c r="Z666" s="143"/>
      <c r="AA666" s="143"/>
      <c r="AB666" s="143"/>
      <c r="AC666" s="143"/>
      <c r="AD666" s="143"/>
      <c r="AE666" s="143"/>
      <c r="AF666" s="143"/>
      <c r="AG666" s="143"/>
      <c r="AH666" s="143"/>
      <c r="AI666" s="143"/>
      <c r="AJ666" s="143"/>
      <c r="AK666" s="143"/>
    </row>
    <row r="667" spans="1:37" x14ac:dyDescent="0.3">
      <c r="A667" s="142"/>
      <c r="B667" s="143"/>
      <c r="C667" s="144"/>
      <c r="D667" s="143"/>
      <c r="E667" s="321"/>
      <c r="F667" s="321"/>
      <c r="G667" s="142"/>
      <c r="H667" s="143"/>
      <c r="I667" s="143"/>
      <c r="J667" s="143"/>
      <c r="K667" s="143"/>
      <c r="L667" s="143"/>
      <c r="M667" s="143"/>
      <c r="N667" s="146"/>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3"/>
    </row>
    <row r="668" spans="1:37" x14ac:dyDescent="0.3">
      <c r="A668" s="142"/>
      <c r="B668" s="143"/>
      <c r="C668" s="144"/>
      <c r="D668" s="143"/>
      <c r="E668" s="321"/>
      <c r="F668" s="321"/>
      <c r="G668" s="142"/>
      <c r="H668" s="143"/>
      <c r="I668" s="143"/>
      <c r="J668" s="143"/>
      <c r="K668" s="143"/>
      <c r="L668" s="143"/>
      <c r="M668" s="143"/>
      <c r="N668" s="146"/>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3"/>
    </row>
    <row r="669" spans="1:37" x14ac:dyDescent="0.3">
      <c r="A669" s="142"/>
      <c r="B669" s="143"/>
      <c r="C669" s="144"/>
      <c r="D669" s="143"/>
      <c r="E669" s="321"/>
      <c r="F669" s="321"/>
      <c r="G669" s="142"/>
      <c r="H669" s="143"/>
      <c r="I669" s="143"/>
      <c r="J669" s="143"/>
      <c r="K669" s="143"/>
      <c r="L669" s="143"/>
      <c r="M669" s="143"/>
      <c r="N669" s="146"/>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3"/>
    </row>
    <row r="670" spans="1:37" x14ac:dyDescent="0.3">
      <c r="A670" s="142"/>
      <c r="B670" s="143"/>
      <c r="C670" s="144"/>
      <c r="D670" s="143"/>
      <c r="E670" s="321"/>
      <c r="F670" s="321"/>
      <c r="G670" s="142"/>
      <c r="H670" s="143"/>
      <c r="I670" s="143"/>
      <c r="J670" s="143"/>
      <c r="K670" s="143"/>
      <c r="L670" s="143"/>
      <c r="M670" s="143"/>
      <c r="N670" s="146"/>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3"/>
    </row>
    <row r="671" spans="1:37" x14ac:dyDescent="0.3">
      <c r="A671" s="142"/>
      <c r="B671" s="143"/>
      <c r="C671" s="144"/>
      <c r="D671" s="143"/>
      <c r="E671" s="321"/>
      <c r="F671" s="321"/>
      <c r="G671" s="142"/>
      <c r="H671" s="143"/>
      <c r="I671" s="143"/>
      <c r="J671" s="143"/>
      <c r="K671" s="143"/>
      <c r="L671" s="143"/>
      <c r="M671" s="143"/>
      <c r="N671" s="146"/>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3"/>
    </row>
    <row r="672" spans="1:37" x14ac:dyDescent="0.3">
      <c r="A672" s="142"/>
      <c r="B672" s="143"/>
      <c r="C672" s="144"/>
      <c r="D672" s="143"/>
      <c r="E672" s="321"/>
      <c r="F672" s="321"/>
      <c r="G672" s="142"/>
      <c r="H672" s="143"/>
      <c r="I672" s="143"/>
      <c r="J672" s="143"/>
      <c r="K672" s="143"/>
      <c r="L672" s="143"/>
      <c r="M672" s="143"/>
      <c r="N672" s="146"/>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3"/>
    </row>
    <row r="673" spans="1:37" x14ac:dyDescent="0.3">
      <c r="A673" s="142"/>
      <c r="B673" s="143"/>
      <c r="C673" s="144"/>
      <c r="D673" s="143"/>
      <c r="E673" s="321"/>
      <c r="F673" s="321"/>
      <c r="G673" s="142"/>
      <c r="H673" s="143"/>
      <c r="I673" s="143"/>
      <c r="J673" s="143"/>
      <c r="K673" s="143"/>
      <c r="L673" s="143"/>
      <c r="M673" s="143"/>
      <c r="N673" s="146"/>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3"/>
    </row>
    <row r="674" spans="1:37" x14ac:dyDescent="0.3">
      <c r="A674" s="142"/>
      <c r="B674" s="143"/>
      <c r="C674" s="144"/>
      <c r="D674" s="143"/>
      <c r="E674" s="321"/>
      <c r="F674" s="321"/>
      <c r="G674" s="142"/>
      <c r="H674" s="143"/>
      <c r="I674" s="143"/>
      <c r="J674" s="143"/>
      <c r="K674" s="143"/>
      <c r="L674" s="143"/>
      <c r="M674" s="143"/>
      <c r="N674" s="146"/>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3"/>
    </row>
    <row r="675" spans="1:37" x14ac:dyDescent="0.3">
      <c r="A675" s="142"/>
      <c r="B675" s="143"/>
      <c r="C675" s="144"/>
      <c r="D675" s="143"/>
      <c r="E675" s="321"/>
      <c r="F675" s="321"/>
      <c r="G675" s="142"/>
      <c r="H675" s="143"/>
      <c r="I675" s="143"/>
      <c r="J675" s="143"/>
      <c r="K675" s="143"/>
      <c r="L675" s="143"/>
      <c r="M675" s="143"/>
      <c r="N675" s="146"/>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3"/>
    </row>
    <row r="676" spans="1:37" x14ac:dyDescent="0.3">
      <c r="A676" s="142"/>
      <c r="B676" s="143"/>
      <c r="C676" s="144"/>
      <c r="D676" s="143"/>
      <c r="E676" s="321"/>
      <c r="F676" s="321"/>
      <c r="G676" s="142"/>
      <c r="H676" s="143"/>
      <c r="I676" s="143"/>
      <c r="J676" s="143"/>
      <c r="K676" s="143"/>
      <c r="L676" s="143"/>
      <c r="M676" s="143"/>
      <c r="N676" s="146"/>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3"/>
    </row>
    <row r="677" spans="1:37" x14ac:dyDescent="0.3">
      <c r="A677" s="142"/>
      <c r="B677" s="143"/>
      <c r="C677" s="144"/>
      <c r="D677" s="143"/>
      <c r="E677" s="321"/>
      <c r="F677" s="321"/>
      <c r="G677" s="142"/>
      <c r="H677" s="143"/>
      <c r="I677" s="143"/>
      <c r="J677" s="143"/>
      <c r="K677" s="143"/>
      <c r="L677" s="143"/>
      <c r="M677" s="143"/>
      <c r="N677" s="146"/>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3"/>
    </row>
    <row r="678" spans="1:37" x14ac:dyDescent="0.3">
      <c r="A678" s="142"/>
      <c r="B678" s="143"/>
      <c r="C678" s="144"/>
      <c r="D678" s="143"/>
      <c r="E678" s="321"/>
      <c r="F678" s="321"/>
      <c r="G678" s="142"/>
      <c r="H678" s="143"/>
      <c r="I678" s="143"/>
      <c r="J678" s="143"/>
      <c r="K678" s="143"/>
      <c r="L678" s="143"/>
      <c r="M678" s="143"/>
      <c r="N678" s="146"/>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3"/>
    </row>
    <row r="679" spans="1:37" x14ac:dyDescent="0.3">
      <c r="A679" s="142"/>
      <c r="B679" s="143"/>
      <c r="C679" s="144"/>
      <c r="D679" s="143"/>
      <c r="E679" s="321"/>
      <c r="F679" s="321"/>
      <c r="G679" s="142"/>
      <c r="H679" s="143"/>
      <c r="I679" s="143"/>
      <c r="J679" s="143"/>
      <c r="K679" s="143"/>
      <c r="L679" s="143"/>
      <c r="M679" s="143"/>
      <c r="N679" s="146"/>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row>
    <row r="680" spans="1:37" x14ac:dyDescent="0.3">
      <c r="A680" s="142"/>
      <c r="B680" s="143"/>
      <c r="C680" s="144"/>
      <c r="D680" s="143"/>
      <c r="E680" s="321"/>
      <c r="F680" s="321"/>
      <c r="G680" s="142"/>
      <c r="H680" s="143"/>
      <c r="I680" s="143"/>
      <c r="J680" s="143"/>
      <c r="K680" s="143"/>
      <c r="L680" s="143"/>
      <c r="M680" s="143"/>
      <c r="N680" s="146"/>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row>
    <row r="681" spans="1:37" x14ac:dyDescent="0.3">
      <c r="A681" s="142"/>
      <c r="B681" s="143"/>
      <c r="C681" s="144"/>
      <c r="D681" s="143"/>
      <c r="E681" s="321"/>
      <c r="F681" s="321"/>
      <c r="G681" s="142"/>
      <c r="H681" s="143"/>
      <c r="I681" s="143"/>
      <c r="J681" s="143"/>
      <c r="K681" s="143"/>
      <c r="L681" s="143"/>
      <c r="M681" s="143"/>
      <c r="N681" s="146"/>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3"/>
    </row>
    <row r="682" spans="1:37" x14ac:dyDescent="0.3">
      <c r="A682" s="142"/>
      <c r="B682" s="143"/>
      <c r="C682" s="144"/>
      <c r="D682" s="143"/>
      <c r="E682" s="321"/>
      <c r="F682" s="321"/>
      <c r="G682" s="142"/>
      <c r="H682" s="143"/>
      <c r="I682" s="143"/>
      <c r="J682" s="143"/>
      <c r="K682" s="143"/>
      <c r="L682" s="143"/>
      <c r="M682" s="143"/>
      <c r="N682" s="146"/>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3"/>
    </row>
    <row r="683" spans="1:37" x14ac:dyDescent="0.3">
      <c r="A683" s="142"/>
      <c r="B683" s="143"/>
      <c r="C683" s="144"/>
      <c r="D683" s="143"/>
      <c r="E683" s="321"/>
      <c r="F683" s="321"/>
      <c r="G683" s="142"/>
      <c r="H683" s="143"/>
      <c r="I683" s="143"/>
      <c r="J683" s="143"/>
      <c r="K683" s="143"/>
      <c r="L683" s="143"/>
      <c r="M683" s="143"/>
      <c r="N683" s="146"/>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3"/>
    </row>
    <row r="684" spans="1:37" x14ac:dyDescent="0.3">
      <c r="A684" s="142"/>
      <c r="B684" s="143"/>
      <c r="C684" s="144"/>
      <c r="D684" s="143"/>
      <c r="E684" s="321"/>
      <c r="F684" s="321"/>
      <c r="G684" s="142"/>
      <c r="H684" s="143"/>
      <c r="I684" s="143"/>
      <c r="J684" s="143"/>
      <c r="K684" s="143"/>
      <c r="L684" s="143"/>
      <c r="M684" s="143"/>
      <c r="N684" s="146"/>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3"/>
    </row>
    <row r="685" spans="1:37" x14ac:dyDescent="0.3">
      <c r="A685" s="142"/>
      <c r="B685" s="143"/>
      <c r="C685" s="144"/>
      <c r="D685" s="143"/>
      <c r="E685" s="321"/>
      <c r="F685" s="321"/>
      <c r="G685" s="142"/>
      <c r="H685" s="143"/>
      <c r="I685" s="143"/>
      <c r="J685" s="143"/>
      <c r="K685" s="143"/>
      <c r="L685" s="143"/>
      <c r="M685" s="143"/>
      <c r="N685" s="146"/>
      <c r="O685" s="143"/>
      <c r="P685" s="143"/>
      <c r="Q685" s="143"/>
      <c r="R685" s="143"/>
      <c r="S685" s="143"/>
      <c r="T685" s="143"/>
      <c r="U685" s="143"/>
      <c r="V685" s="143"/>
      <c r="W685" s="143"/>
      <c r="X685" s="143"/>
      <c r="Y685" s="143"/>
      <c r="Z685" s="143"/>
      <c r="AA685" s="143"/>
      <c r="AB685" s="143"/>
      <c r="AC685" s="143"/>
      <c r="AD685" s="143"/>
      <c r="AE685" s="143"/>
      <c r="AF685" s="143"/>
      <c r="AG685" s="143"/>
      <c r="AH685" s="143"/>
      <c r="AI685" s="143"/>
      <c r="AJ685" s="143"/>
      <c r="AK685" s="143"/>
    </row>
    <row r="686" spans="1:37" x14ac:dyDescent="0.3">
      <c r="A686" s="142"/>
      <c r="B686" s="143"/>
      <c r="C686" s="144"/>
      <c r="D686" s="143"/>
      <c r="E686" s="321"/>
      <c r="F686" s="321"/>
      <c r="G686" s="142"/>
      <c r="H686" s="143"/>
      <c r="I686" s="143"/>
      <c r="J686" s="143"/>
      <c r="K686" s="143"/>
      <c r="L686" s="143"/>
      <c r="M686" s="143"/>
      <c r="N686" s="146"/>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3"/>
    </row>
    <row r="687" spans="1:37" x14ac:dyDescent="0.3">
      <c r="A687" s="142"/>
      <c r="B687" s="143"/>
      <c r="C687" s="144"/>
      <c r="D687" s="143"/>
      <c r="E687" s="321"/>
      <c r="F687" s="321"/>
      <c r="G687" s="142"/>
      <c r="H687" s="143"/>
      <c r="I687" s="143"/>
      <c r="J687" s="143"/>
      <c r="K687" s="143"/>
      <c r="L687" s="143"/>
      <c r="M687" s="143"/>
      <c r="N687" s="146"/>
      <c r="O687" s="143"/>
      <c r="P687" s="143"/>
      <c r="Q687" s="143"/>
      <c r="R687" s="143"/>
      <c r="S687" s="143"/>
      <c r="T687" s="143"/>
      <c r="U687" s="143"/>
      <c r="V687" s="143"/>
      <c r="W687" s="143"/>
      <c r="X687" s="143"/>
      <c r="Y687" s="143"/>
      <c r="Z687" s="143"/>
      <c r="AA687" s="143"/>
      <c r="AB687" s="143"/>
      <c r="AC687" s="143"/>
      <c r="AD687" s="143"/>
      <c r="AE687" s="143"/>
      <c r="AF687" s="143"/>
      <c r="AG687" s="143"/>
      <c r="AH687" s="143"/>
      <c r="AI687" s="143"/>
      <c r="AJ687" s="143"/>
      <c r="AK687" s="143"/>
    </row>
    <row r="688" spans="1:37" x14ac:dyDescent="0.3">
      <c r="A688" s="142"/>
      <c r="B688" s="143"/>
      <c r="C688" s="144"/>
      <c r="D688" s="143"/>
      <c r="E688" s="321"/>
      <c r="F688" s="321"/>
      <c r="G688" s="142"/>
      <c r="H688" s="143"/>
      <c r="I688" s="143"/>
      <c r="J688" s="143"/>
      <c r="K688" s="143"/>
      <c r="L688" s="143"/>
      <c r="M688" s="143"/>
      <c r="N688" s="146"/>
      <c r="O688" s="143"/>
      <c r="P688" s="143"/>
      <c r="Q688" s="143"/>
      <c r="R688" s="143"/>
      <c r="S688" s="143"/>
      <c r="T688" s="143"/>
      <c r="U688" s="143"/>
      <c r="V688" s="143"/>
      <c r="W688" s="143"/>
      <c r="X688" s="143"/>
      <c r="Y688" s="143"/>
      <c r="Z688" s="143"/>
      <c r="AA688" s="143"/>
      <c r="AB688" s="143"/>
      <c r="AC688" s="143"/>
      <c r="AD688" s="143"/>
      <c r="AE688" s="143"/>
      <c r="AF688" s="143"/>
      <c r="AG688" s="143"/>
      <c r="AH688" s="143"/>
      <c r="AI688" s="143"/>
      <c r="AJ688" s="143"/>
      <c r="AK688" s="143"/>
    </row>
    <row r="689" spans="1:37" x14ac:dyDescent="0.3">
      <c r="A689" s="142"/>
      <c r="B689" s="143"/>
      <c r="C689" s="144"/>
      <c r="D689" s="143"/>
      <c r="E689" s="321"/>
      <c r="F689" s="321"/>
      <c r="G689" s="142"/>
      <c r="H689" s="143"/>
      <c r="I689" s="143"/>
      <c r="J689" s="143"/>
      <c r="K689" s="143"/>
      <c r="L689" s="143"/>
      <c r="M689" s="143"/>
      <c r="N689" s="146"/>
      <c r="O689" s="143"/>
      <c r="P689" s="143"/>
      <c r="Q689" s="143"/>
      <c r="R689" s="143"/>
      <c r="S689" s="143"/>
      <c r="T689" s="143"/>
      <c r="U689" s="143"/>
      <c r="V689" s="143"/>
      <c r="W689" s="143"/>
      <c r="X689" s="143"/>
      <c r="Y689" s="143"/>
      <c r="Z689" s="143"/>
      <c r="AA689" s="143"/>
      <c r="AB689" s="143"/>
      <c r="AC689" s="143"/>
      <c r="AD689" s="143"/>
      <c r="AE689" s="143"/>
      <c r="AF689" s="143"/>
      <c r="AG689" s="143"/>
      <c r="AH689" s="143"/>
      <c r="AI689" s="143"/>
      <c r="AJ689" s="143"/>
      <c r="AK689" s="143"/>
    </row>
    <row r="690" spans="1:37" x14ac:dyDescent="0.3">
      <c r="A690" s="142"/>
      <c r="B690" s="143"/>
      <c r="C690" s="144"/>
      <c r="D690" s="143"/>
      <c r="E690" s="321"/>
      <c r="F690" s="321"/>
      <c r="G690" s="142"/>
      <c r="H690" s="143"/>
      <c r="I690" s="143"/>
      <c r="J690" s="143"/>
      <c r="K690" s="143"/>
      <c r="L690" s="143"/>
      <c r="M690" s="143"/>
      <c r="N690" s="146"/>
      <c r="O690" s="143"/>
      <c r="P690" s="143"/>
      <c r="Q690" s="143"/>
      <c r="R690" s="143"/>
      <c r="S690" s="143"/>
      <c r="T690" s="143"/>
      <c r="U690" s="143"/>
      <c r="V690" s="143"/>
      <c r="W690" s="143"/>
      <c r="X690" s="143"/>
      <c r="Y690" s="143"/>
      <c r="Z690" s="143"/>
      <c r="AA690" s="143"/>
      <c r="AB690" s="143"/>
      <c r="AC690" s="143"/>
      <c r="AD690" s="143"/>
      <c r="AE690" s="143"/>
      <c r="AF690" s="143"/>
      <c r="AG690" s="143"/>
      <c r="AH690" s="143"/>
      <c r="AI690" s="143"/>
      <c r="AJ690" s="143"/>
      <c r="AK690" s="143"/>
    </row>
    <row r="691" spans="1:37" x14ac:dyDescent="0.3">
      <c r="A691" s="142"/>
      <c r="B691" s="143"/>
      <c r="C691" s="144"/>
      <c r="D691" s="143"/>
      <c r="E691" s="321"/>
      <c r="F691" s="321"/>
      <c r="G691" s="142"/>
      <c r="H691" s="143"/>
      <c r="I691" s="143"/>
      <c r="J691" s="143"/>
      <c r="K691" s="143"/>
      <c r="L691" s="143"/>
      <c r="M691" s="143"/>
      <c r="N691" s="146"/>
      <c r="O691" s="143"/>
      <c r="P691" s="143"/>
      <c r="Q691" s="143"/>
      <c r="R691" s="143"/>
      <c r="S691" s="143"/>
      <c r="T691" s="143"/>
      <c r="U691" s="143"/>
      <c r="V691" s="143"/>
      <c r="W691" s="143"/>
      <c r="X691" s="143"/>
      <c r="Y691" s="143"/>
      <c r="Z691" s="143"/>
      <c r="AA691" s="143"/>
      <c r="AB691" s="143"/>
      <c r="AC691" s="143"/>
      <c r="AD691" s="143"/>
      <c r="AE691" s="143"/>
      <c r="AF691" s="143"/>
      <c r="AG691" s="143"/>
      <c r="AH691" s="143"/>
      <c r="AI691" s="143"/>
      <c r="AJ691" s="143"/>
      <c r="AK691" s="143"/>
    </row>
    <row r="692" spans="1:37" x14ac:dyDescent="0.3">
      <c r="A692" s="142"/>
      <c r="B692" s="143"/>
      <c r="C692" s="144"/>
      <c r="D692" s="143"/>
      <c r="E692" s="321"/>
      <c r="F692" s="321"/>
      <c r="G692" s="142"/>
      <c r="H692" s="143"/>
      <c r="I692" s="143"/>
      <c r="J692" s="143"/>
      <c r="K692" s="143"/>
      <c r="L692" s="143"/>
      <c r="M692" s="143"/>
      <c r="N692" s="146"/>
      <c r="O692" s="143"/>
      <c r="P692" s="143"/>
      <c r="Q692" s="143"/>
      <c r="R692" s="143"/>
      <c r="S692" s="143"/>
      <c r="T692" s="143"/>
      <c r="U692" s="143"/>
      <c r="V692" s="143"/>
      <c r="W692" s="143"/>
      <c r="X692" s="143"/>
      <c r="Y692" s="143"/>
      <c r="Z692" s="143"/>
      <c r="AA692" s="143"/>
      <c r="AB692" s="143"/>
      <c r="AC692" s="143"/>
      <c r="AD692" s="143"/>
      <c r="AE692" s="143"/>
      <c r="AF692" s="143"/>
      <c r="AG692" s="143"/>
      <c r="AH692" s="143"/>
      <c r="AI692" s="143"/>
      <c r="AJ692" s="143"/>
      <c r="AK692" s="143"/>
    </row>
    <row r="693" spans="1:37" x14ac:dyDescent="0.3">
      <c r="A693" s="142"/>
      <c r="B693" s="143"/>
      <c r="C693" s="144"/>
      <c r="D693" s="143"/>
      <c r="E693" s="321"/>
      <c r="F693" s="321"/>
      <c r="G693" s="142"/>
      <c r="H693" s="143"/>
      <c r="I693" s="143"/>
      <c r="J693" s="143"/>
      <c r="K693" s="143"/>
      <c r="L693" s="143"/>
      <c r="M693" s="143"/>
      <c r="N693" s="146"/>
      <c r="O693" s="143"/>
      <c r="P693" s="143"/>
      <c r="Q693" s="143"/>
      <c r="R693" s="143"/>
      <c r="S693" s="143"/>
      <c r="T693" s="143"/>
      <c r="U693" s="143"/>
      <c r="V693" s="143"/>
      <c r="W693" s="143"/>
      <c r="X693" s="143"/>
      <c r="Y693" s="143"/>
      <c r="Z693" s="143"/>
      <c r="AA693" s="143"/>
      <c r="AB693" s="143"/>
      <c r="AC693" s="143"/>
      <c r="AD693" s="143"/>
      <c r="AE693" s="143"/>
      <c r="AF693" s="143"/>
      <c r="AG693" s="143"/>
      <c r="AH693" s="143"/>
      <c r="AI693" s="143"/>
      <c r="AJ693" s="143"/>
      <c r="AK693" s="143"/>
    </row>
    <row r="694" spans="1:37" x14ac:dyDescent="0.3">
      <c r="A694" s="142"/>
      <c r="B694" s="143"/>
      <c r="C694" s="144"/>
      <c r="D694" s="143"/>
      <c r="E694" s="321"/>
      <c r="F694" s="321"/>
      <c r="G694" s="142"/>
      <c r="H694" s="143"/>
      <c r="I694" s="143"/>
      <c r="J694" s="143"/>
      <c r="K694" s="143"/>
      <c r="L694" s="143"/>
      <c r="M694" s="143"/>
      <c r="N694" s="146"/>
      <c r="O694" s="143"/>
      <c r="P694" s="143"/>
      <c r="Q694" s="143"/>
      <c r="R694" s="143"/>
      <c r="S694" s="143"/>
      <c r="T694" s="143"/>
      <c r="U694" s="143"/>
      <c r="V694" s="143"/>
      <c r="W694" s="143"/>
      <c r="X694" s="143"/>
      <c r="Y694" s="143"/>
      <c r="Z694" s="143"/>
      <c r="AA694" s="143"/>
      <c r="AB694" s="143"/>
      <c r="AC694" s="143"/>
      <c r="AD694" s="143"/>
      <c r="AE694" s="143"/>
      <c r="AF694" s="143"/>
      <c r="AG694" s="143"/>
      <c r="AH694" s="143"/>
      <c r="AI694" s="143"/>
      <c r="AJ694" s="143"/>
      <c r="AK694" s="143"/>
    </row>
    <row r="695" spans="1:37" x14ac:dyDescent="0.3">
      <c r="A695" s="142"/>
      <c r="B695" s="143"/>
      <c r="C695" s="144"/>
      <c r="D695" s="143"/>
      <c r="E695" s="321"/>
      <c r="F695" s="321"/>
      <c r="G695" s="142"/>
      <c r="H695" s="143"/>
      <c r="I695" s="143"/>
      <c r="J695" s="143"/>
      <c r="K695" s="143"/>
      <c r="L695" s="143"/>
      <c r="M695" s="143"/>
      <c r="N695" s="146"/>
      <c r="O695" s="143"/>
      <c r="P695" s="143"/>
      <c r="Q695" s="143"/>
      <c r="R695" s="143"/>
      <c r="S695" s="143"/>
      <c r="T695" s="143"/>
      <c r="U695" s="143"/>
      <c r="V695" s="143"/>
      <c r="W695" s="143"/>
      <c r="X695" s="143"/>
      <c r="Y695" s="143"/>
      <c r="Z695" s="143"/>
      <c r="AA695" s="143"/>
      <c r="AB695" s="143"/>
      <c r="AC695" s="143"/>
      <c r="AD695" s="143"/>
      <c r="AE695" s="143"/>
      <c r="AF695" s="143"/>
      <c r="AG695" s="143"/>
      <c r="AH695" s="143"/>
      <c r="AI695" s="143"/>
      <c r="AJ695" s="143"/>
      <c r="AK695" s="143"/>
    </row>
    <row r="696" spans="1:37" x14ac:dyDescent="0.3">
      <c r="A696" s="142"/>
      <c r="B696" s="143"/>
      <c r="C696" s="144"/>
      <c r="D696" s="143"/>
      <c r="E696" s="321"/>
      <c r="F696" s="321"/>
      <c r="G696" s="142"/>
      <c r="H696" s="143"/>
      <c r="I696" s="143"/>
      <c r="J696" s="143"/>
      <c r="K696" s="143"/>
      <c r="L696" s="143"/>
      <c r="M696" s="143"/>
      <c r="N696" s="146"/>
      <c r="O696" s="143"/>
      <c r="P696" s="143"/>
      <c r="Q696" s="143"/>
      <c r="R696" s="143"/>
      <c r="S696" s="143"/>
      <c r="T696" s="143"/>
      <c r="U696" s="143"/>
      <c r="V696" s="143"/>
      <c r="W696" s="143"/>
      <c r="X696" s="143"/>
      <c r="Y696" s="143"/>
      <c r="Z696" s="143"/>
      <c r="AA696" s="143"/>
      <c r="AB696" s="143"/>
      <c r="AC696" s="143"/>
      <c r="AD696" s="143"/>
      <c r="AE696" s="143"/>
      <c r="AF696" s="143"/>
      <c r="AG696" s="143"/>
      <c r="AH696" s="143"/>
      <c r="AI696" s="143"/>
      <c r="AJ696" s="143"/>
      <c r="AK696" s="143"/>
    </row>
    <row r="697" spans="1:37" x14ac:dyDescent="0.3">
      <c r="A697" s="142"/>
      <c r="B697" s="143"/>
      <c r="C697" s="144"/>
      <c r="D697" s="143"/>
      <c r="E697" s="321"/>
      <c r="F697" s="321"/>
      <c r="G697" s="142"/>
      <c r="H697" s="143"/>
      <c r="I697" s="143"/>
      <c r="J697" s="143"/>
      <c r="K697" s="143"/>
      <c r="L697" s="143"/>
      <c r="M697" s="143"/>
      <c r="N697" s="146"/>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row>
    <row r="698" spans="1:37" x14ac:dyDescent="0.3">
      <c r="A698" s="142"/>
      <c r="B698" s="143"/>
      <c r="C698" s="144"/>
      <c r="D698" s="143"/>
      <c r="E698" s="321"/>
      <c r="F698" s="321"/>
      <c r="G698" s="142"/>
      <c r="H698" s="143"/>
      <c r="I698" s="143"/>
      <c r="J698" s="143"/>
      <c r="K698" s="143"/>
      <c r="L698" s="143"/>
      <c r="M698" s="143"/>
      <c r="N698" s="146"/>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row>
    <row r="699" spans="1:37" x14ac:dyDescent="0.3">
      <c r="A699" s="142"/>
      <c r="B699" s="143"/>
      <c r="C699" s="144"/>
      <c r="D699" s="143"/>
      <c r="E699" s="321"/>
      <c r="F699" s="321"/>
      <c r="G699" s="142"/>
      <c r="H699" s="143"/>
      <c r="I699" s="143"/>
      <c r="J699" s="143"/>
      <c r="K699" s="143"/>
      <c r="L699" s="143"/>
      <c r="M699" s="143"/>
      <c r="N699" s="146"/>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3"/>
    </row>
    <row r="700" spans="1:37" x14ac:dyDescent="0.3">
      <c r="A700" s="142"/>
      <c r="B700" s="143"/>
      <c r="C700" s="144"/>
      <c r="D700" s="143"/>
      <c r="E700" s="321"/>
      <c r="F700" s="321"/>
      <c r="G700" s="142"/>
      <c r="H700" s="143"/>
      <c r="I700" s="143"/>
      <c r="J700" s="143"/>
      <c r="K700" s="143"/>
      <c r="L700" s="143"/>
      <c r="M700" s="143"/>
      <c r="N700" s="146"/>
      <c r="O700" s="143"/>
      <c r="P700" s="143"/>
      <c r="Q700" s="143"/>
      <c r="R700" s="143"/>
      <c r="S700" s="143"/>
      <c r="T700" s="143"/>
      <c r="U700" s="143"/>
      <c r="V700" s="143"/>
      <c r="W700" s="143"/>
      <c r="X700" s="143"/>
      <c r="Y700" s="143"/>
      <c r="Z700" s="143"/>
      <c r="AA700" s="143"/>
      <c r="AB700" s="143"/>
      <c r="AC700" s="143"/>
      <c r="AD700" s="143"/>
      <c r="AE700" s="143"/>
      <c r="AF700" s="143"/>
      <c r="AG700" s="143"/>
      <c r="AH700" s="143"/>
      <c r="AI700" s="143"/>
      <c r="AJ700" s="143"/>
      <c r="AK700" s="143"/>
    </row>
    <row r="701" spans="1:37" x14ac:dyDescent="0.3">
      <c r="A701" s="142"/>
      <c r="B701" s="143"/>
      <c r="C701" s="144"/>
      <c r="D701" s="143"/>
      <c r="E701" s="321"/>
      <c r="F701" s="321"/>
      <c r="G701" s="142"/>
      <c r="H701" s="143"/>
      <c r="I701" s="143"/>
      <c r="J701" s="143"/>
      <c r="K701" s="143"/>
      <c r="L701" s="143"/>
      <c r="M701" s="143"/>
      <c r="N701" s="146"/>
      <c r="O701" s="143"/>
      <c r="P701" s="143"/>
      <c r="Q701" s="143"/>
      <c r="R701" s="143"/>
      <c r="S701" s="143"/>
      <c r="T701" s="143"/>
      <c r="U701" s="143"/>
      <c r="V701" s="143"/>
      <c r="W701" s="143"/>
      <c r="X701" s="143"/>
      <c r="Y701" s="143"/>
      <c r="Z701" s="143"/>
      <c r="AA701" s="143"/>
      <c r="AB701" s="143"/>
      <c r="AC701" s="143"/>
      <c r="AD701" s="143"/>
      <c r="AE701" s="143"/>
      <c r="AF701" s="143"/>
      <c r="AG701" s="143"/>
      <c r="AH701" s="143"/>
      <c r="AI701" s="143"/>
      <c r="AJ701" s="143"/>
      <c r="AK701" s="143"/>
    </row>
    <row r="702" spans="1:37" x14ac:dyDescent="0.3">
      <c r="A702" s="142"/>
      <c r="B702" s="143"/>
      <c r="C702" s="144"/>
      <c r="D702" s="143"/>
      <c r="E702" s="321"/>
      <c r="F702" s="321"/>
      <c r="G702" s="142"/>
      <c r="H702" s="143"/>
      <c r="I702" s="143"/>
      <c r="J702" s="143"/>
      <c r="K702" s="143"/>
      <c r="L702" s="143"/>
      <c r="M702" s="143"/>
      <c r="N702" s="146"/>
      <c r="O702" s="143"/>
      <c r="P702" s="143"/>
      <c r="Q702" s="143"/>
      <c r="R702" s="143"/>
      <c r="S702" s="143"/>
      <c r="T702" s="143"/>
      <c r="U702" s="143"/>
      <c r="V702" s="143"/>
      <c r="W702" s="143"/>
      <c r="X702" s="143"/>
      <c r="Y702" s="143"/>
      <c r="Z702" s="143"/>
      <c r="AA702" s="143"/>
      <c r="AB702" s="143"/>
      <c r="AC702" s="143"/>
      <c r="AD702" s="143"/>
      <c r="AE702" s="143"/>
      <c r="AF702" s="143"/>
      <c r="AG702" s="143"/>
      <c r="AH702" s="143"/>
      <c r="AI702" s="143"/>
      <c r="AJ702" s="143"/>
      <c r="AK702" s="143"/>
    </row>
    <row r="703" spans="1:37" x14ac:dyDescent="0.3">
      <c r="A703" s="142"/>
      <c r="B703" s="143"/>
      <c r="C703" s="144"/>
      <c r="D703" s="143"/>
      <c r="E703" s="321"/>
      <c r="F703" s="321"/>
      <c r="G703" s="142"/>
      <c r="H703" s="143"/>
      <c r="I703" s="143"/>
      <c r="J703" s="143"/>
      <c r="K703" s="143"/>
      <c r="L703" s="143"/>
      <c r="M703" s="143"/>
      <c r="N703" s="146"/>
      <c r="O703" s="143"/>
      <c r="P703" s="143"/>
      <c r="Q703" s="143"/>
      <c r="R703" s="143"/>
      <c r="S703" s="143"/>
      <c r="T703" s="143"/>
      <c r="U703" s="143"/>
      <c r="V703" s="143"/>
      <c r="W703" s="143"/>
      <c r="X703" s="143"/>
      <c r="Y703" s="143"/>
      <c r="Z703" s="143"/>
      <c r="AA703" s="143"/>
      <c r="AB703" s="143"/>
      <c r="AC703" s="143"/>
      <c r="AD703" s="143"/>
      <c r="AE703" s="143"/>
      <c r="AF703" s="143"/>
      <c r="AG703" s="143"/>
      <c r="AH703" s="143"/>
      <c r="AI703" s="143"/>
      <c r="AJ703" s="143"/>
      <c r="AK703" s="143"/>
    </row>
    <row r="704" spans="1:37" x14ac:dyDescent="0.3">
      <c r="A704" s="142"/>
      <c r="B704" s="143"/>
      <c r="C704" s="144"/>
      <c r="D704" s="143"/>
      <c r="E704" s="321"/>
      <c r="F704" s="321"/>
      <c r="G704" s="142"/>
      <c r="H704" s="143"/>
      <c r="I704" s="143"/>
      <c r="J704" s="143"/>
      <c r="K704" s="143"/>
      <c r="L704" s="143"/>
      <c r="M704" s="143"/>
      <c r="N704" s="146"/>
      <c r="O704" s="143"/>
      <c r="P704" s="143"/>
      <c r="Q704" s="143"/>
      <c r="R704" s="143"/>
      <c r="S704" s="143"/>
      <c r="T704" s="143"/>
      <c r="U704" s="143"/>
      <c r="V704" s="143"/>
      <c r="W704" s="143"/>
      <c r="X704" s="143"/>
      <c r="Y704" s="143"/>
      <c r="Z704" s="143"/>
      <c r="AA704" s="143"/>
      <c r="AB704" s="143"/>
      <c r="AC704" s="143"/>
      <c r="AD704" s="143"/>
      <c r="AE704" s="143"/>
      <c r="AF704" s="143"/>
      <c r="AG704" s="143"/>
      <c r="AH704" s="143"/>
      <c r="AI704" s="143"/>
      <c r="AJ704" s="143"/>
      <c r="AK704" s="143"/>
    </row>
    <row r="705" spans="1:37" x14ac:dyDescent="0.3">
      <c r="A705" s="142"/>
      <c r="B705" s="143"/>
      <c r="C705" s="144"/>
      <c r="D705" s="143"/>
      <c r="E705" s="321"/>
      <c r="F705" s="321"/>
      <c r="G705" s="142"/>
      <c r="H705" s="143"/>
      <c r="I705" s="143"/>
      <c r="J705" s="143"/>
      <c r="K705" s="143"/>
      <c r="L705" s="143"/>
      <c r="M705" s="143"/>
      <c r="N705" s="146"/>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3"/>
    </row>
    <row r="706" spans="1:37" x14ac:dyDescent="0.3">
      <c r="A706" s="142"/>
      <c r="B706" s="143"/>
      <c r="C706" s="144"/>
      <c r="D706" s="143"/>
      <c r="E706" s="321"/>
      <c r="F706" s="321"/>
      <c r="G706" s="142"/>
      <c r="H706" s="143"/>
      <c r="I706" s="143"/>
      <c r="J706" s="143"/>
      <c r="K706" s="143"/>
      <c r="L706" s="143"/>
      <c r="M706" s="143"/>
      <c r="N706" s="146"/>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3"/>
    </row>
    <row r="707" spans="1:37" x14ac:dyDescent="0.3">
      <c r="A707" s="142"/>
      <c r="B707" s="143"/>
      <c r="C707" s="144"/>
      <c r="D707" s="143"/>
      <c r="E707" s="321"/>
      <c r="F707" s="321"/>
      <c r="G707" s="142"/>
      <c r="H707" s="143"/>
      <c r="I707" s="143"/>
      <c r="J707" s="143"/>
      <c r="K707" s="143"/>
      <c r="L707" s="143"/>
      <c r="M707" s="143"/>
      <c r="N707" s="146"/>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3"/>
    </row>
    <row r="708" spans="1:37" x14ac:dyDescent="0.3">
      <c r="A708" s="142"/>
      <c r="B708" s="143"/>
      <c r="C708" s="144"/>
      <c r="D708" s="143"/>
      <c r="E708" s="321"/>
      <c r="F708" s="321"/>
      <c r="G708" s="142"/>
      <c r="H708" s="143"/>
      <c r="I708" s="143"/>
      <c r="J708" s="143"/>
      <c r="K708" s="143"/>
      <c r="L708" s="143"/>
      <c r="M708" s="143"/>
      <c r="N708" s="146"/>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3"/>
    </row>
    <row r="709" spans="1:37" x14ac:dyDescent="0.3">
      <c r="A709" s="142"/>
      <c r="B709" s="143"/>
      <c r="C709" s="144"/>
      <c r="D709" s="143"/>
      <c r="E709" s="321"/>
      <c r="F709" s="321"/>
      <c r="G709" s="142"/>
      <c r="H709" s="143"/>
      <c r="I709" s="143"/>
      <c r="J709" s="143"/>
      <c r="K709" s="143"/>
      <c r="L709" s="143"/>
      <c r="M709" s="143"/>
      <c r="N709" s="146"/>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3"/>
    </row>
    <row r="710" spans="1:37" x14ac:dyDescent="0.3">
      <c r="A710" s="142"/>
      <c r="B710" s="143"/>
      <c r="C710" s="144"/>
      <c r="D710" s="143"/>
      <c r="E710" s="321"/>
      <c r="F710" s="321"/>
      <c r="G710" s="142"/>
      <c r="H710" s="143"/>
      <c r="I710" s="143"/>
      <c r="J710" s="143"/>
      <c r="K710" s="143"/>
      <c r="L710" s="143"/>
      <c r="M710" s="143"/>
      <c r="N710" s="146"/>
      <c r="O710" s="143"/>
      <c r="P710" s="143"/>
      <c r="Q710" s="143"/>
      <c r="R710" s="143"/>
      <c r="S710" s="143"/>
      <c r="T710" s="143"/>
      <c r="U710" s="143"/>
      <c r="V710" s="143"/>
      <c r="W710" s="143"/>
      <c r="X710" s="143"/>
      <c r="Y710" s="143"/>
      <c r="Z710" s="143"/>
      <c r="AA710" s="143"/>
      <c r="AB710" s="143"/>
      <c r="AC710" s="143"/>
      <c r="AD710" s="143"/>
      <c r="AE710" s="143"/>
      <c r="AF710" s="143"/>
      <c r="AG710" s="143"/>
      <c r="AH710" s="143"/>
      <c r="AI710" s="143"/>
      <c r="AJ710" s="143"/>
      <c r="AK710" s="143"/>
    </row>
    <row r="711" spans="1:37" x14ac:dyDescent="0.3">
      <c r="A711" s="142"/>
      <c r="B711" s="143"/>
      <c r="C711" s="144"/>
      <c r="D711" s="143"/>
      <c r="E711" s="321"/>
      <c r="F711" s="321"/>
      <c r="G711" s="142"/>
      <c r="H711" s="143"/>
      <c r="I711" s="143"/>
      <c r="J711" s="143"/>
      <c r="K711" s="143"/>
      <c r="L711" s="143"/>
      <c r="M711" s="143"/>
      <c r="N711" s="146"/>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3"/>
    </row>
    <row r="712" spans="1:37" x14ac:dyDescent="0.3">
      <c r="A712" s="142"/>
      <c r="B712" s="143"/>
      <c r="C712" s="144"/>
      <c r="D712" s="143"/>
      <c r="E712" s="321"/>
      <c r="F712" s="321"/>
      <c r="G712" s="142"/>
      <c r="H712" s="143"/>
      <c r="I712" s="143"/>
      <c r="J712" s="143"/>
      <c r="K712" s="143"/>
      <c r="L712" s="143"/>
      <c r="M712" s="143"/>
      <c r="N712" s="146"/>
      <c r="O712" s="143"/>
      <c r="P712" s="143"/>
      <c r="Q712" s="143"/>
      <c r="R712" s="143"/>
      <c r="S712" s="143"/>
      <c r="T712" s="143"/>
      <c r="U712" s="143"/>
      <c r="V712" s="143"/>
      <c r="W712" s="143"/>
      <c r="X712" s="143"/>
      <c r="Y712" s="143"/>
      <c r="Z712" s="143"/>
      <c r="AA712" s="143"/>
      <c r="AB712" s="143"/>
      <c r="AC712" s="143"/>
      <c r="AD712" s="143"/>
      <c r="AE712" s="143"/>
      <c r="AF712" s="143"/>
      <c r="AG712" s="143"/>
      <c r="AH712" s="143"/>
      <c r="AI712" s="143"/>
      <c r="AJ712" s="143"/>
      <c r="AK712" s="143"/>
    </row>
    <row r="713" spans="1:37" x14ac:dyDescent="0.3">
      <c r="A713" s="142"/>
      <c r="B713" s="143"/>
      <c r="C713" s="144"/>
      <c r="D713" s="143"/>
      <c r="E713" s="321"/>
      <c r="F713" s="321"/>
      <c r="G713" s="142"/>
      <c r="H713" s="143"/>
      <c r="I713" s="143"/>
      <c r="J713" s="143"/>
      <c r="K713" s="143"/>
      <c r="L713" s="143"/>
      <c r="M713" s="143"/>
      <c r="N713" s="146"/>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c r="AK713" s="143"/>
    </row>
    <row r="714" spans="1:37" x14ac:dyDescent="0.3">
      <c r="A714" s="142"/>
      <c r="B714" s="143"/>
      <c r="C714" s="144"/>
      <c r="D714" s="143"/>
      <c r="E714" s="321"/>
      <c r="F714" s="321"/>
      <c r="G714" s="142"/>
      <c r="H714" s="143"/>
      <c r="I714" s="143"/>
      <c r="J714" s="143"/>
      <c r="K714" s="143"/>
      <c r="L714" s="143"/>
      <c r="M714" s="143"/>
      <c r="N714" s="146"/>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3"/>
    </row>
    <row r="715" spans="1:37" x14ac:dyDescent="0.3">
      <c r="A715" s="142"/>
      <c r="B715" s="143"/>
      <c r="C715" s="144"/>
      <c r="D715" s="143"/>
      <c r="E715" s="321"/>
      <c r="F715" s="321"/>
      <c r="G715" s="142"/>
      <c r="H715" s="143"/>
      <c r="I715" s="143"/>
      <c r="J715" s="143"/>
      <c r="K715" s="143"/>
      <c r="L715" s="143"/>
      <c r="M715" s="143"/>
      <c r="N715" s="146"/>
      <c r="O715" s="143"/>
      <c r="P715" s="143"/>
      <c r="Q715" s="143"/>
      <c r="R715" s="143"/>
      <c r="S715" s="143"/>
      <c r="T715" s="143"/>
      <c r="U715" s="143"/>
      <c r="V715" s="143"/>
      <c r="W715" s="143"/>
      <c r="X715" s="143"/>
      <c r="Y715" s="143"/>
      <c r="Z715" s="143"/>
      <c r="AA715" s="143"/>
      <c r="AB715" s="143"/>
      <c r="AC715" s="143"/>
      <c r="AD715" s="143"/>
      <c r="AE715" s="143"/>
      <c r="AF715" s="143"/>
      <c r="AG715" s="143"/>
      <c r="AH715" s="143"/>
      <c r="AI715" s="143"/>
      <c r="AJ715" s="143"/>
      <c r="AK715" s="143"/>
    </row>
    <row r="716" spans="1:37" x14ac:dyDescent="0.3">
      <c r="A716" s="142"/>
      <c r="B716" s="143"/>
      <c r="C716" s="144"/>
      <c r="D716" s="143"/>
      <c r="E716" s="321"/>
      <c r="F716" s="321"/>
      <c r="G716" s="142"/>
      <c r="H716" s="143"/>
      <c r="I716" s="143"/>
      <c r="J716" s="143"/>
      <c r="K716" s="143"/>
      <c r="L716" s="143"/>
      <c r="M716" s="143"/>
      <c r="N716" s="146"/>
      <c r="O716" s="143"/>
      <c r="P716" s="143"/>
      <c r="Q716" s="143"/>
      <c r="R716" s="143"/>
      <c r="S716" s="143"/>
      <c r="T716" s="143"/>
      <c r="U716" s="143"/>
      <c r="V716" s="143"/>
      <c r="W716" s="143"/>
      <c r="X716" s="143"/>
      <c r="Y716" s="143"/>
      <c r="Z716" s="143"/>
      <c r="AA716" s="143"/>
      <c r="AB716" s="143"/>
      <c r="AC716" s="143"/>
      <c r="AD716" s="143"/>
      <c r="AE716" s="143"/>
      <c r="AF716" s="143"/>
      <c r="AG716" s="143"/>
      <c r="AH716" s="143"/>
      <c r="AI716" s="143"/>
      <c r="AJ716" s="143"/>
      <c r="AK716" s="143"/>
    </row>
    <row r="717" spans="1:37" x14ac:dyDescent="0.3">
      <c r="A717" s="142"/>
      <c r="B717" s="143"/>
      <c r="C717" s="144"/>
      <c r="D717" s="143"/>
      <c r="E717" s="321"/>
      <c r="F717" s="321"/>
      <c r="G717" s="142"/>
      <c r="H717" s="143"/>
      <c r="I717" s="143"/>
      <c r="J717" s="143"/>
      <c r="K717" s="143"/>
      <c r="L717" s="143"/>
      <c r="M717" s="143"/>
      <c r="N717" s="146"/>
      <c r="O717" s="143"/>
      <c r="P717" s="143"/>
      <c r="Q717" s="143"/>
      <c r="R717" s="143"/>
      <c r="S717" s="143"/>
      <c r="T717" s="143"/>
      <c r="U717" s="143"/>
      <c r="V717" s="143"/>
      <c r="W717" s="143"/>
      <c r="X717" s="143"/>
      <c r="Y717" s="143"/>
      <c r="Z717" s="143"/>
      <c r="AA717" s="143"/>
      <c r="AB717" s="143"/>
      <c r="AC717" s="143"/>
      <c r="AD717" s="143"/>
      <c r="AE717" s="143"/>
      <c r="AF717" s="143"/>
      <c r="AG717" s="143"/>
      <c r="AH717" s="143"/>
      <c r="AI717" s="143"/>
      <c r="AJ717" s="143"/>
      <c r="AK717" s="143"/>
    </row>
    <row r="718" spans="1:37" x14ac:dyDescent="0.3">
      <c r="A718" s="142"/>
      <c r="B718" s="143"/>
      <c r="C718" s="144"/>
      <c r="D718" s="143"/>
      <c r="E718" s="321"/>
      <c r="F718" s="321"/>
      <c r="G718" s="142"/>
      <c r="H718" s="143"/>
      <c r="I718" s="143"/>
      <c r="J718" s="143"/>
      <c r="K718" s="143"/>
      <c r="L718" s="143"/>
      <c r="M718" s="143"/>
      <c r="N718" s="146"/>
      <c r="O718" s="143"/>
      <c r="P718" s="143"/>
      <c r="Q718" s="143"/>
      <c r="R718" s="143"/>
      <c r="S718" s="143"/>
      <c r="T718" s="143"/>
      <c r="U718" s="143"/>
      <c r="V718" s="143"/>
      <c r="W718" s="143"/>
      <c r="X718" s="143"/>
      <c r="Y718" s="143"/>
      <c r="Z718" s="143"/>
      <c r="AA718" s="143"/>
      <c r="AB718" s="143"/>
      <c r="AC718" s="143"/>
      <c r="AD718" s="143"/>
      <c r="AE718" s="143"/>
      <c r="AF718" s="143"/>
      <c r="AG718" s="143"/>
      <c r="AH718" s="143"/>
      <c r="AI718" s="143"/>
      <c r="AJ718" s="143"/>
      <c r="AK718" s="143"/>
    </row>
    <row r="719" spans="1:37" x14ac:dyDescent="0.3">
      <c r="A719" s="142"/>
      <c r="B719" s="143"/>
      <c r="C719" s="144"/>
      <c r="D719" s="143"/>
      <c r="E719" s="321"/>
      <c r="F719" s="321"/>
      <c r="G719" s="142"/>
      <c r="H719" s="143"/>
      <c r="I719" s="143"/>
      <c r="J719" s="143"/>
      <c r="K719" s="143"/>
      <c r="L719" s="143"/>
      <c r="M719" s="143"/>
      <c r="N719" s="146"/>
      <c r="O719" s="143"/>
      <c r="P719" s="143"/>
      <c r="Q719" s="143"/>
      <c r="R719" s="143"/>
      <c r="S719" s="143"/>
      <c r="T719" s="143"/>
      <c r="U719" s="143"/>
      <c r="V719" s="143"/>
      <c r="W719" s="143"/>
      <c r="X719" s="143"/>
      <c r="Y719" s="143"/>
      <c r="Z719" s="143"/>
      <c r="AA719" s="143"/>
      <c r="AB719" s="143"/>
      <c r="AC719" s="143"/>
      <c r="AD719" s="143"/>
      <c r="AE719" s="143"/>
      <c r="AF719" s="143"/>
      <c r="AG719" s="143"/>
      <c r="AH719" s="143"/>
      <c r="AI719" s="143"/>
      <c r="AJ719" s="143"/>
      <c r="AK719" s="143"/>
    </row>
    <row r="720" spans="1:37" x14ac:dyDescent="0.3">
      <c r="A720" s="142"/>
      <c r="B720" s="143"/>
      <c r="C720" s="144"/>
      <c r="D720" s="143"/>
      <c r="E720" s="321"/>
      <c r="F720" s="321"/>
      <c r="G720" s="142"/>
      <c r="H720" s="143"/>
      <c r="I720" s="143"/>
      <c r="J720" s="143"/>
      <c r="K720" s="143"/>
      <c r="L720" s="143"/>
      <c r="M720" s="143"/>
      <c r="N720" s="146"/>
      <c r="O720" s="143"/>
      <c r="P720" s="143"/>
      <c r="Q720" s="143"/>
      <c r="R720" s="143"/>
      <c r="S720" s="143"/>
      <c r="T720" s="143"/>
      <c r="U720" s="143"/>
      <c r="V720" s="143"/>
      <c r="W720" s="143"/>
      <c r="X720" s="143"/>
      <c r="Y720" s="143"/>
      <c r="Z720" s="143"/>
      <c r="AA720" s="143"/>
      <c r="AB720" s="143"/>
      <c r="AC720" s="143"/>
      <c r="AD720" s="143"/>
      <c r="AE720" s="143"/>
      <c r="AF720" s="143"/>
      <c r="AG720" s="143"/>
      <c r="AH720" s="143"/>
      <c r="AI720" s="143"/>
      <c r="AJ720" s="143"/>
      <c r="AK720" s="143"/>
    </row>
    <row r="721" spans="1:37" x14ac:dyDescent="0.3">
      <c r="A721" s="142"/>
      <c r="B721" s="143"/>
      <c r="C721" s="144"/>
      <c r="D721" s="143"/>
      <c r="E721" s="321"/>
      <c r="F721" s="321"/>
      <c r="G721" s="142"/>
      <c r="H721" s="143"/>
      <c r="I721" s="143"/>
      <c r="J721" s="143"/>
      <c r="K721" s="143"/>
      <c r="L721" s="143"/>
      <c r="M721" s="143"/>
      <c r="N721" s="146"/>
      <c r="O721" s="143"/>
      <c r="P721" s="143"/>
      <c r="Q721" s="143"/>
      <c r="R721" s="143"/>
      <c r="S721" s="143"/>
      <c r="T721" s="143"/>
      <c r="U721" s="143"/>
      <c r="V721" s="143"/>
      <c r="W721" s="143"/>
      <c r="X721" s="143"/>
      <c r="Y721" s="143"/>
      <c r="Z721" s="143"/>
      <c r="AA721" s="143"/>
      <c r="AB721" s="143"/>
      <c r="AC721" s="143"/>
      <c r="AD721" s="143"/>
      <c r="AE721" s="143"/>
      <c r="AF721" s="143"/>
      <c r="AG721" s="143"/>
      <c r="AH721" s="143"/>
      <c r="AI721" s="143"/>
      <c r="AJ721" s="143"/>
      <c r="AK721" s="143"/>
    </row>
    <row r="722" spans="1:37" x14ac:dyDescent="0.3">
      <c r="A722" s="142"/>
      <c r="B722" s="143"/>
      <c r="C722" s="144"/>
      <c r="D722" s="143"/>
      <c r="E722" s="321"/>
      <c r="F722" s="321"/>
      <c r="G722" s="142"/>
      <c r="H722" s="143"/>
      <c r="I722" s="143"/>
      <c r="J722" s="143"/>
      <c r="K722" s="143"/>
      <c r="L722" s="143"/>
      <c r="M722" s="143"/>
      <c r="N722" s="146"/>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3"/>
    </row>
    <row r="723" spans="1:37" x14ac:dyDescent="0.3">
      <c r="A723" s="142"/>
      <c r="B723" s="143"/>
      <c r="C723" s="144"/>
      <c r="D723" s="143"/>
      <c r="E723" s="321"/>
      <c r="F723" s="321"/>
      <c r="G723" s="142"/>
      <c r="H723" s="143"/>
      <c r="I723" s="143"/>
      <c r="J723" s="143"/>
      <c r="K723" s="143"/>
      <c r="L723" s="143"/>
      <c r="M723" s="143"/>
      <c r="N723" s="146"/>
      <c r="O723" s="143"/>
      <c r="P723" s="143"/>
      <c r="Q723" s="143"/>
      <c r="R723" s="143"/>
      <c r="S723" s="143"/>
      <c r="T723" s="143"/>
      <c r="U723" s="143"/>
      <c r="V723" s="143"/>
      <c r="W723" s="143"/>
      <c r="X723" s="143"/>
      <c r="Y723" s="143"/>
      <c r="Z723" s="143"/>
      <c r="AA723" s="143"/>
      <c r="AB723" s="143"/>
      <c r="AC723" s="143"/>
      <c r="AD723" s="143"/>
      <c r="AE723" s="143"/>
      <c r="AF723" s="143"/>
      <c r="AG723" s="143"/>
      <c r="AH723" s="143"/>
      <c r="AI723" s="143"/>
      <c r="AJ723" s="143"/>
      <c r="AK723" s="143"/>
    </row>
    <row r="724" spans="1:37" x14ac:dyDescent="0.3">
      <c r="A724" s="142"/>
      <c r="B724" s="143"/>
      <c r="C724" s="144"/>
      <c r="D724" s="143"/>
      <c r="E724" s="321"/>
      <c r="F724" s="321"/>
      <c r="G724" s="142"/>
      <c r="H724" s="143"/>
      <c r="I724" s="143"/>
      <c r="J724" s="143"/>
      <c r="K724" s="143"/>
      <c r="L724" s="143"/>
      <c r="M724" s="143"/>
      <c r="N724" s="146"/>
      <c r="O724" s="143"/>
      <c r="P724" s="143"/>
      <c r="Q724" s="143"/>
      <c r="R724" s="143"/>
      <c r="S724" s="143"/>
      <c r="T724" s="143"/>
      <c r="U724" s="143"/>
      <c r="V724" s="143"/>
      <c r="W724" s="143"/>
      <c r="X724" s="143"/>
      <c r="Y724" s="143"/>
      <c r="Z724" s="143"/>
      <c r="AA724" s="143"/>
      <c r="AB724" s="143"/>
      <c r="AC724" s="143"/>
      <c r="AD724" s="143"/>
      <c r="AE724" s="143"/>
      <c r="AF724" s="143"/>
      <c r="AG724" s="143"/>
      <c r="AH724" s="143"/>
      <c r="AI724" s="143"/>
      <c r="AJ724" s="143"/>
      <c r="AK724" s="143"/>
    </row>
    <row r="725" spans="1:37" x14ac:dyDescent="0.3">
      <c r="A725" s="142"/>
      <c r="B725" s="143"/>
      <c r="C725" s="144"/>
      <c r="D725" s="143"/>
      <c r="E725" s="321"/>
      <c r="F725" s="321"/>
      <c r="G725" s="142"/>
      <c r="H725" s="143"/>
      <c r="I725" s="143"/>
      <c r="J725" s="143"/>
      <c r="K725" s="143"/>
      <c r="L725" s="143"/>
      <c r="M725" s="143"/>
      <c r="N725" s="146"/>
      <c r="O725" s="143"/>
      <c r="P725" s="143"/>
      <c r="Q725" s="143"/>
      <c r="R725" s="143"/>
      <c r="S725" s="143"/>
      <c r="T725" s="143"/>
      <c r="U725" s="143"/>
      <c r="V725" s="143"/>
      <c r="W725" s="143"/>
      <c r="X725" s="143"/>
      <c r="Y725" s="143"/>
      <c r="Z725" s="143"/>
      <c r="AA725" s="143"/>
      <c r="AB725" s="143"/>
      <c r="AC725" s="143"/>
      <c r="AD725" s="143"/>
      <c r="AE725" s="143"/>
      <c r="AF725" s="143"/>
      <c r="AG725" s="143"/>
      <c r="AH725" s="143"/>
      <c r="AI725" s="143"/>
      <c r="AJ725" s="143"/>
      <c r="AK725" s="143"/>
    </row>
    <row r="726" spans="1:37" x14ac:dyDescent="0.3">
      <c r="A726" s="142"/>
      <c r="B726" s="143"/>
      <c r="C726" s="144"/>
      <c r="D726" s="143"/>
      <c r="E726" s="321"/>
      <c r="F726" s="321"/>
      <c r="G726" s="142"/>
      <c r="H726" s="143"/>
      <c r="I726" s="143"/>
      <c r="J726" s="143"/>
      <c r="K726" s="143"/>
      <c r="L726" s="143"/>
      <c r="M726" s="143"/>
      <c r="N726" s="146"/>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3"/>
    </row>
    <row r="727" spans="1:37" x14ac:dyDescent="0.3">
      <c r="A727" s="142"/>
      <c r="B727" s="143"/>
      <c r="C727" s="144"/>
      <c r="D727" s="143"/>
      <c r="E727" s="321"/>
      <c r="F727" s="321"/>
      <c r="G727" s="142"/>
      <c r="H727" s="143"/>
      <c r="I727" s="143"/>
      <c r="J727" s="143"/>
      <c r="K727" s="143"/>
      <c r="L727" s="143"/>
      <c r="M727" s="143"/>
      <c r="N727" s="146"/>
      <c r="O727" s="143"/>
      <c r="P727" s="143"/>
      <c r="Q727" s="143"/>
      <c r="R727" s="143"/>
      <c r="S727" s="143"/>
      <c r="T727" s="143"/>
      <c r="U727" s="143"/>
      <c r="V727" s="143"/>
      <c r="W727" s="143"/>
      <c r="X727" s="143"/>
      <c r="Y727" s="143"/>
      <c r="Z727" s="143"/>
      <c r="AA727" s="143"/>
      <c r="AB727" s="143"/>
      <c r="AC727" s="143"/>
      <c r="AD727" s="143"/>
      <c r="AE727" s="143"/>
      <c r="AF727" s="143"/>
      <c r="AG727" s="143"/>
      <c r="AH727" s="143"/>
      <c r="AI727" s="143"/>
      <c r="AJ727" s="143"/>
      <c r="AK727" s="143"/>
    </row>
    <row r="728" spans="1:37" x14ac:dyDescent="0.3">
      <c r="A728" s="142"/>
      <c r="B728" s="143"/>
      <c r="C728" s="144"/>
      <c r="D728" s="143"/>
      <c r="E728" s="321"/>
      <c r="F728" s="321"/>
      <c r="G728" s="142"/>
      <c r="H728" s="143"/>
      <c r="I728" s="143"/>
      <c r="J728" s="143"/>
      <c r="K728" s="143"/>
      <c r="L728" s="143"/>
      <c r="M728" s="143"/>
      <c r="N728" s="146"/>
      <c r="O728" s="143"/>
      <c r="P728" s="143"/>
      <c r="Q728" s="143"/>
      <c r="R728" s="143"/>
      <c r="S728" s="143"/>
      <c r="T728" s="143"/>
      <c r="U728" s="143"/>
      <c r="V728" s="143"/>
      <c r="W728" s="143"/>
      <c r="X728" s="143"/>
      <c r="Y728" s="143"/>
      <c r="Z728" s="143"/>
      <c r="AA728" s="143"/>
      <c r="AB728" s="143"/>
      <c r="AC728" s="143"/>
      <c r="AD728" s="143"/>
      <c r="AE728" s="143"/>
      <c r="AF728" s="143"/>
      <c r="AG728" s="143"/>
      <c r="AH728" s="143"/>
      <c r="AI728" s="143"/>
      <c r="AJ728" s="143"/>
      <c r="AK728" s="143"/>
    </row>
    <row r="729" spans="1:37" x14ac:dyDescent="0.3">
      <c r="A729" s="142"/>
      <c r="B729" s="143"/>
      <c r="C729" s="144"/>
      <c r="D729" s="143"/>
      <c r="E729" s="321"/>
      <c r="F729" s="321"/>
      <c r="G729" s="142"/>
      <c r="H729" s="143"/>
      <c r="I729" s="143"/>
      <c r="J729" s="143"/>
      <c r="K729" s="143"/>
      <c r="L729" s="143"/>
      <c r="M729" s="143"/>
      <c r="N729" s="146"/>
      <c r="O729" s="143"/>
      <c r="P729" s="143"/>
      <c r="Q729" s="143"/>
      <c r="R729" s="143"/>
      <c r="S729" s="143"/>
      <c r="T729" s="143"/>
      <c r="U729" s="143"/>
      <c r="V729" s="143"/>
      <c r="W729" s="143"/>
      <c r="X729" s="143"/>
      <c r="Y729" s="143"/>
      <c r="Z729" s="143"/>
      <c r="AA729" s="143"/>
      <c r="AB729" s="143"/>
      <c r="AC729" s="143"/>
      <c r="AD729" s="143"/>
      <c r="AE729" s="143"/>
      <c r="AF729" s="143"/>
      <c r="AG729" s="143"/>
      <c r="AH729" s="143"/>
      <c r="AI729" s="143"/>
      <c r="AJ729" s="143"/>
      <c r="AK729" s="143"/>
    </row>
    <row r="730" spans="1:37" x14ac:dyDescent="0.3">
      <c r="A730" s="142"/>
      <c r="B730" s="143"/>
      <c r="C730" s="144"/>
      <c r="D730" s="143"/>
      <c r="E730" s="321"/>
      <c r="F730" s="321"/>
      <c r="G730" s="142"/>
      <c r="H730" s="143"/>
      <c r="I730" s="143"/>
      <c r="J730" s="143"/>
      <c r="K730" s="143"/>
      <c r="L730" s="143"/>
      <c r="M730" s="143"/>
      <c r="N730" s="146"/>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3"/>
    </row>
    <row r="731" spans="1:37" x14ac:dyDescent="0.3">
      <c r="A731" s="142"/>
      <c r="B731" s="143"/>
      <c r="C731" s="144"/>
      <c r="D731" s="143"/>
      <c r="E731" s="321"/>
      <c r="F731" s="321"/>
      <c r="G731" s="142"/>
      <c r="H731" s="143"/>
      <c r="I731" s="143"/>
      <c r="J731" s="143"/>
      <c r="K731" s="143"/>
      <c r="L731" s="143"/>
      <c r="M731" s="143"/>
      <c r="N731" s="146"/>
      <c r="O731" s="143"/>
      <c r="P731" s="143"/>
      <c r="Q731" s="143"/>
      <c r="R731" s="143"/>
      <c r="S731" s="143"/>
      <c r="T731" s="143"/>
      <c r="U731" s="143"/>
      <c r="V731" s="143"/>
      <c r="W731" s="143"/>
      <c r="X731" s="143"/>
      <c r="Y731" s="143"/>
      <c r="Z731" s="143"/>
      <c r="AA731" s="143"/>
      <c r="AB731" s="143"/>
      <c r="AC731" s="143"/>
      <c r="AD731" s="143"/>
      <c r="AE731" s="143"/>
      <c r="AF731" s="143"/>
      <c r="AG731" s="143"/>
      <c r="AH731" s="143"/>
      <c r="AI731" s="143"/>
      <c r="AJ731" s="143"/>
      <c r="AK731" s="143"/>
    </row>
    <row r="732" spans="1:37" x14ac:dyDescent="0.3">
      <c r="A732" s="142"/>
      <c r="B732" s="143"/>
      <c r="C732" s="144"/>
      <c r="D732" s="143"/>
      <c r="E732" s="321"/>
      <c r="F732" s="321"/>
      <c r="G732" s="142"/>
      <c r="H732" s="143"/>
      <c r="I732" s="143"/>
      <c r="J732" s="143"/>
      <c r="K732" s="143"/>
      <c r="L732" s="143"/>
      <c r="M732" s="143"/>
      <c r="N732" s="146"/>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3"/>
    </row>
    <row r="733" spans="1:37" x14ac:dyDescent="0.3">
      <c r="A733" s="142"/>
      <c r="B733" s="143"/>
      <c r="C733" s="144"/>
      <c r="D733" s="143"/>
      <c r="E733" s="321"/>
      <c r="F733" s="321"/>
      <c r="G733" s="142"/>
      <c r="H733" s="143"/>
      <c r="I733" s="143"/>
      <c r="J733" s="143"/>
      <c r="K733" s="143"/>
      <c r="L733" s="143"/>
      <c r="M733" s="143"/>
      <c r="N733" s="146"/>
      <c r="O733" s="143"/>
      <c r="P733" s="143"/>
      <c r="Q733" s="143"/>
      <c r="R733" s="143"/>
      <c r="S733" s="143"/>
      <c r="T733" s="143"/>
      <c r="U733" s="143"/>
      <c r="V733" s="143"/>
      <c r="W733" s="143"/>
      <c r="X733" s="143"/>
      <c r="Y733" s="143"/>
      <c r="Z733" s="143"/>
      <c r="AA733" s="143"/>
      <c r="AB733" s="143"/>
      <c r="AC733" s="143"/>
      <c r="AD733" s="143"/>
      <c r="AE733" s="143"/>
      <c r="AF733" s="143"/>
      <c r="AG733" s="143"/>
      <c r="AH733" s="143"/>
      <c r="AI733" s="143"/>
      <c r="AJ733" s="143"/>
      <c r="AK733" s="143"/>
    </row>
    <row r="734" spans="1:37" x14ac:dyDescent="0.3">
      <c r="A734" s="142"/>
      <c r="B734" s="143"/>
      <c r="C734" s="144"/>
      <c r="D734" s="143"/>
      <c r="E734" s="321"/>
      <c r="F734" s="321"/>
      <c r="G734" s="142"/>
      <c r="H734" s="143"/>
      <c r="I734" s="143"/>
      <c r="J734" s="143"/>
      <c r="K734" s="143"/>
      <c r="L734" s="143"/>
      <c r="M734" s="143"/>
      <c r="N734" s="146"/>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3"/>
    </row>
    <row r="735" spans="1:37" x14ac:dyDescent="0.3">
      <c r="A735" s="142"/>
      <c r="B735" s="143"/>
      <c r="C735" s="144"/>
      <c r="D735" s="143"/>
      <c r="E735" s="321"/>
      <c r="F735" s="321"/>
      <c r="G735" s="142"/>
      <c r="H735" s="143"/>
      <c r="I735" s="143"/>
      <c r="J735" s="143"/>
      <c r="K735" s="143"/>
      <c r="L735" s="143"/>
      <c r="M735" s="143"/>
      <c r="N735" s="146"/>
      <c r="O735" s="143"/>
      <c r="P735" s="143"/>
      <c r="Q735" s="143"/>
      <c r="R735" s="143"/>
      <c r="S735" s="143"/>
      <c r="T735" s="143"/>
      <c r="U735" s="143"/>
      <c r="V735" s="143"/>
      <c r="W735" s="143"/>
      <c r="X735" s="143"/>
      <c r="Y735" s="143"/>
      <c r="Z735" s="143"/>
      <c r="AA735" s="143"/>
      <c r="AB735" s="143"/>
      <c r="AC735" s="143"/>
      <c r="AD735" s="143"/>
      <c r="AE735" s="143"/>
      <c r="AF735" s="143"/>
      <c r="AG735" s="143"/>
      <c r="AH735" s="143"/>
      <c r="AI735" s="143"/>
      <c r="AJ735" s="143"/>
      <c r="AK735" s="143"/>
    </row>
    <row r="736" spans="1:37" x14ac:dyDescent="0.3">
      <c r="A736" s="142"/>
      <c r="B736" s="143"/>
      <c r="C736" s="144"/>
      <c r="D736" s="143"/>
      <c r="E736" s="321"/>
      <c r="F736" s="321"/>
      <c r="G736" s="142"/>
      <c r="H736" s="143"/>
      <c r="I736" s="143"/>
      <c r="J736" s="143"/>
      <c r="K736" s="143"/>
      <c r="L736" s="143"/>
      <c r="M736" s="143"/>
      <c r="N736" s="146"/>
      <c r="O736" s="143"/>
      <c r="P736" s="143"/>
      <c r="Q736" s="143"/>
      <c r="R736" s="143"/>
      <c r="S736" s="143"/>
      <c r="T736" s="143"/>
      <c r="U736" s="143"/>
      <c r="V736" s="143"/>
      <c r="W736" s="143"/>
      <c r="X736" s="143"/>
      <c r="Y736" s="143"/>
      <c r="Z736" s="143"/>
      <c r="AA736" s="143"/>
      <c r="AB736" s="143"/>
      <c r="AC736" s="143"/>
      <c r="AD736" s="143"/>
      <c r="AE736" s="143"/>
      <c r="AF736" s="143"/>
      <c r="AG736" s="143"/>
      <c r="AH736" s="143"/>
      <c r="AI736" s="143"/>
      <c r="AJ736" s="143"/>
      <c r="AK736" s="143"/>
    </row>
    <row r="737" spans="1:37" x14ac:dyDescent="0.3">
      <c r="A737" s="142"/>
      <c r="B737" s="143"/>
      <c r="C737" s="144"/>
      <c r="D737" s="143"/>
      <c r="E737" s="321"/>
      <c r="F737" s="321"/>
      <c r="G737" s="142"/>
      <c r="H737" s="143"/>
      <c r="I737" s="143"/>
      <c r="J737" s="143"/>
      <c r="K737" s="143"/>
      <c r="L737" s="143"/>
      <c r="M737" s="143"/>
      <c r="N737" s="146"/>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3"/>
    </row>
    <row r="738" spans="1:37" x14ac:dyDescent="0.3">
      <c r="A738" s="142"/>
      <c r="B738" s="143"/>
      <c r="C738" s="144"/>
      <c r="D738" s="143"/>
      <c r="E738" s="321"/>
      <c r="F738" s="321"/>
      <c r="G738" s="142"/>
      <c r="H738" s="143"/>
      <c r="I738" s="143"/>
      <c r="J738" s="143"/>
      <c r="K738" s="143"/>
      <c r="L738" s="143"/>
      <c r="M738" s="143"/>
      <c r="N738" s="146"/>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3"/>
    </row>
    <row r="739" spans="1:37" x14ac:dyDescent="0.3">
      <c r="A739" s="142"/>
      <c r="B739" s="143"/>
      <c r="C739" s="144"/>
      <c r="D739" s="143"/>
      <c r="E739" s="321"/>
      <c r="F739" s="321"/>
      <c r="G739" s="142"/>
      <c r="H739" s="143"/>
      <c r="I739" s="143"/>
      <c r="J739" s="143"/>
      <c r="K739" s="143"/>
      <c r="L739" s="143"/>
      <c r="M739" s="143"/>
      <c r="N739" s="146"/>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3"/>
    </row>
    <row r="740" spans="1:37" x14ac:dyDescent="0.3">
      <c r="A740" s="142"/>
      <c r="B740" s="143"/>
      <c r="C740" s="144"/>
      <c r="D740" s="143"/>
      <c r="E740" s="321"/>
      <c r="F740" s="321"/>
      <c r="G740" s="142"/>
      <c r="H740" s="143"/>
      <c r="I740" s="143"/>
      <c r="J740" s="143"/>
      <c r="K740" s="143"/>
      <c r="L740" s="143"/>
      <c r="M740" s="143"/>
      <c r="N740" s="146"/>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3"/>
    </row>
    <row r="741" spans="1:37" x14ac:dyDescent="0.3">
      <c r="A741" s="142"/>
      <c r="B741" s="143"/>
      <c r="C741" s="144"/>
      <c r="D741" s="143"/>
      <c r="E741" s="321"/>
      <c r="F741" s="321"/>
      <c r="G741" s="142"/>
      <c r="H741" s="143"/>
      <c r="I741" s="143"/>
      <c r="J741" s="143"/>
      <c r="K741" s="143"/>
      <c r="L741" s="143"/>
      <c r="M741" s="143"/>
      <c r="N741" s="146"/>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3"/>
    </row>
    <row r="742" spans="1:37" x14ac:dyDescent="0.3">
      <c r="A742" s="142"/>
      <c r="B742" s="143"/>
      <c r="C742" s="144"/>
      <c r="D742" s="143"/>
      <c r="E742" s="321"/>
      <c r="F742" s="321"/>
      <c r="G742" s="142"/>
      <c r="H742" s="143"/>
      <c r="I742" s="143"/>
      <c r="J742" s="143"/>
      <c r="K742" s="143"/>
      <c r="L742" s="143"/>
      <c r="M742" s="143"/>
      <c r="N742" s="146"/>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3"/>
    </row>
    <row r="743" spans="1:37" x14ac:dyDescent="0.3">
      <c r="A743" s="142"/>
      <c r="B743" s="143"/>
      <c r="C743" s="144"/>
      <c r="D743" s="143"/>
      <c r="E743" s="321"/>
      <c r="F743" s="321"/>
      <c r="G743" s="142"/>
      <c r="H743" s="143"/>
      <c r="I743" s="143"/>
      <c r="J743" s="143"/>
      <c r="K743" s="143"/>
      <c r="L743" s="143"/>
      <c r="M743" s="143"/>
      <c r="N743" s="146"/>
      <c r="O743" s="143"/>
      <c r="P743" s="143"/>
      <c r="Q743" s="143"/>
      <c r="R743" s="143"/>
      <c r="S743" s="143"/>
      <c r="T743" s="143"/>
      <c r="U743" s="143"/>
      <c r="V743" s="143"/>
      <c r="W743" s="143"/>
      <c r="X743" s="143"/>
      <c r="Y743" s="143"/>
      <c r="Z743" s="143"/>
      <c r="AA743" s="143"/>
      <c r="AB743" s="143"/>
      <c r="AC743" s="143"/>
      <c r="AD743" s="143"/>
      <c r="AE743" s="143"/>
      <c r="AF743" s="143"/>
      <c r="AG743" s="143"/>
      <c r="AH743" s="143"/>
      <c r="AI743" s="143"/>
      <c r="AJ743" s="143"/>
      <c r="AK743" s="143"/>
    </row>
    <row r="744" spans="1:37" x14ac:dyDescent="0.3">
      <c r="A744" s="142"/>
      <c r="B744" s="143"/>
      <c r="C744" s="144"/>
      <c r="D744" s="143"/>
      <c r="E744" s="321"/>
      <c r="F744" s="321"/>
      <c r="G744" s="142"/>
      <c r="H744" s="143"/>
      <c r="I744" s="143"/>
      <c r="J744" s="143"/>
      <c r="K744" s="143"/>
      <c r="L744" s="143"/>
      <c r="M744" s="143"/>
      <c r="N744" s="146"/>
      <c r="O744" s="143"/>
      <c r="P744" s="143"/>
      <c r="Q744" s="143"/>
      <c r="R744" s="143"/>
      <c r="S744" s="143"/>
      <c r="T744" s="143"/>
      <c r="U744" s="143"/>
      <c r="V744" s="143"/>
      <c r="W744" s="143"/>
      <c r="X744" s="143"/>
      <c r="Y744" s="143"/>
      <c r="Z744" s="143"/>
      <c r="AA744" s="143"/>
      <c r="AB744" s="143"/>
      <c r="AC744" s="143"/>
      <c r="AD744" s="143"/>
      <c r="AE744" s="143"/>
      <c r="AF744" s="143"/>
      <c r="AG744" s="143"/>
      <c r="AH744" s="143"/>
      <c r="AI744" s="143"/>
      <c r="AJ744" s="143"/>
      <c r="AK744" s="143"/>
    </row>
    <row r="745" spans="1:37" x14ac:dyDescent="0.3">
      <c r="A745" s="142"/>
      <c r="B745" s="143"/>
      <c r="C745" s="144"/>
      <c r="D745" s="143"/>
      <c r="E745" s="321"/>
      <c r="F745" s="321"/>
      <c r="G745" s="142"/>
      <c r="H745" s="143"/>
      <c r="I745" s="143"/>
      <c r="J745" s="143"/>
      <c r="K745" s="143"/>
      <c r="L745" s="143"/>
      <c r="M745" s="143"/>
      <c r="N745" s="146"/>
      <c r="O745" s="143"/>
      <c r="P745" s="143"/>
      <c r="Q745" s="143"/>
      <c r="R745" s="143"/>
      <c r="S745" s="143"/>
      <c r="T745" s="143"/>
      <c r="U745" s="143"/>
      <c r="V745" s="143"/>
      <c r="W745" s="143"/>
      <c r="X745" s="143"/>
      <c r="Y745" s="143"/>
      <c r="Z745" s="143"/>
      <c r="AA745" s="143"/>
      <c r="AB745" s="143"/>
      <c r="AC745" s="143"/>
      <c r="AD745" s="143"/>
      <c r="AE745" s="143"/>
      <c r="AF745" s="143"/>
      <c r="AG745" s="143"/>
      <c r="AH745" s="143"/>
      <c r="AI745" s="143"/>
      <c r="AJ745" s="143"/>
      <c r="AK745" s="143"/>
    </row>
    <row r="746" spans="1:37" x14ac:dyDescent="0.3">
      <c r="A746" s="142"/>
      <c r="B746" s="143"/>
      <c r="C746" s="144"/>
      <c r="D746" s="143"/>
      <c r="E746" s="321"/>
      <c r="F746" s="321"/>
      <c r="G746" s="142"/>
      <c r="H746" s="143"/>
      <c r="I746" s="143"/>
      <c r="J746" s="143"/>
      <c r="K746" s="143"/>
      <c r="L746" s="143"/>
      <c r="M746" s="143"/>
      <c r="N746" s="146"/>
      <c r="O746" s="143"/>
      <c r="P746" s="143"/>
      <c r="Q746" s="143"/>
      <c r="R746" s="143"/>
      <c r="S746" s="143"/>
      <c r="T746" s="143"/>
      <c r="U746" s="143"/>
      <c r="V746" s="143"/>
      <c r="W746" s="143"/>
      <c r="X746" s="143"/>
      <c r="Y746" s="143"/>
      <c r="Z746" s="143"/>
      <c r="AA746" s="143"/>
      <c r="AB746" s="143"/>
      <c r="AC746" s="143"/>
      <c r="AD746" s="143"/>
      <c r="AE746" s="143"/>
      <c r="AF746" s="143"/>
      <c r="AG746" s="143"/>
      <c r="AH746" s="143"/>
      <c r="AI746" s="143"/>
      <c r="AJ746" s="143"/>
      <c r="AK746" s="143"/>
    </row>
    <row r="747" spans="1:37" x14ac:dyDescent="0.3">
      <c r="A747" s="142"/>
      <c r="B747" s="143"/>
      <c r="C747" s="144"/>
      <c r="D747" s="143"/>
      <c r="E747" s="321"/>
      <c r="F747" s="321"/>
      <c r="G747" s="142"/>
      <c r="H747" s="143"/>
      <c r="I747" s="143"/>
      <c r="J747" s="143"/>
      <c r="K747" s="143"/>
      <c r="L747" s="143"/>
      <c r="M747" s="143"/>
      <c r="N747" s="146"/>
      <c r="O747" s="143"/>
      <c r="P747" s="143"/>
      <c r="Q747" s="143"/>
      <c r="R747" s="143"/>
      <c r="S747" s="143"/>
      <c r="T747" s="143"/>
      <c r="U747" s="143"/>
      <c r="V747" s="143"/>
      <c r="W747" s="143"/>
      <c r="X747" s="143"/>
      <c r="Y747" s="143"/>
      <c r="Z747" s="143"/>
      <c r="AA747" s="143"/>
      <c r="AB747" s="143"/>
      <c r="AC747" s="143"/>
      <c r="AD747" s="143"/>
      <c r="AE747" s="143"/>
      <c r="AF747" s="143"/>
      <c r="AG747" s="143"/>
      <c r="AH747" s="143"/>
      <c r="AI747" s="143"/>
      <c r="AJ747" s="143"/>
      <c r="AK747" s="143"/>
    </row>
    <row r="748" spans="1:37" x14ac:dyDescent="0.3">
      <c r="A748" s="142"/>
      <c r="B748" s="143"/>
      <c r="C748" s="144"/>
      <c r="D748" s="143"/>
      <c r="E748" s="321"/>
      <c r="F748" s="321"/>
      <c r="G748" s="142"/>
      <c r="H748" s="143"/>
      <c r="I748" s="143"/>
      <c r="J748" s="143"/>
      <c r="K748" s="143"/>
      <c r="L748" s="143"/>
      <c r="M748" s="143"/>
      <c r="N748" s="146"/>
      <c r="O748" s="143"/>
      <c r="P748" s="143"/>
      <c r="Q748" s="143"/>
      <c r="R748" s="143"/>
      <c r="S748" s="143"/>
      <c r="T748" s="143"/>
      <c r="U748" s="143"/>
      <c r="V748" s="143"/>
      <c r="W748" s="143"/>
      <c r="X748" s="143"/>
      <c r="Y748" s="143"/>
      <c r="Z748" s="143"/>
      <c r="AA748" s="143"/>
      <c r="AB748" s="143"/>
      <c r="AC748" s="143"/>
      <c r="AD748" s="143"/>
      <c r="AE748" s="143"/>
      <c r="AF748" s="143"/>
      <c r="AG748" s="143"/>
      <c r="AH748" s="143"/>
      <c r="AI748" s="143"/>
      <c r="AJ748" s="143"/>
      <c r="AK748" s="143"/>
    </row>
    <row r="749" spans="1:37" x14ac:dyDescent="0.3">
      <c r="A749" s="142"/>
      <c r="B749" s="143"/>
      <c r="C749" s="144"/>
      <c r="D749" s="143"/>
      <c r="E749" s="321"/>
      <c r="F749" s="321"/>
      <c r="G749" s="142"/>
      <c r="H749" s="143"/>
      <c r="I749" s="143"/>
      <c r="J749" s="143"/>
      <c r="K749" s="143"/>
      <c r="L749" s="143"/>
      <c r="M749" s="143"/>
      <c r="N749" s="146"/>
      <c r="O749" s="143"/>
      <c r="P749" s="143"/>
      <c r="Q749" s="143"/>
      <c r="R749" s="143"/>
      <c r="S749" s="143"/>
      <c r="T749" s="143"/>
      <c r="U749" s="143"/>
      <c r="V749" s="143"/>
      <c r="W749" s="143"/>
      <c r="X749" s="143"/>
      <c r="Y749" s="143"/>
      <c r="Z749" s="143"/>
      <c r="AA749" s="143"/>
      <c r="AB749" s="143"/>
      <c r="AC749" s="143"/>
      <c r="AD749" s="143"/>
      <c r="AE749" s="143"/>
      <c r="AF749" s="143"/>
      <c r="AG749" s="143"/>
      <c r="AH749" s="143"/>
      <c r="AI749" s="143"/>
      <c r="AJ749" s="143"/>
      <c r="AK749" s="143"/>
    </row>
    <row r="750" spans="1:37" x14ac:dyDescent="0.3">
      <c r="A750" s="142"/>
      <c r="B750" s="143"/>
      <c r="C750" s="144"/>
      <c r="D750" s="143"/>
      <c r="E750" s="321"/>
      <c r="F750" s="321"/>
      <c r="G750" s="142"/>
      <c r="H750" s="143"/>
      <c r="I750" s="143"/>
      <c r="J750" s="143"/>
      <c r="K750" s="143"/>
      <c r="L750" s="143"/>
      <c r="M750" s="143"/>
      <c r="N750" s="146"/>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3"/>
    </row>
    <row r="751" spans="1:37" x14ac:dyDescent="0.3">
      <c r="A751" s="142"/>
      <c r="B751" s="143"/>
      <c r="C751" s="144"/>
      <c r="D751" s="143"/>
      <c r="E751" s="321"/>
      <c r="F751" s="321"/>
      <c r="G751" s="142"/>
      <c r="H751" s="143"/>
      <c r="I751" s="143"/>
      <c r="J751" s="143"/>
      <c r="K751" s="143"/>
      <c r="L751" s="143"/>
      <c r="M751" s="143"/>
      <c r="N751" s="146"/>
      <c r="O751" s="143"/>
      <c r="P751" s="143"/>
      <c r="Q751" s="143"/>
      <c r="R751" s="143"/>
      <c r="S751" s="143"/>
      <c r="T751" s="143"/>
      <c r="U751" s="143"/>
      <c r="V751" s="143"/>
      <c r="W751" s="143"/>
      <c r="X751" s="143"/>
      <c r="Y751" s="143"/>
      <c r="Z751" s="143"/>
      <c r="AA751" s="143"/>
      <c r="AB751" s="143"/>
      <c r="AC751" s="143"/>
      <c r="AD751" s="143"/>
      <c r="AE751" s="143"/>
      <c r="AF751" s="143"/>
      <c r="AG751" s="143"/>
      <c r="AH751" s="143"/>
      <c r="AI751" s="143"/>
      <c r="AJ751" s="143"/>
      <c r="AK751" s="143"/>
    </row>
    <row r="752" spans="1:37" x14ac:dyDescent="0.3">
      <c r="A752" s="142"/>
      <c r="B752" s="143"/>
      <c r="C752" s="144"/>
      <c r="D752" s="143"/>
      <c r="E752" s="321"/>
      <c r="F752" s="321"/>
      <c r="G752" s="142"/>
      <c r="H752" s="143"/>
      <c r="I752" s="143"/>
      <c r="J752" s="143"/>
      <c r="K752" s="143"/>
      <c r="L752" s="143"/>
      <c r="M752" s="143"/>
      <c r="N752" s="146"/>
      <c r="O752" s="143"/>
      <c r="P752" s="143"/>
      <c r="Q752" s="143"/>
      <c r="R752" s="143"/>
      <c r="S752" s="143"/>
      <c r="T752" s="143"/>
      <c r="U752" s="143"/>
      <c r="V752" s="143"/>
      <c r="W752" s="143"/>
      <c r="X752" s="143"/>
      <c r="Y752" s="143"/>
      <c r="Z752" s="143"/>
      <c r="AA752" s="143"/>
      <c r="AB752" s="143"/>
      <c r="AC752" s="143"/>
      <c r="AD752" s="143"/>
      <c r="AE752" s="143"/>
      <c r="AF752" s="143"/>
      <c r="AG752" s="143"/>
      <c r="AH752" s="143"/>
      <c r="AI752" s="143"/>
      <c r="AJ752" s="143"/>
      <c r="AK752" s="143"/>
    </row>
    <row r="753" spans="1:37" x14ac:dyDescent="0.3">
      <c r="A753" s="142"/>
      <c r="B753" s="143"/>
      <c r="C753" s="144"/>
      <c r="D753" s="143"/>
      <c r="E753" s="321"/>
      <c r="F753" s="321"/>
      <c r="G753" s="142"/>
      <c r="H753" s="143"/>
      <c r="I753" s="143"/>
      <c r="J753" s="143"/>
      <c r="K753" s="143"/>
      <c r="L753" s="143"/>
      <c r="M753" s="143"/>
      <c r="N753" s="146"/>
      <c r="O753" s="143"/>
      <c r="P753" s="143"/>
      <c r="Q753" s="143"/>
      <c r="R753" s="143"/>
      <c r="S753" s="143"/>
      <c r="T753" s="143"/>
      <c r="U753" s="143"/>
      <c r="V753" s="143"/>
      <c r="W753" s="143"/>
      <c r="X753" s="143"/>
      <c r="Y753" s="143"/>
      <c r="Z753" s="143"/>
      <c r="AA753" s="143"/>
      <c r="AB753" s="143"/>
      <c r="AC753" s="143"/>
      <c r="AD753" s="143"/>
      <c r="AE753" s="143"/>
      <c r="AF753" s="143"/>
      <c r="AG753" s="143"/>
      <c r="AH753" s="143"/>
      <c r="AI753" s="143"/>
      <c r="AJ753" s="143"/>
      <c r="AK753" s="143"/>
    </row>
    <row r="754" spans="1:37" x14ac:dyDescent="0.3">
      <c r="A754" s="142"/>
      <c r="B754" s="143"/>
      <c r="C754" s="144"/>
      <c r="D754" s="143"/>
      <c r="E754" s="321"/>
      <c r="F754" s="321"/>
      <c r="G754" s="142"/>
      <c r="H754" s="143"/>
      <c r="I754" s="143"/>
      <c r="J754" s="143"/>
      <c r="K754" s="143"/>
      <c r="L754" s="143"/>
      <c r="M754" s="143"/>
      <c r="N754" s="146"/>
      <c r="O754" s="143"/>
      <c r="P754" s="143"/>
      <c r="Q754" s="143"/>
      <c r="R754" s="143"/>
      <c r="S754" s="143"/>
      <c r="T754" s="143"/>
      <c r="U754" s="143"/>
      <c r="V754" s="143"/>
      <c r="W754" s="143"/>
      <c r="X754" s="143"/>
      <c r="Y754" s="143"/>
      <c r="Z754" s="143"/>
      <c r="AA754" s="143"/>
      <c r="AB754" s="143"/>
      <c r="AC754" s="143"/>
      <c r="AD754" s="143"/>
      <c r="AE754" s="143"/>
      <c r="AF754" s="143"/>
      <c r="AG754" s="143"/>
      <c r="AH754" s="143"/>
      <c r="AI754" s="143"/>
      <c r="AJ754" s="143"/>
      <c r="AK754" s="143"/>
    </row>
    <row r="755" spans="1:37" x14ac:dyDescent="0.3">
      <c r="A755" s="142"/>
      <c r="B755" s="143"/>
      <c r="C755" s="144"/>
      <c r="D755" s="143"/>
      <c r="E755" s="321"/>
      <c r="F755" s="321"/>
      <c r="G755" s="142"/>
      <c r="H755" s="143"/>
      <c r="I755" s="143"/>
      <c r="J755" s="143"/>
      <c r="K755" s="143"/>
      <c r="L755" s="143"/>
      <c r="M755" s="143"/>
      <c r="N755" s="146"/>
      <c r="O755" s="143"/>
      <c r="P755" s="143"/>
      <c r="Q755" s="143"/>
      <c r="R755" s="143"/>
      <c r="S755" s="143"/>
      <c r="T755" s="143"/>
      <c r="U755" s="143"/>
      <c r="V755" s="143"/>
      <c r="W755" s="143"/>
      <c r="X755" s="143"/>
      <c r="Y755" s="143"/>
      <c r="Z755" s="143"/>
      <c r="AA755" s="143"/>
      <c r="AB755" s="143"/>
      <c r="AC755" s="143"/>
      <c r="AD755" s="143"/>
      <c r="AE755" s="143"/>
      <c r="AF755" s="143"/>
      <c r="AG755" s="143"/>
      <c r="AH755" s="143"/>
      <c r="AI755" s="143"/>
      <c r="AJ755" s="143"/>
      <c r="AK755" s="143"/>
    </row>
    <row r="756" spans="1:37" x14ac:dyDescent="0.3">
      <c r="A756" s="142"/>
      <c r="B756" s="143"/>
      <c r="C756" s="144"/>
      <c r="D756" s="143"/>
      <c r="E756" s="321"/>
      <c r="F756" s="321"/>
      <c r="G756" s="142"/>
      <c r="H756" s="143"/>
      <c r="I756" s="143"/>
      <c r="J756" s="143"/>
      <c r="K756" s="143"/>
      <c r="L756" s="143"/>
      <c r="M756" s="143"/>
      <c r="N756" s="146"/>
      <c r="O756" s="143"/>
      <c r="P756" s="143"/>
      <c r="Q756" s="143"/>
      <c r="R756" s="143"/>
      <c r="S756" s="143"/>
      <c r="T756" s="143"/>
      <c r="U756" s="143"/>
      <c r="V756" s="143"/>
      <c r="W756" s="143"/>
      <c r="X756" s="143"/>
      <c r="Y756" s="143"/>
      <c r="Z756" s="143"/>
      <c r="AA756" s="143"/>
      <c r="AB756" s="143"/>
      <c r="AC756" s="143"/>
      <c r="AD756" s="143"/>
      <c r="AE756" s="143"/>
      <c r="AF756" s="143"/>
      <c r="AG756" s="143"/>
      <c r="AH756" s="143"/>
      <c r="AI756" s="143"/>
      <c r="AJ756" s="143"/>
      <c r="AK756" s="143"/>
    </row>
  </sheetData>
  <mergeCells count="22">
    <mergeCell ref="J13:J22"/>
    <mergeCell ref="G9:G12"/>
    <mergeCell ref="B6:B8"/>
    <mergeCell ref="C6:C8"/>
    <mergeCell ref="D6:D8"/>
    <mergeCell ref="E6:E8"/>
    <mergeCell ref="F6:F8"/>
    <mergeCell ref="G6:G8"/>
    <mergeCell ref="B9:B12"/>
    <mergeCell ref="C9:C12"/>
    <mergeCell ref="D9:D12"/>
    <mergeCell ref="C13:C22"/>
    <mergeCell ref="G13:G22"/>
    <mergeCell ref="D13:D22"/>
    <mergeCell ref="B13:B22"/>
    <mergeCell ref="B25:B31"/>
    <mergeCell ref="C25:C31"/>
    <mergeCell ref="G25:G31"/>
    <mergeCell ref="I25:I29"/>
    <mergeCell ref="J25:J29"/>
    <mergeCell ref="J30:J31"/>
    <mergeCell ref="D25:D31"/>
  </mergeCells>
  <phoneticPr fontId="11" type="noConversion"/>
  <conditionalFormatting sqref="K25:K33">
    <cfRule type="cellIs" dxfId="179" priority="33" operator="equal">
      <formula>#REF!</formula>
    </cfRule>
    <cfRule type="cellIs" dxfId="178" priority="34" operator="equal">
      <formula>#REF!</formula>
    </cfRule>
    <cfRule type="cellIs" dxfId="177" priority="35" operator="equal">
      <formula>#REF!</formula>
    </cfRule>
  </conditionalFormatting>
  <conditionalFormatting sqref="K6:K22">
    <cfRule type="cellIs" dxfId="176" priority="3" operator="equal">
      <formula>#REF!</formula>
    </cfRule>
    <cfRule type="cellIs" dxfId="175" priority="4" operator="equal">
      <formula>#REF!</formula>
    </cfRule>
    <cfRule type="cellIs" dxfId="174" priority="5" operator="equal">
      <formula>#REF!</formula>
    </cfRule>
  </conditionalFormatting>
  <conditionalFormatting sqref="K6:K33">
    <cfRule type="cellIs" dxfId="173" priority="1" operator="equal">
      <formula>"Fail"</formula>
    </cfRule>
    <cfRule type="cellIs" dxfId="172" priority="2" operator="equal">
      <formula>"Pass"</formula>
    </cfRule>
  </conditionalFormatting>
  <dataValidations count="1">
    <dataValidation type="list" allowBlank="1" showInputMessage="1" showErrorMessage="1" sqref="K6:K22 K25:K33" xr:uid="{DBEF00AB-E5D1-493D-9380-E92C6E91CD38}">
      <formula1>$K$38:$K$42</formula1>
    </dataValidation>
  </dataValidations>
  <pageMargins left="0.23622047244094491" right="0.23622047244094491" top="0.74803149606299213" bottom="0.74803149606299213" header="0.31496062992125984" footer="0.31496062992125984"/>
  <pageSetup paperSize="8" scale="29"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E487-481B-43DB-A5B0-C92A632E0EE9}">
  <sheetPr>
    <pageSetUpPr fitToPage="1"/>
  </sheetPr>
  <dimension ref="A1:BA701"/>
  <sheetViews>
    <sheetView zoomScale="80" zoomScaleNormal="80" workbookViewId="0">
      <selection activeCell="A129" sqref="A129"/>
    </sheetView>
  </sheetViews>
  <sheetFormatPr defaultColWidth="9.109375" defaultRowHeight="14.4" outlineLevelRow="1" x14ac:dyDescent="0.3"/>
  <cols>
    <col min="1" max="1" width="20.109375" style="14" customWidth="1"/>
    <col min="2" max="2" width="13.109375" style="5" customWidth="1"/>
    <col min="3" max="3" width="70.109375" style="13" customWidth="1"/>
    <col min="4" max="4" width="12.5546875" style="5" customWidth="1"/>
    <col min="5" max="6" width="12.5546875" style="322" customWidth="1"/>
    <col min="7" max="7" width="58.44140625" style="14" customWidth="1"/>
    <col min="8" max="8" width="51.44140625" style="5" customWidth="1"/>
    <col min="9" max="9" width="78" style="5" customWidth="1"/>
    <col min="10" max="10" width="66.5546875" style="5" customWidth="1"/>
    <col min="11" max="11" width="16.33203125" style="5" customWidth="1"/>
    <col min="12" max="12" width="65.5546875" style="27" customWidth="1"/>
    <col min="13" max="13" width="62.33203125" style="5" customWidth="1"/>
    <col min="14" max="14" width="6.5546875" style="15" hidden="1" customWidth="1"/>
    <col min="15" max="15" width="12.5546875" style="5" hidden="1" customWidth="1"/>
    <col min="16" max="16" width="9.109375" style="5" hidden="1" customWidth="1"/>
    <col min="17" max="17" width="12.44140625" style="5" hidden="1" customWidth="1"/>
    <col min="18" max="16384" width="9.109375" style="5"/>
  </cols>
  <sheetData>
    <row r="1" spans="1:53" x14ac:dyDescent="0.3">
      <c r="A1" s="25"/>
      <c r="B1" s="17"/>
      <c r="C1" s="24" t="s">
        <v>180</v>
      </c>
      <c r="D1" s="25"/>
      <c r="E1" s="317"/>
      <c r="F1" s="317"/>
      <c r="G1" s="23"/>
      <c r="H1" s="1"/>
      <c r="I1" s="1"/>
      <c r="J1" s="1"/>
      <c r="K1" s="2"/>
      <c r="L1" s="3"/>
      <c r="M1" s="3"/>
      <c r="N1" s="4"/>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row>
    <row r="2" spans="1:53" ht="13.35" hidden="1" customHeight="1" outlineLevel="1" x14ac:dyDescent="0.3">
      <c r="A2" s="1"/>
      <c r="B2" s="1"/>
      <c r="C2" s="1"/>
      <c r="D2" s="1"/>
      <c r="E2" s="318"/>
      <c r="F2" s="318"/>
      <c r="G2" s="1"/>
      <c r="H2" s="1"/>
      <c r="I2" s="1"/>
      <c r="J2" s="1"/>
      <c r="K2" s="1"/>
      <c r="L2" s="1"/>
      <c r="M2" s="1"/>
      <c r="N2" s="4"/>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row>
    <row r="3" spans="1:53" ht="14.25" hidden="1" customHeight="1" outlineLevel="1" x14ac:dyDescent="0.3">
      <c r="A3" s="8"/>
      <c r="B3" s="6"/>
      <c r="C3" s="7"/>
      <c r="D3" s="8"/>
      <c r="E3" s="319"/>
      <c r="F3" s="319"/>
      <c r="G3" s="8"/>
      <c r="H3" s="8"/>
      <c r="I3" s="8"/>
      <c r="J3" s="8"/>
      <c r="K3" s="9"/>
      <c r="L3" s="10"/>
      <c r="M3" s="10"/>
      <c r="N3" s="4"/>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row>
    <row r="4" spans="1:53" ht="62.25" customHeight="1" collapsed="1" x14ac:dyDescent="0.3">
      <c r="A4" s="153" t="s">
        <v>275</v>
      </c>
      <c r="B4" s="26" t="s">
        <v>28</v>
      </c>
      <c r="C4" s="19" t="s">
        <v>0</v>
      </c>
      <c r="D4" s="20" t="s">
        <v>794</v>
      </c>
      <c r="E4" s="20" t="s">
        <v>573</v>
      </c>
      <c r="F4" s="20" t="s">
        <v>574</v>
      </c>
      <c r="G4" s="21" t="s">
        <v>18</v>
      </c>
      <c r="H4" s="21" t="s">
        <v>323</v>
      </c>
      <c r="I4" s="22" t="s">
        <v>1</v>
      </c>
      <c r="J4" s="22" t="s">
        <v>17</v>
      </c>
      <c r="K4" s="18" t="s">
        <v>2</v>
      </c>
      <c r="L4" s="18" t="s">
        <v>415</v>
      </c>
      <c r="M4" s="18" t="s">
        <v>3</v>
      </c>
      <c r="N4" s="372" t="s">
        <v>4</v>
      </c>
      <c r="O4" s="118" t="s">
        <v>450</v>
      </c>
      <c r="P4" s="248" t="s">
        <v>15</v>
      </c>
      <c r="Q4" s="248" t="s">
        <v>16</v>
      </c>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row>
    <row r="5" spans="1:53" ht="13.8" x14ac:dyDescent="0.3">
      <c r="A5" s="398" t="s">
        <v>41</v>
      </c>
      <c r="B5" s="224"/>
      <c r="C5" s="29"/>
      <c r="D5" s="30"/>
      <c r="E5" s="30"/>
      <c r="F5" s="30"/>
      <c r="G5" s="30"/>
      <c r="H5" s="30"/>
      <c r="I5" s="30"/>
      <c r="J5" s="30"/>
      <c r="K5" s="30"/>
      <c r="L5" s="30"/>
      <c r="M5" s="30"/>
      <c r="N5" s="31"/>
      <c r="O5" s="373"/>
      <c r="P5" s="373"/>
      <c r="Q5" s="37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row>
    <row r="6" spans="1:53" ht="125.25" customHeight="1" x14ac:dyDescent="0.3">
      <c r="A6" s="45" t="s">
        <v>98</v>
      </c>
      <c r="B6" s="476" t="s">
        <v>42</v>
      </c>
      <c r="C6" s="480" t="s">
        <v>1464</v>
      </c>
      <c r="D6" s="484" t="s">
        <v>5</v>
      </c>
      <c r="E6" s="489" t="s">
        <v>14</v>
      </c>
      <c r="F6" s="494" t="s">
        <v>19</v>
      </c>
      <c r="G6" s="361" t="s">
        <v>1489</v>
      </c>
      <c r="H6" s="34" t="s">
        <v>895</v>
      </c>
      <c r="I6" s="34" t="s">
        <v>1289</v>
      </c>
      <c r="J6" s="34" t="s">
        <v>1290</v>
      </c>
      <c r="K6" s="35" t="s">
        <v>6</v>
      </c>
      <c r="L6" s="363"/>
      <c r="M6" s="363"/>
      <c r="N6" s="36">
        <f>IF(K6="","0",IF(K6="Pass",1,IF(K6="Not Testable",1,IF(K6="Fail",0,IF(K6="TBD",0,IF(K6="N/A (Please provide reason)",1))))))</f>
        <v>0</v>
      </c>
      <c r="O6" s="120">
        <f>IF(AND(D6="M",K6="N/A (Please provide reason)"),1,0)</f>
        <v>0</v>
      </c>
      <c r="P6" s="246">
        <f>IF(E6 = "YES",1,0)</f>
        <v>1</v>
      </c>
      <c r="Q6" s="246">
        <f>IF(F6 = "YES",1,0)</f>
        <v>0</v>
      </c>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row>
    <row r="7" spans="1:53" s="27" customFormat="1" ht="114.75" customHeight="1" x14ac:dyDescent="0.3">
      <c r="A7" s="45" t="s">
        <v>99</v>
      </c>
      <c r="B7" s="477"/>
      <c r="C7" s="481"/>
      <c r="D7" s="485"/>
      <c r="E7" s="490"/>
      <c r="F7" s="504"/>
      <c r="G7" s="361" t="s">
        <v>1069</v>
      </c>
      <c r="H7" s="34" t="s">
        <v>1296</v>
      </c>
      <c r="I7" s="34" t="s">
        <v>733</v>
      </c>
      <c r="J7" s="34" t="s">
        <v>111</v>
      </c>
      <c r="K7" s="35" t="s">
        <v>6</v>
      </c>
      <c r="L7" s="363"/>
      <c r="M7" s="363"/>
      <c r="N7" s="36">
        <f t="shared" ref="N7" si="0">IF(K7="","0",IF(K7="Pass",1,IF(K7="Not Testable",1,IF(K7="Fail",0,IF(K7="TBD",0,IF(K7="N/A (Please provide reason)",1))))))</f>
        <v>0</v>
      </c>
      <c r="O7" s="120">
        <f>IF(AND(D6="M",K7="N/A (Please provide reason)"),1,0)</f>
        <v>0</v>
      </c>
      <c r="P7" s="246">
        <f>IF(E6 = "YES",1,0)</f>
        <v>1</v>
      </c>
      <c r="Q7" s="246">
        <f>IF(F6 = "YES",1,0)</f>
        <v>0</v>
      </c>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row>
    <row r="8" spans="1:53" s="27" customFormat="1" ht="114.75" customHeight="1" x14ac:dyDescent="0.3">
      <c r="A8" s="45" t="s">
        <v>800</v>
      </c>
      <c r="B8" s="492"/>
      <c r="C8" s="482"/>
      <c r="D8" s="486"/>
      <c r="E8" s="493"/>
      <c r="F8" s="495"/>
      <c r="G8" s="361" t="s">
        <v>1068</v>
      </c>
      <c r="H8" s="34" t="s">
        <v>1376</v>
      </c>
      <c r="I8" s="34" t="s">
        <v>1130</v>
      </c>
      <c r="J8" s="34" t="s">
        <v>801</v>
      </c>
      <c r="K8" s="35" t="s">
        <v>6</v>
      </c>
      <c r="L8" s="363"/>
      <c r="M8" s="363"/>
      <c r="N8" s="36">
        <f t="shared" ref="N8" si="1">IF(K8="","0",IF(K8="Pass",1,IF(K8="Not Testable",1,IF(K8="Fail",0,IF(K8="TBD",0,IF(K8="N/A (Please provide reason)",1))))))</f>
        <v>0</v>
      </c>
      <c r="O8" s="120">
        <f>IF(AND(D6="M",K8="N/A (Please provide reason)"),1,0)</f>
        <v>0</v>
      </c>
      <c r="P8" s="246">
        <f>IF(E6 = "YES",1,0)</f>
        <v>1</v>
      </c>
      <c r="Q8" s="246">
        <f>IF(F6 = "YES",1,0)</f>
        <v>0</v>
      </c>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row>
    <row r="9" spans="1:53" ht="77.25" customHeight="1" x14ac:dyDescent="0.3">
      <c r="A9" s="45" t="s">
        <v>100</v>
      </c>
      <c r="B9" s="476" t="s">
        <v>43</v>
      </c>
      <c r="C9" s="480" t="s">
        <v>1431</v>
      </c>
      <c r="D9" s="484" t="s">
        <v>5</v>
      </c>
      <c r="E9" s="489" t="s">
        <v>14</v>
      </c>
      <c r="F9" s="494" t="s">
        <v>19</v>
      </c>
      <c r="G9" s="361" t="s">
        <v>889</v>
      </c>
      <c r="H9" s="223" t="s">
        <v>1375</v>
      </c>
      <c r="I9" s="37" t="s">
        <v>1070</v>
      </c>
      <c r="J9" s="361" t="s">
        <v>576</v>
      </c>
      <c r="K9" s="35" t="s">
        <v>6</v>
      </c>
      <c r="L9" s="363"/>
      <c r="M9" s="363"/>
      <c r="N9" s="36">
        <f t="shared" ref="N9:N28" si="2">IF(K9="","0",IF(K9="Pass",1,IF(K9="Not Testable",1,IF(K9="Fail",0,IF(K9="TBD",0,IF(K9="N/A (Please provide reason)",1))))))</f>
        <v>0</v>
      </c>
      <c r="O9" s="120">
        <f t="shared" ref="O9:O28" si="3">IF(AND(D9="M",K9="N/A (Please provide reason)"),1,0)</f>
        <v>0</v>
      </c>
      <c r="P9" s="246">
        <f t="shared" ref="P9:Q28" si="4">IF(E9 = "YES",1,0)</f>
        <v>1</v>
      </c>
      <c r="Q9" s="246">
        <f t="shared" si="4"/>
        <v>0</v>
      </c>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row>
    <row r="10" spans="1:53" s="27" customFormat="1" ht="77.25" customHeight="1" x14ac:dyDescent="0.3">
      <c r="A10" s="45" t="s">
        <v>802</v>
      </c>
      <c r="B10" s="492"/>
      <c r="C10" s="482"/>
      <c r="D10" s="486"/>
      <c r="E10" s="493"/>
      <c r="F10" s="495"/>
      <c r="G10" s="361" t="s">
        <v>1009</v>
      </c>
      <c r="H10" s="157" t="s">
        <v>1071</v>
      </c>
      <c r="I10" s="34" t="s">
        <v>1072</v>
      </c>
      <c r="J10" s="34" t="s">
        <v>801</v>
      </c>
      <c r="K10" s="35" t="s">
        <v>6</v>
      </c>
      <c r="L10" s="363"/>
      <c r="M10" s="363"/>
      <c r="N10" s="36">
        <f t="shared" ref="N10" si="5">IF(K10="","0",IF(K10="Pass",1,IF(K10="Not Testable",1,IF(K10="Fail",0,IF(K10="TBD",0,IF(K10="N/A (Please provide reason)",1))))))</f>
        <v>0</v>
      </c>
      <c r="O10" s="120">
        <f>IF(AND(D9="M",K10="N/A (Please provide reason)"),1,0)</f>
        <v>0</v>
      </c>
      <c r="P10" s="246">
        <f>IF(E9 = "YES",1,0)</f>
        <v>1</v>
      </c>
      <c r="Q10" s="246">
        <f>IF(F9 = "YES",1,0)</f>
        <v>0</v>
      </c>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row>
    <row r="11" spans="1:53" s="27" customFormat="1" ht="79.5" customHeight="1" x14ac:dyDescent="0.3">
      <c r="A11" s="45" t="s">
        <v>101</v>
      </c>
      <c r="B11" s="476" t="s">
        <v>732</v>
      </c>
      <c r="C11" s="480" t="s">
        <v>1465</v>
      </c>
      <c r="D11" s="484" t="s">
        <v>5</v>
      </c>
      <c r="E11" s="489" t="s">
        <v>14</v>
      </c>
      <c r="F11" s="489" t="s">
        <v>14</v>
      </c>
      <c r="G11" s="480" t="s">
        <v>890</v>
      </c>
      <c r="H11" s="34" t="s">
        <v>1028</v>
      </c>
      <c r="I11" s="34" t="s">
        <v>1029</v>
      </c>
      <c r="J11" s="34" t="s">
        <v>745</v>
      </c>
      <c r="K11" s="35" t="s">
        <v>6</v>
      </c>
      <c r="L11" s="363"/>
      <c r="M11" s="363"/>
      <c r="N11" s="36">
        <f t="shared" ref="N11:N17" si="6">IF(K11="","0",IF(K11="Pass",1,IF(K11="Not Testable",1,IF(K11="Fail",0,IF(K11="TBD",0,IF(K11="N/A (Please provide reason)",1))))))</f>
        <v>0</v>
      </c>
      <c r="O11" s="120">
        <f t="shared" ref="O11" si="7">IF(AND(D11="M",K11="N/A (Please provide reason)"),1,0)</f>
        <v>0</v>
      </c>
      <c r="P11" s="246">
        <f t="shared" ref="P11:Q11" si="8">IF(E11 = "YES",1,0)</f>
        <v>1</v>
      </c>
      <c r="Q11" s="246">
        <f t="shared" si="8"/>
        <v>1</v>
      </c>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row>
    <row r="12" spans="1:53" s="27" customFormat="1" ht="93.6" customHeight="1" x14ac:dyDescent="0.3">
      <c r="A12" s="45" t="s">
        <v>803</v>
      </c>
      <c r="B12" s="477"/>
      <c r="C12" s="481"/>
      <c r="D12" s="485"/>
      <c r="E12" s="490"/>
      <c r="F12" s="490"/>
      <c r="G12" s="481"/>
      <c r="H12" s="34" t="s">
        <v>1030</v>
      </c>
      <c r="I12" s="34" t="s">
        <v>1031</v>
      </c>
      <c r="J12" s="34" t="s">
        <v>1125</v>
      </c>
      <c r="K12" s="35" t="s">
        <v>6</v>
      </c>
      <c r="L12" s="363"/>
      <c r="M12" s="363"/>
      <c r="N12" s="36">
        <f t="shared" ref="N12" si="9">IF(K12="","0",IF(K12="Pass",1,IF(K12="Not Testable",1,IF(K12="Fail",0,IF(K12="TBD",0,IF(K12="N/A (Please provide reason)",1))))))</f>
        <v>0</v>
      </c>
      <c r="O12" s="120">
        <f>IF(AND(D11="M",K12="N/A (Please provide reason)"),1,0)</f>
        <v>0</v>
      </c>
      <c r="P12" s="246">
        <f>IF(E11 = "YES",1,0)</f>
        <v>1</v>
      </c>
      <c r="Q12" s="246">
        <f>IF(F11 = "YES",1,0)</f>
        <v>1</v>
      </c>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row>
    <row r="13" spans="1:53" s="27" customFormat="1" ht="77.25" customHeight="1" x14ac:dyDescent="0.3">
      <c r="A13" s="45" t="s">
        <v>489</v>
      </c>
      <c r="B13" s="477"/>
      <c r="C13" s="481"/>
      <c r="D13" s="485"/>
      <c r="E13" s="490"/>
      <c r="F13" s="490"/>
      <c r="G13" s="481"/>
      <c r="H13" s="34" t="s">
        <v>1123</v>
      </c>
      <c r="I13" s="34" t="s">
        <v>1032</v>
      </c>
      <c r="J13" s="34" t="s">
        <v>745</v>
      </c>
      <c r="K13" s="35" t="s">
        <v>6</v>
      </c>
      <c r="L13" s="363"/>
      <c r="M13" s="363"/>
      <c r="N13" s="36">
        <f t="shared" si="6"/>
        <v>0</v>
      </c>
      <c r="O13" s="120">
        <f>IF(AND(D11="M",K13="N/A (Please provide reason)"),1,0)</f>
        <v>0</v>
      </c>
      <c r="P13" s="246">
        <f>IF(E11 = "YES",1,0)</f>
        <v>1</v>
      </c>
      <c r="Q13" s="246">
        <f>IF(F11 = "YES",1,0)</f>
        <v>1</v>
      </c>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row>
    <row r="14" spans="1:53" s="27" customFormat="1" ht="105.75" customHeight="1" x14ac:dyDescent="0.3">
      <c r="A14" s="45" t="s">
        <v>804</v>
      </c>
      <c r="B14" s="477"/>
      <c r="C14" s="481"/>
      <c r="D14" s="485"/>
      <c r="E14" s="490"/>
      <c r="F14" s="490"/>
      <c r="G14" s="481"/>
      <c r="H14" s="34" t="s">
        <v>1124</v>
      </c>
      <c r="I14" s="34" t="s">
        <v>1033</v>
      </c>
      <c r="J14" s="34" t="s">
        <v>1126</v>
      </c>
      <c r="K14" s="35" t="s">
        <v>6</v>
      </c>
      <c r="L14" s="363"/>
      <c r="M14" s="363"/>
      <c r="N14" s="36">
        <f t="shared" ref="N14" si="10">IF(K14="","0",IF(K14="Pass",1,IF(K14="Not Testable",1,IF(K14="Fail",0,IF(K14="TBD",0,IF(K14="N/A (Please provide reason)",1))))))</f>
        <v>0</v>
      </c>
      <c r="O14" s="120">
        <f>IF(AND(D11="M",K14="N/A (Please provide reason)"),1,0)</f>
        <v>0</v>
      </c>
      <c r="P14" s="246">
        <f>IF(E11 = "YES",1,0)</f>
        <v>1</v>
      </c>
      <c r="Q14" s="246">
        <f>IF(F11 = "YES",1,0)</f>
        <v>1</v>
      </c>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row>
    <row r="15" spans="1:53" s="27" customFormat="1" ht="95.25" customHeight="1" x14ac:dyDescent="0.3">
      <c r="A15" s="45" t="s">
        <v>490</v>
      </c>
      <c r="B15" s="477"/>
      <c r="C15" s="481"/>
      <c r="D15" s="485"/>
      <c r="E15" s="490"/>
      <c r="F15" s="490"/>
      <c r="G15" s="481"/>
      <c r="H15" s="34" t="s">
        <v>1127</v>
      </c>
      <c r="I15" s="34" t="s">
        <v>1034</v>
      </c>
      <c r="J15" s="34" t="s">
        <v>745</v>
      </c>
      <c r="K15" s="35" t="s">
        <v>6</v>
      </c>
      <c r="L15" s="363"/>
      <c r="M15" s="363"/>
      <c r="N15" s="36">
        <f t="shared" si="6"/>
        <v>0</v>
      </c>
      <c r="O15" s="120">
        <f>IF(AND(D11="M",K15="N/A (Please provide reason)"),1,0)</f>
        <v>0</v>
      </c>
      <c r="P15" s="246">
        <f>IF(E11 = "YES",1,0)</f>
        <v>1</v>
      </c>
      <c r="Q15" s="246">
        <f>IF(F11 = "YES",1,0)</f>
        <v>1</v>
      </c>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row>
    <row r="16" spans="1:53" s="27" customFormat="1" ht="95.25" customHeight="1" x14ac:dyDescent="0.3">
      <c r="A16" s="45" t="s">
        <v>805</v>
      </c>
      <c r="B16" s="477"/>
      <c r="C16" s="481"/>
      <c r="D16" s="485"/>
      <c r="E16" s="490"/>
      <c r="F16" s="490"/>
      <c r="G16" s="481"/>
      <c r="H16" s="34" t="s">
        <v>1128</v>
      </c>
      <c r="I16" s="34" t="s">
        <v>1035</v>
      </c>
      <c r="J16" s="34" t="s">
        <v>1129</v>
      </c>
      <c r="K16" s="35" t="s">
        <v>6</v>
      </c>
      <c r="L16" s="363"/>
      <c r="M16" s="363"/>
      <c r="N16" s="36">
        <f t="shared" ref="N16" si="11">IF(K16="","0",IF(K16="Pass",1,IF(K16="Not Testable",1,IF(K16="Fail",0,IF(K16="TBD",0,IF(K16="N/A (Please provide reason)",1))))))</f>
        <v>0</v>
      </c>
      <c r="O16" s="120">
        <f>IF(AND(D11="M",K16="N/A (Please provide reason)"),1,0)</f>
        <v>0</v>
      </c>
      <c r="P16" s="246">
        <f>IF(E11 = "YES",1,0)</f>
        <v>1</v>
      </c>
      <c r="Q16" s="246">
        <f>IF(F11 = "YES",1,0)</f>
        <v>1</v>
      </c>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row>
    <row r="17" spans="1:53" s="27" customFormat="1" ht="80.25" customHeight="1" x14ac:dyDescent="0.3">
      <c r="A17" s="45" t="s">
        <v>505</v>
      </c>
      <c r="B17" s="492"/>
      <c r="C17" s="482"/>
      <c r="D17" s="486"/>
      <c r="E17" s="493"/>
      <c r="F17" s="493"/>
      <c r="G17" s="482"/>
      <c r="H17" s="34" t="s">
        <v>1036</v>
      </c>
      <c r="I17" s="34" t="s">
        <v>1037</v>
      </c>
      <c r="J17" s="34" t="s">
        <v>745</v>
      </c>
      <c r="K17" s="35" t="s">
        <v>6</v>
      </c>
      <c r="L17" s="363"/>
      <c r="M17" s="363"/>
      <c r="N17" s="36">
        <f t="shared" si="6"/>
        <v>0</v>
      </c>
      <c r="O17" s="120">
        <f>IF(AND(D11="M",K17="N/A (Please provide reason)"),1,0)</f>
        <v>0</v>
      </c>
      <c r="P17" s="246">
        <f>IF(E11 = "YES",1,0)</f>
        <v>1</v>
      </c>
      <c r="Q17" s="246">
        <f>IF(F11 = "YES",1,0)</f>
        <v>1</v>
      </c>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row>
    <row r="18" spans="1:53" s="27" customFormat="1" ht="80.25" customHeight="1" x14ac:dyDescent="0.3">
      <c r="A18" s="45" t="s">
        <v>506</v>
      </c>
      <c r="B18" s="476" t="s">
        <v>746</v>
      </c>
      <c r="C18" s="480" t="s">
        <v>1432</v>
      </c>
      <c r="D18" s="484" t="s">
        <v>5</v>
      </c>
      <c r="E18" s="498" t="s">
        <v>14</v>
      </c>
      <c r="F18" s="498" t="s">
        <v>14</v>
      </c>
      <c r="G18" s="480" t="s">
        <v>891</v>
      </c>
      <c r="H18" s="34" t="s">
        <v>1052</v>
      </c>
      <c r="I18" s="34" t="s">
        <v>1053</v>
      </c>
      <c r="J18" s="374" t="s">
        <v>892</v>
      </c>
      <c r="K18" s="35" t="s">
        <v>6</v>
      </c>
      <c r="L18" s="299"/>
      <c r="M18" s="299"/>
      <c r="N18" s="116">
        <f t="shared" ref="N18:N26" si="12">IF(K18="","0",IF(K18="Pass",1,IF(K18="Not Testable",1,IF(K18="Fail",0,IF(K18="TBD",0,IF(K18="N/A (Please provide reason)",1))))))</f>
        <v>0</v>
      </c>
      <c r="O18" s="300">
        <f>IF(AND(D18="M",K18="N/A (Please provide reason)"),1,0)</f>
        <v>0</v>
      </c>
      <c r="P18" s="246">
        <f>IF(E18 = "YES",1,0)</f>
        <v>1</v>
      </c>
      <c r="Q18" s="246">
        <f>IF(F18 = "YES",1,0)</f>
        <v>1</v>
      </c>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row>
    <row r="19" spans="1:53" s="27" customFormat="1" ht="98.25" customHeight="1" x14ac:dyDescent="0.3">
      <c r="A19" s="45" t="s">
        <v>806</v>
      </c>
      <c r="B19" s="477"/>
      <c r="C19" s="481"/>
      <c r="D19" s="485"/>
      <c r="E19" s="499"/>
      <c r="F19" s="499"/>
      <c r="G19" s="481"/>
      <c r="H19" s="34" t="s">
        <v>1054</v>
      </c>
      <c r="I19" s="34" t="s">
        <v>1055</v>
      </c>
      <c r="J19" s="374" t="s">
        <v>1010</v>
      </c>
      <c r="K19" s="35" t="s">
        <v>6</v>
      </c>
      <c r="L19" s="299"/>
      <c r="M19" s="299"/>
      <c r="N19" s="116">
        <f t="shared" ref="N19" si="13">IF(K19="","0",IF(K19="Pass",1,IF(K19="Not Testable",1,IF(K19="Fail",0,IF(K19="TBD",0,IF(K19="N/A (Please provide reason)",1))))))</f>
        <v>0</v>
      </c>
      <c r="O19" s="300">
        <f>IF(AND(D18="M",K19="N/A (Please provide reason)"),1,0)</f>
        <v>0</v>
      </c>
      <c r="P19" s="246">
        <f>IF(E18 = "YES",1,0)</f>
        <v>1</v>
      </c>
      <c r="Q19" s="246">
        <f>IF(F18 = "YES",1,0)</f>
        <v>1</v>
      </c>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row>
    <row r="20" spans="1:53" s="27" customFormat="1" ht="80.25" customHeight="1" x14ac:dyDescent="0.3">
      <c r="A20" s="45" t="s">
        <v>705</v>
      </c>
      <c r="B20" s="477"/>
      <c r="C20" s="481"/>
      <c r="D20" s="485"/>
      <c r="E20" s="499"/>
      <c r="F20" s="499"/>
      <c r="G20" s="481"/>
      <c r="H20" s="34" t="s">
        <v>1056</v>
      </c>
      <c r="I20" s="34" t="s">
        <v>1057</v>
      </c>
      <c r="J20" s="374" t="s">
        <v>893</v>
      </c>
      <c r="K20" s="35" t="s">
        <v>6</v>
      </c>
      <c r="L20" s="299"/>
      <c r="M20" s="299"/>
      <c r="N20" s="116">
        <f t="shared" ref="N20:N22" si="14">IF(K20="","0",IF(K20="Pass",1,IF(K20="Not Testable",1,IF(K20="Fail",0,IF(K20="TBD",0,IF(K20="N/A (Please provide reason)",1))))))</f>
        <v>0</v>
      </c>
      <c r="O20" s="300">
        <f t="shared" ref="O20" si="15">IF(AND(D18="M",K20="N/A (Please provide reason)"),1,0)</f>
        <v>0</v>
      </c>
      <c r="P20" s="246">
        <f>IF(E18 = "YES",1,0)</f>
        <v>1</v>
      </c>
      <c r="Q20" s="246">
        <f>IF(F18 = "YES",1,0)</f>
        <v>1</v>
      </c>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row>
    <row r="21" spans="1:53" s="27" customFormat="1" ht="94.5" customHeight="1" x14ac:dyDescent="0.3">
      <c r="A21" s="45" t="s">
        <v>807</v>
      </c>
      <c r="B21" s="477"/>
      <c r="C21" s="481"/>
      <c r="D21" s="485"/>
      <c r="E21" s="499"/>
      <c r="F21" s="499"/>
      <c r="G21" s="481"/>
      <c r="H21" s="34" t="s">
        <v>1058</v>
      </c>
      <c r="I21" s="34" t="s">
        <v>1059</v>
      </c>
      <c r="J21" s="374" t="s">
        <v>1011</v>
      </c>
      <c r="K21" s="35" t="s">
        <v>6</v>
      </c>
      <c r="L21" s="299"/>
      <c r="M21" s="299"/>
      <c r="N21" s="116">
        <f t="shared" ref="N21" si="16">IF(K21="","0",IF(K21="Pass",1,IF(K21="Not Testable",1,IF(K21="Fail",0,IF(K21="TBD",0,IF(K21="N/A (Please provide reason)",1))))))</f>
        <v>0</v>
      </c>
      <c r="O21" s="300">
        <f>IF(AND(D18="M",K21="N/A (Please provide reason)"),1,0)</f>
        <v>0</v>
      </c>
      <c r="P21" s="246">
        <f>IF(E18 = "YES",1,0)</f>
        <v>1</v>
      </c>
      <c r="Q21" s="246">
        <f>IF(F18 = "YES",1,0)</f>
        <v>1</v>
      </c>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row>
    <row r="22" spans="1:53" s="27" customFormat="1" ht="80.25" customHeight="1" x14ac:dyDescent="0.3">
      <c r="A22" s="45" t="s">
        <v>722</v>
      </c>
      <c r="B22" s="477"/>
      <c r="C22" s="481"/>
      <c r="D22" s="485"/>
      <c r="E22" s="499"/>
      <c r="F22" s="499"/>
      <c r="G22" s="481"/>
      <c r="H22" s="34" t="s">
        <v>1060</v>
      </c>
      <c r="I22" s="34" t="s">
        <v>1061</v>
      </c>
      <c r="J22" s="374" t="s">
        <v>894</v>
      </c>
      <c r="K22" s="35" t="s">
        <v>6</v>
      </c>
      <c r="L22" s="299"/>
      <c r="M22" s="299"/>
      <c r="N22" s="116">
        <f t="shared" si="14"/>
        <v>0</v>
      </c>
      <c r="O22" s="300">
        <f>IF(AND(D18="M",K22="N/A (Please provide reason)"),1,0)</f>
        <v>0</v>
      </c>
      <c r="P22" s="246">
        <f>IF(E18 = "YES",1,0)</f>
        <v>1</v>
      </c>
      <c r="Q22" s="246">
        <f>IF(F18 = "YES",1,0)</f>
        <v>1</v>
      </c>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row>
    <row r="23" spans="1:53" s="27" customFormat="1" ht="96.75" customHeight="1" x14ac:dyDescent="0.3">
      <c r="A23" s="45" t="s">
        <v>808</v>
      </c>
      <c r="B23" s="477"/>
      <c r="C23" s="481"/>
      <c r="D23" s="485"/>
      <c r="E23" s="499"/>
      <c r="F23" s="499"/>
      <c r="G23" s="481"/>
      <c r="H23" s="34" t="s">
        <v>1062</v>
      </c>
      <c r="I23" s="34" t="s">
        <v>1066</v>
      </c>
      <c r="J23" s="374" t="s">
        <v>1012</v>
      </c>
      <c r="K23" s="35" t="s">
        <v>6</v>
      </c>
      <c r="L23" s="299"/>
      <c r="M23" s="299"/>
      <c r="N23" s="116">
        <f t="shared" ref="N23" si="17">IF(K23="","0",IF(K23="Pass",1,IF(K23="Not Testable",1,IF(K23="Fail",0,IF(K23="TBD",0,IF(K23="N/A (Please provide reason)",1))))))</f>
        <v>0</v>
      </c>
      <c r="O23" s="300">
        <f>IF(AND(D18="M",K23="N/A (Please provide reason)"),1,0)</f>
        <v>0</v>
      </c>
      <c r="P23" s="246">
        <f>IF(E18 = "YES",1,0)</f>
        <v>1</v>
      </c>
      <c r="Q23" s="246">
        <f>IF(F18 = "YES",1,0)</f>
        <v>1</v>
      </c>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row>
    <row r="24" spans="1:53" s="27" customFormat="1" ht="80.25" customHeight="1" x14ac:dyDescent="0.3">
      <c r="A24" s="45" t="s">
        <v>734</v>
      </c>
      <c r="B24" s="477"/>
      <c r="C24" s="481"/>
      <c r="D24" s="485"/>
      <c r="E24" s="499"/>
      <c r="F24" s="499"/>
      <c r="G24" s="481"/>
      <c r="H24" s="34" t="s">
        <v>1063</v>
      </c>
      <c r="I24" s="34" t="s">
        <v>1057</v>
      </c>
      <c r="J24" s="374" t="s">
        <v>893</v>
      </c>
      <c r="K24" s="35" t="s">
        <v>6</v>
      </c>
      <c r="L24" s="299"/>
      <c r="M24" s="299"/>
      <c r="N24" s="116">
        <f t="shared" si="12"/>
        <v>0</v>
      </c>
      <c r="O24" s="300">
        <f>IF(AND(D18="M",K24="N/A (Please provide reason)"),1,0)</f>
        <v>0</v>
      </c>
      <c r="P24" s="246">
        <f>IF(E18 = "YES",1,0)</f>
        <v>1</v>
      </c>
      <c r="Q24" s="246">
        <f>IF(F18 = "YES",1,0)</f>
        <v>1</v>
      </c>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row>
    <row r="25" spans="1:53" s="27" customFormat="1" ht="101.25" customHeight="1" x14ac:dyDescent="0.3">
      <c r="A25" s="45" t="s">
        <v>809</v>
      </c>
      <c r="B25" s="477"/>
      <c r="C25" s="481"/>
      <c r="D25" s="485"/>
      <c r="E25" s="499"/>
      <c r="F25" s="499"/>
      <c r="G25" s="481"/>
      <c r="H25" s="34" t="s">
        <v>1203</v>
      </c>
      <c r="I25" s="34" t="s">
        <v>1059</v>
      </c>
      <c r="J25" s="374" t="s">
        <v>1011</v>
      </c>
      <c r="K25" s="35" t="s">
        <v>6</v>
      </c>
      <c r="L25" s="299"/>
      <c r="M25" s="299"/>
      <c r="N25" s="116">
        <f t="shared" ref="N25" si="18">IF(K25="","0",IF(K25="Pass",1,IF(K25="Not Testable",1,IF(K25="Fail",0,IF(K25="TBD",0,IF(K25="N/A (Please provide reason)",1))))))</f>
        <v>0</v>
      </c>
      <c r="O25" s="300">
        <f>IF(AND(D18="M",K25="N/A (Please provide reason)"),1,0)</f>
        <v>0</v>
      </c>
      <c r="P25" s="246">
        <f>IF(E18 = "YES",1,0)</f>
        <v>1</v>
      </c>
      <c r="Q25" s="246">
        <f>IF(F18 = "YES",1,0)</f>
        <v>1</v>
      </c>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row>
    <row r="26" spans="1:53" s="27" customFormat="1" ht="80.25" customHeight="1" x14ac:dyDescent="0.3">
      <c r="A26" s="45" t="s">
        <v>735</v>
      </c>
      <c r="B26" s="477"/>
      <c r="C26" s="481"/>
      <c r="D26" s="485"/>
      <c r="E26" s="499"/>
      <c r="F26" s="499"/>
      <c r="G26" s="481"/>
      <c r="H26" s="34" t="s">
        <v>1064</v>
      </c>
      <c r="I26" s="34" t="s">
        <v>1061</v>
      </c>
      <c r="J26" s="374" t="s">
        <v>894</v>
      </c>
      <c r="K26" s="35" t="s">
        <v>6</v>
      </c>
      <c r="L26" s="299"/>
      <c r="M26" s="299"/>
      <c r="N26" s="116">
        <f t="shared" si="12"/>
        <v>0</v>
      </c>
      <c r="O26" s="300">
        <f>IF(AND(D18="M",K26="N/A (Please provide reason)"),1,0)</f>
        <v>0</v>
      </c>
      <c r="P26" s="246">
        <f>IF(E18 = "YES",1,0)</f>
        <v>1</v>
      </c>
      <c r="Q26" s="246">
        <f>IF(F18 = "YES",1,0)</f>
        <v>1</v>
      </c>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row>
    <row r="27" spans="1:53" s="27" customFormat="1" ht="92.25" customHeight="1" x14ac:dyDescent="0.3">
      <c r="A27" s="45" t="s">
        <v>1167</v>
      </c>
      <c r="B27" s="477"/>
      <c r="C27" s="481"/>
      <c r="D27" s="485"/>
      <c r="E27" s="499"/>
      <c r="F27" s="499"/>
      <c r="G27" s="481"/>
      <c r="H27" s="34" t="s">
        <v>1065</v>
      </c>
      <c r="I27" s="34" t="s">
        <v>1066</v>
      </c>
      <c r="J27" s="374" t="s">
        <v>1012</v>
      </c>
      <c r="K27" s="35" t="s">
        <v>6</v>
      </c>
      <c r="L27" s="299"/>
      <c r="M27" s="299"/>
      <c r="N27" s="116">
        <f t="shared" ref="N27" si="19">IF(K27="","0",IF(K27="Pass",1,IF(K27="Not Testable",1,IF(K27="Fail",0,IF(K27="TBD",0,IF(K27="N/A (Please provide reason)",1))))))</f>
        <v>0</v>
      </c>
      <c r="O27" s="300">
        <f>IF(AND(D18="M",K27="N/A (Please provide reason)"),1,0)</f>
        <v>0</v>
      </c>
      <c r="P27" s="246">
        <f>IF(E18 = "YES",1,0)</f>
        <v>1</v>
      </c>
      <c r="Q27" s="246">
        <f>IF(F18 = "YES",1,0)</f>
        <v>1</v>
      </c>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row>
    <row r="28" spans="1:53" ht="124.5" customHeight="1" x14ac:dyDescent="0.3">
      <c r="A28" s="45" t="s">
        <v>767</v>
      </c>
      <c r="B28" s="315" t="s">
        <v>44</v>
      </c>
      <c r="C28" s="34" t="s">
        <v>1496</v>
      </c>
      <c r="D28" s="364" t="s">
        <v>5</v>
      </c>
      <c r="E28" s="316" t="s">
        <v>14</v>
      </c>
      <c r="F28" s="369" t="s">
        <v>19</v>
      </c>
      <c r="G28" s="410" t="s">
        <v>1510</v>
      </c>
      <c r="H28" s="34" t="s">
        <v>1511</v>
      </c>
      <c r="I28" s="34" t="s">
        <v>1512</v>
      </c>
      <c r="J28" s="34" t="s">
        <v>310</v>
      </c>
      <c r="K28" s="35" t="s">
        <v>6</v>
      </c>
      <c r="L28" s="363"/>
      <c r="M28" s="363"/>
      <c r="N28" s="36">
        <f t="shared" si="2"/>
        <v>0</v>
      </c>
      <c r="O28" s="120">
        <f t="shared" si="3"/>
        <v>0</v>
      </c>
      <c r="P28" s="246">
        <f t="shared" si="4"/>
        <v>1</v>
      </c>
      <c r="Q28" s="246">
        <f t="shared" si="4"/>
        <v>0</v>
      </c>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row>
    <row r="29" spans="1:53" s="27" customFormat="1" ht="84.75" customHeight="1" x14ac:dyDescent="0.3">
      <c r="A29" s="45" t="s">
        <v>768</v>
      </c>
      <c r="B29" s="476" t="s">
        <v>701</v>
      </c>
      <c r="C29" s="480" t="s">
        <v>1466</v>
      </c>
      <c r="D29" s="311" t="s">
        <v>5</v>
      </c>
      <c r="E29" s="316" t="s">
        <v>14</v>
      </c>
      <c r="F29" s="316" t="s">
        <v>14</v>
      </c>
      <c r="G29" s="480" t="s">
        <v>1291</v>
      </c>
      <c r="H29" s="412" t="s">
        <v>1067</v>
      </c>
      <c r="I29" s="480" t="s">
        <v>1297</v>
      </c>
      <c r="J29" s="34" t="s">
        <v>1073</v>
      </c>
      <c r="K29" s="35" t="s">
        <v>6</v>
      </c>
      <c r="L29" s="363"/>
      <c r="M29" s="363"/>
      <c r="N29" s="36">
        <f t="shared" ref="N29:N32" si="20">IF(K29="","0",IF(K29="Pass",1,IF(K29="Not Testable",1,IF(K29="Fail",0,IF(K29="TBD",0,IF(K29="N/A (Please provide reason)",1))))))</f>
        <v>0</v>
      </c>
      <c r="O29" s="120">
        <f t="shared" ref="O29:O32" si="21">IF(AND(D29="M",K29="N/A (Please provide reason)"),1,0)</f>
        <v>0</v>
      </c>
      <c r="P29" s="246">
        <f t="shared" ref="P29:P32" si="22">IF(E29 = "YES",1,0)</f>
        <v>1</v>
      </c>
      <c r="Q29" s="246">
        <f t="shared" ref="Q29:Q32" si="23">IF(F29 = "YES",1,0)</f>
        <v>1</v>
      </c>
    </row>
    <row r="30" spans="1:53" s="27" customFormat="1" ht="80.25" customHeight="1" x14ac:dyDescent="0.3">
      <c r="A30" s="45" t="s">
        <v>750</v>
      </c>
      <c r="B30" s="477"/>
      <c r="C30" s="481"/>
      <c r="D30" s="311" t="s">
        <v>5</v>
      </c>
      <c r="E30" s="316" t="s">
        <v>14</v>
      </c>
      <c r="F30" s="316" t="s">
        <v>14</v>
      </c>
      <c r="G30" s="481"/>
      <c r="H30" s="412" t="s">
        <v>1038</v>
      </c>
      <c r="I30" s="481"/>
      <c r="J30" s="34" t="s">
        <v>1074</v>
      </c>
      <c r="K30" s="35" t="s">
        <v>6</v>
      </c>
      <c r="L30" s="363"/>
      <c r="M30" s="363"/>
      <c r="N30" s="36">
        <f t="shared" si="20"/>
        <v>0</v>
      </c>
      <c r="O30" s="120">
        <f t="shared" si="21"/>
        <v>0</v>
      </c>
      <c r="P30" s="246">
        <f t="shared" si="22"/>
        <v>1</v>
      </c>
      <c r="Q30" s="246">
        <f t="shared" si="23"/>
        <v>1</v>
      </c>
    </row>
    <row r="31" spans="1:53" s="27" customFormat="1" ht="70.5" customHeight="1" x14ac:dyDescent="0.3">
      <c r="A31" s="45" t="s">
        <v>751</v>
      </c>
      <c r="B31" s="477"/>
      <c r="C31" s="481"/>
      <c r="D31" s="311" t="s">
        <v>5</v>
      </c>
      <c r="E31" s="316" t="s">
        <v>14</v>
      </c>
      <c r="F31" s="369" t="s">
        <v>19</v>
      </c>
      <c r="G31" s="481"/>
      <c r="H31" s="412" t="s">
        <v>896</v>
      </c>
      <c r="I31" s="481"/>
      <c r="J31" s="34" t="s">
        <v>1075</v>
      </c>
      <c r="K31" s="35" t="s">
        <v>6</v>
      </c>
      <c r="L31" s="363"/>
      <c r="M31" s="363"/>
      <c r="N31" s="36">
        <f t="shared" si="20"/>
        <v>0</v>
      </c>
      <c r="O31" s="120">
        <f t="shared" si="21"/>
        <v>0</v>
      </c>
      <c r="P31" s="246">
        <f t="shared" si="22"/>
        <v>1</v>
      </c>
      <c r="Q31" s="246">
        <f t="shared" si="23"/>
        <v>0</v>
      </c>
    </row>
    <row r="32" spans="1:53" s="27" customFormat="1" ht="64.349999999999994" customHeight="1" x14ac:dyDescent="0.3">
      <c r="A32" s="45" t="s">
        <v>752</v>
      </c>
      <c r="B32" s="492"/>
      <c r="C32" s="482"/>
      <c r="D32" s="311" t="s">
        <v>5</v>
      </c>
      <c r="E32" s="316" t="s">
        <v>14</v>
      </c>
      <c r="F32" s="369" t="s">
        <v>19</v>
      </c>
      <c r="G32" s="482"/>
      <c r="H32" s="412" t="s">
        <v>897</v>
      </c>
      <c r="I32" s="482"/>
      <c r="J32" s="34" t="s">
        <v>1076</v>
      </c>
      <c r="K32" s="35" t="s">
        <v>6</v>
      </c>
      <c r="L32" s="363"/>
      <c r="M32" s="363"/>
      <c r="N32" s="36">
        <f t="shared" si="20"/>
        <v>0</v>
      </c>
      <c r="O32" s="120">
        <f t="shared" si="21"/>
        <v>0</v>
      </c>
      <c r="P32" s="246">
        <f t="shared" si="22"/>
        <v>1</v>
      </c>
      <c r="Q32" s="246">
        <f t="shared" si="23"/>
        <v>0</v>
      </c>
    </row>
    <row r="33" spans="1:53" ht="13.8" x14ac:dyDescent="0.3">
      <c r="A33" s="398" t="s">
        <v>45</v>
      </c>
      <c r="B33" s="224"/>
      <c r="C33" s="30"/>
      <c r="D33" s="30"/>
      <c r="E33" s="30"/>
      <c r="F33" s="30"/>
      <c r="G33" s="30"/>
      <c r="H33" s="30"/>
      <c r="I33" s="30"/>
      <c r="J33" s="30"/>
      <c r="K33" s="31"/>
      <c r="L33" s="12"/>
      <c r="M33" s="12"/>
      <c r="N33" s="31"/>
      <c r="O33" s="31"/>
      <c r="P33" s="31"/>
      <c r="Q33" s="31"/>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row>
    <row r="34" spans="1:53" ht="13.8" x14ac:dyDescent="0.3">
      <c r="A34" s="398" t="s">
        <v>26</v>
      </c>
      <c r="B34" s="224"/>
      <c r="C34" s="29"/>
      <c r="D34" s="30"/>
      <c r="E34" s="30"/>
      <c r="F34" s="30"/>
      <c r="G34" s="30"/>
      <c r="H34" s="30"/>
      <c r="I34" s="30"/>
      <c r="J34" s="30"/>
      <c r="K34" s="30"/>
      <c r="L34" s="30"/>
      <c r="M34" s="30"/>
      <c r="N34" s="31"/>
      <c r="O34" s="31"/>
      <c r="P34" s="31"/>
      <c r="Q34" s="31"/>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row>
    <row r="35" spans="1:53" ht="138" customHeight="1" x14ac:dyDescent="0.3">
      <c r="A35" s="45" t="s">
        <v>48</v>
      </c>
      <c r="B35" s="366" t="s">
        <v>52</v>
      </c>
      <c r="C35" s="361" t="s">
        <v>1467</v>
      </c>
      <c r="D35" s="364" t="s">
        <v>5</v>
      </c>
      <c r="E35" s="367" t="s">
        <v>14</v>
      </c>
      <c r="F35" s="369" t="s">
        <v>19</v>
      </c>
      <c r="G35" s="37" t="s">
        <v>337</v>
      </c>
      <c r="H35" s="34" t="s">
        <v>1468</v>
      </c>
      <c r="I35" s="34" t="s">
        <v>898</v>
      </c>
      <c r="J35" s="34" t="s">
        <v>484</v>
      </c>
      <c r="K35" s="35" t="s">
        <v>6</v>
      </c>
      <c r="L35" s="363"/>
      <c r="M35" s="363"/>
      <c r="N35" s="36">
        <f t="shared" ref="N35:N59" si="24">IF(K35="","0",IF(K35="Pass",1,IF(K35="Not Testable",1,IF(K35="Fail",0,IF(K35="TBD",0,IF(K35="N/A (Please provide reason)",1))))))</f>
        <v>0</v>
      </c>
      <c r="O35" s="120">
        <f t="shared" ref="O35" si="25">IF(AND(D35="M",K35="N/A (Please provide reason)"),1,0)</f>
        <v>0</v>
      </c>
      <c r="P35" s="247">
        <f t="shared" ref="P35:Q35" si="26">IF(E35 = "YES",1,0)</f>
        <v>1</v>
      </c>
      <c r="Q35" s="247">
        <f t="shared" si="26"/>
        <v>0</v>
      </c>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row>
    <row r="36" spans="1:53" s="27" customFormat="1" ht="234.75" customHeight="1" x14ac:dyDescent="0.3">
      <c r="A36" s="45" t="s">
        <v>102</v>
      </c>
      <c r="B36" s="366" t="s">
        <v>666</v>
      </c>
      <c r="C36" s="361" t="s">
        <v>1469</v>
      </c>
      <c r="D36" s="364" t="s">
        <v>5</v>
      </c>
      <c r="E36" s="367" t="s">
        <v>14</v>
      </c>
      <c r="F36" s="367" t="s">
        <v>14</v>
      </c>
      <c r="G36" s="37" t="s">
        <v>1040</v>
      </c>
      <c r="H36" s="34" t="s">
        <v>1041</v>
      </c>
      <c r="I36" s="34" t="s">
        <v>684</v>
      </c>
      <c r="J36" s="37" t="s">
        <v>1204</v>
      </c>
      <c r="K36" s="35" t="s">
        <v>6</v>
      </c>
      <c r="L36" s="363"/>
      <c r="M36" s="363"/>
      <c r="N36" s="36">
        <f t="shared" ref="N36" si="27">IF(K36="","0",IF(K36="Pass",1,IF(K36="Not Testable",1,IF(K36="Fail",0,IF(K36="TBD",0,IF(K36="N/A (Please provide reason)",1))))))</f>
        <v>0</v>
      </c>
      <c r="O36" s="120">
        <f t="shared" ref="O36" si="28">IF(AND(D36="M",K36="N/A (Please provide reason)"),1,0)</f>
        <v>0</v>
      </c>
      <c r="P36" s="247">
        <f t="shared" ref="P36:Q79" si="29">IF(E36 = "YES",1,0)</f>
        <v>1</v>
      </c>
      <c r="Q36" s="247">
        <f t="shared" ref="Q36:Q79" si="30">IF(F36 = "YES",1,0)</f>
        <v>1</v>
      </c>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row>
    <row r="37" spans="1:53" ht="87.6" customHeight="1" x14ac:dyDescent="0.3">
      <c r="A37" s="45" t="s">
        <v>50</v>
      </c>
      <c r="B37" s="476" t="s">
        <v>53</v>
      </c>
      <c r="C37" s="480" t="s">
        <v>1470</v>
      </c>
      <c r="D37" s="364" t="s">
        <v>5</v>
      </c>
      <c r="E37" s="367" t="s">
        <v>14</v>
      </c>
      <c r="F37" s="369" t="s">
        <v>19</v>
      </c>
      <c r="G37" s="37" t="s">
        <v>337</v>
      </c>
      <c r="H37" s="34" t="s">
        <v>854</v>
      </c>
      <c r="I37" s="34" t="s">
        <v>1077</v>
      </c>
      <c r="J37" s="361" t="s">
        <v>1078</v>
      </c>
      <c r="K37" s="35" t="s">
        <v>6</v>
      </c>
      <c r="L37" s="363"/>
      <c r="M37" s="363"/>
      <c r="N37" s="36">
        <f t="shared" si="24"/>
        <v>0</v>
      </c>
      <c r="O37" s="120">
        <f t="shared" ref="O37:O39" si="31">IF(AND(D37="M",K37="N/A (Please provide reason)"),1,0)</f>
        <v>0</v>
      </c>
      <c r="P37" s="247">
        <f t="shared" si="29"/>
        <v>1</v>
      </c>
      <c r="Q37" s="247">
        <f t="shared" si="30"/>
        <v>0</v>
      </c>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row>
    <row r="38" spans="1:53" s="27" customFormat="1" ht="90" customHeight="1" x14ac:dyDescent="0.3">
      <c r="A38" s="45" t="s">
        <v>1135</v>
      </c>
      <c r="B38" s="492"/>
      <c r="C38" s="482"/>
      <c r="D38" s="364" t="s">
        <v>5</v>
      </c>
      <c r="E38" s="367" t="s">
        <v>14</v>
      </c>
      <c r="F38" s="369" t="s">
        <v>19</v>
      </c>
      <c r="G38" s="37" t="s">
        <v>1170</v>
      </c>
      <c r="H38" s="34" t="s">
        <v>1169</v>
      </c>
      <c r="I38" s="34" t="s">
        <v>1134</v>
      </c>
      <c r="J38" s="361" t="s">
        <v>1133</v>
      </c>
      <c r="K38" s="35" t="s">
        <v>6</v>
      </c>
      <c r="L38" s="363"/>
      <c r="M38" s="363"/>
      <c r="N38" s="36">
        <f t="shared" ref="N38" si="32">IF(K38="","0",IF(K38="Pass",1,IF(K38="Not Testable",1,IF(K38="Fail",0,IF(K38="TBD",0,IF(K38="N/A (Please provide reason)",1))))))</f>
        <v>0</v>
      </c>
      <c r="O38" s="120">
        <f t="shared" ref="O38" si="33">IF(AND(D38="M",K38="N/A (Please provide reason)"),1,0)</f>
        <v>0</v>
      </c>
      <c r="P38" s="247">
        <f t="shared" ref="P38" si="34">IF(E38 = "YES",1,0)</f>
        <v>1</v>
      </c>
      <c r="Q38" s="247">
        <f t="shared" ref="Q38" si="35">IF(F38 = "YES",1,0)</f>
        <v>0</v>
      </c>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row>
    <row r="39" spans="1:53" ht="96" customHeight="1" x14ac:dyDescent="0.3">
      <c r="A39" s="45" t="s">
        <v>51</v>
      </c>
      <c r="B39" s="315" t="s">
        <v>54</v>
      </c>
      <c r="C39" s="363" t="s">
        <v>1471</v>
      </c>
      <c r="D39" s="364" t="s">
        <v>5</v>
      </c>
      <c r="E39" s="316" t="s">
        <v>14</v>
      </c>
      <c r="F39" s="320" t="s">
        <v>19</v>
      </c>
      <c r="G39" s="37" t="s">
        <v>337</v>
      </c>
      <c r="H39" s="34" t="s">
        <v>855</v>
      </c>
      <c r="I39" s="34" t="s">
        <v>1079</v>
      </c>
      <c r="J39" s="34" t="s">
        <v>1078</v>
      </c>
      <c r="K39" s="35" t="s">
        <v>6</v>
      </c>
      <c r="L39" s="363"/>
      <c r="M39" s="363"/>
      <c r="N39" s="36">
        <f t="shared" si="24"/>
        <v>0</v>
      </c>
      <c r="O39" s="120">
        <f t="shared" si="31"/>
        <v>0</v>
      </c>
      <c r="P39" s="247">
        <f t="shared" si="29"/>
        <v>1</v>
      </c>
      <c r="Q39" s="247">
        <f t="shared" si="30"/>
        <v>0</v>
      </c>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row>
    <row r="40" spans="1:53" ht="73.2" customHeight="1" x14ac:dyDescent="0.3">
      <c r="A40" s="45" t="s">
        <v>57</v>
      </c>
      <c r="B40" s="315" t="s">
        <v>55</v>
      </c>
      <c r="C40" s="363" t="s">
        <v>1472</v>
      </c>
      <c r="D40" s="311" t="s">
        <v>5</v>
      </c>
      <c r="E40" s="320" t="s">
        <v>19</v>
      </c>
      <c r="F40" s="368" t="s">
        <v>14</v>
      </c>
      <c r="G40" s="37" t="s">
        <v>337</v>
      </c>
      <c r="H40" s="34" t="s">
        <v>855</v>
      </c>
      <c r="I40" s="34" t="s">
        <v>1080</v>
      </c>
      <c r="J40" s="34" t="s">
        <v>1078</v>
      </c>
      <c r="K40" s="35" t="s">
        <v>6</v>
      </c>
      <c r="L40" s="363"/>
      <c r="M40" s="363"/>
      <c r="N40" s="36">
        <f t="shared" ref="N40" si="36">IF(K40="","0",IF(K40="Pass",1,IF(K40="Not Testable",1,IF(K40="Fail",0,IF(K40="TBD",0,IF(K40="N/A (Please provide reason)",1))))))</f>
        <v>0</v>
      </c>
      <c r="O40" s="120">
        <f t="shared" ref="O40" si="37">IF(AND(D40="M",K40="N/A (Please provide reason)"),1,0)</f>
        <v>0</v>
      </c>
      <c r="P40" s="247">
        <f t="shared" si="29"/>
        <v>0</v>
      </c>
      <c r="Q40" s="247">
        <f t="shared" si="30"/>
        <v>1</v>
      </c>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row>
    <row r="41" spans="1:53" ht="156" customHeight="1" x14ac:dyDescent="0.3">
      <c r="A41" s="45" t="s">
        <v>58</v>
      </c>
      <c r="B41" s="476" t="s">
        <v>56</v>
      </c>
      <c r="C41" s="480" t="s">
        <v>1473</v>
      </c>
      <c r="D41" s="364" t="s">
        <v>5</v>
      </c>
      <c r="E41" s="367" t="s">
        <v>14</v>
      </c>
      <c r="F41" s="367" t="s">
        <v>14</v>
      </c>
      <c r="G41" s="37" t="s">
        <v>1490</v>
      </c>
      <c r="H41" s="34" t="s">
        <v>856</v>
      </c>
      <c r="I41" s="34" t="s">
        <v>1400</v>
      </c>
      <c r="J41" s="34" t="s">
        <v>1081</v>
      </c>
      <c r="K41" s="35" t="s">
        <v>6</v>
      </c>
      <c r="L41" s="363"/>
      <c r="M41" s="363"/>
      <c r="N41" s="36">
        <f t="shared" si="24"/>
        <v>0</v>
      </c>
      <c r="O41" s="120">
        <f t="shared" ref="O41" si="38">IF(AND(D41="M",K41="N/A (Please provide reason)"),1,0)</f>
        <v>0</v>
      </c>
      <c r="P41" s="247">
        <f t="shared" si="29"/>
        <v>1</v>
      </c>
      <c r="Q41" s="247">
        <f t="shared" si="30"/>
        <v>1</v>
      </c>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row>
    <row r="42" spans="1:53" s="27" customFormat="1" ht="133.35" customHeight="1" x14ac:dyDescent="0.3">
      <c r="A42" s="45" t="s">
        <v>1136</v>
      </c>
      <c r="B42" s="477"/>
      <c r="C42" s="481"/>
      <c r="D42" s="364" t="s">
        <v>5</v>
      </c>
      <c r="E42" s="367" t="s">
        <v>14</v>
      </c>
      <c r="F42" s="367" t="s">
        <v>14</v>
      </c>
      <c r="G42" s="37" t="s">
        <v>1491</v>
      </c>
      <c r="H42" s="34" t="s">
        <v>1137</v>
      </c>
      <c r="I42" s="34" t="s">
        <v>1138</v>
      </c>
      <c r="J42" s="34" t="s">
        <v>899</v>
      </c>
      <c r="K42" s="35" t="s">
        <v>6</v>
      </c>
      <c r="L42" s="363"/>
      <c r="M42" s="363"/>
      <c r="N42" s="36">
        <f t="shared" ref="N42" si="39">IF(K42="","0",IF(K42="Pass",1,IF(K42="Not Testable",1,IF(K42="Fail",0,IF(K42="TBD",0,IF(K42="N/A (Please provide reason)",1))))))</f>
        <v>0</v>
      </c>
      <c r="O42" s="120">
        <f t="shared" ref="O42" si="40">IF(AND(D42="M",K42="N/A (Please provide reason)"),1,0)</f>
        <v>0</v>
      </c>
      <c r="P42" s="247">
        <f t="shared" ref="P42:Q43" si="41">IF(E42 = "YES",1,0)</f>
        <v>1</v>
      </c>
      <c r="Q42" s="247">
        <f t="shared" si="41"/>
        <v>1</v>
      </c>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row>
    <row r="43" spans="1:53" s="27" customFormat="1" ht="138.75" customHeight="1" x14ac:dyDescent="0.3">
      <c r="A43" s="45" t="s">
        <v>63</v>
      </c>
      <c r="B43" s="492"/>
      <c r="C43" s="482"/>
      <c r="D43" s="364" t="s">
        <v>5</v>
      </c>
      <c r="E43" s="367" t="s">
        <v>14</v>
      </c>
      <c r="F43" s="367" t="s">
        <v>14</v>
      </c>
      <c r="G43" s="37" t="s">
        <v>900</v>
      </c>
      <c r="H43" s="34" t="s">
        <v>856</v>
      </c>
      <c r="I43" s="34" t="s">
        <v>1205</v>
      </c>
      <c r="J43" s="34" t="s">
        <v>1081</v>
      </c>
      <c r="K43" s="35" t="s">
        <v>6</v>
      </c>
      <c r="L43" s="363"/>
      <c r="M43" s="363"/>
      <c r="N43" s="36">
        <f t="shared" ref="N43" si="42">IF(K43="","0",IF(K43="Pass",1,IF(K43="Not Testable",1,IF(K43="Fail",0,IF(K43="TBD",0,IF(K43="N/A (Please provide reason)",1))))))</f>
        <v>0</v>
      </c>
      <c r="O43" s="120">
        <f>IF(AND(D43="M",K43="N/A (Please provide reason)"),1,0)</f>
        <v>0</v>
      </c>
      <c r="P43" s="247">
        <f t="shared" si="41"/>
        <v>1</v>
      </c>
      <c r="Q43" s="247">
        <f t="shared" si="41"/>
        <v>1</v>
      </c>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row>
    <row r="44" spans="1:53" ht="136.5" customHeight="1" x14ac:dyDescent="0.3">
      <c r="A44" s="45" t="s">
        <v>64</v>
      </c>
      <c r="B44" s="476" t="s">
        <v>59</v>
      </c>
      <c r="C44" s="480" t="s">
        <v>1497</v>
      </c>
      <c r="D44" s="364" t="s">
        <v>5</v>
      </c>
      <c r="E44" s="367" t="s">
        <v>14</v>
      </c>
      <c r="F44" s="369" t="s">
        <v>19</v>
      </c>
      <c r="G44" s="37" t="s">
        <v>1377</v>
      </c>
      <c r="H44" s="34" t="s">
        <v>901</v>
      </c>
      <c r="I44" s="34" t="s">
        <v>902</v>
      </c>
      <c r="J44" s="37" t="s">
        <v>1260</v>
      </c>
      <c r="K44" s="35" t="s">
        <v>6</v>
      </c>
      <c r="L44" s="363"/>
      <c r="M44" s="363"/>
      <c r="N44" s="36">
        <f t="shared" si="24"/>
        <v>0</v>
      </c>
      <c r="O44" s="120">
        <f t="shared" ref="O44:O59" si="43">IF(AND(D44="M",K44="N/A (Please provide reason)"),1,0)</f>
        <v>0</v>
      </c>
      <c r="P44" s="247">
        <f t="shared" si="29"/>
        <v>1</v>
      </c>
      <c r="Q44" s="247">
        <f t="shared" si="29"/>
        <v>0</v>
      </c>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row>
    <row r="45" spans="1:53" s="27" customFormat="1" ht="141.75" customHeight="1" x14ac:dyDescent="0.3">
      <c r="A45" s="45" t="s">
        <v>810</v>
      </c>
      <c r="B45" s="477"/>
      <c r="C45" s="481"/>
      <c r="D45" s="364" t="s">
        <v>5</v>
      </c>
      <c r="E45" s="367" t="s">
        <v>14</v>
      </c>
      <c r="F45" s="369" t="s">
        <v>19</v>
      </c>
      <c r="G45" s="37" t="s">
        <v>1261</v>
      </c>
      <c r="H45" s="34" t="s">
        <v>1299</v>
      </c>
      <c r="I45" s="34" t="s">
        <v>1139</v>
      </c>
      <c r="J45" s="37" t="s">
        <v>1262</v>
      </c>
      <c r="K45" s="35" t="s">
        <v>6</v>
      </c>
      <c r="L45" s="363"/>
      <c r="M45" s="363"/>
      <c r="N45" s="36">
        <f t="shared" ref="N45" si="44">IF(K45="","0",IF(K45="Pass",1,IF(K45="Not Testable",1,IF(K45="Fail",0,IF(K45="TBD",0,IF(K45="N/A (Please provide reason)",1))))))</f>
        <v>0</v>
      </c>
      <c r="O45" s="120">
        <f t="shared" ref="O45" si="45">IF(AND(D45="M",K45="N/A (Please provide reason)"),1,0)</f>
        <v>0</v>
      </c>
      <c r="P45" s="247">
        <f>IF(E45 = "YES",1,0)</f>
        <v>1</v>
      </c>
      <c r="Q45" s="247">
        <f>IF(F45 = "YES",1,0)</f>
        <v>0</v>
      </c>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row>
    <row r="46" spans="1:53" s="27" customFormat="1" ht="145.5" customHeight="1" x14ac:dyDescent="0.3">
      <c r="A46" s="45" t="s">
        <v>67</v>
      </c>
      <c r="B46" s="477"/>
      <c r="C46" s="481"/>
      <c r="D46" s="364" t="s">
        <v>5</v>
      </c>
      <c r="E46" s="367" t="s">
        <v>14</v>
      </c>
      <c r="F46" s="369" t="s">
        <v>19</v>
      </c>
      <c r="G46" s="37" t="s">
        <v>1403</v>
      </c>
      <c r="H46" s="34" t="s">
        <v>903</v>
      </c>
      <c r="I46" s="34" t="s">
        <v>1206</v>
      </c>
      <c r="J46" s="37" t="s">
        <v>1082</v>
      </c>
      <c r="K46" s="35" t="s">
        <v>6</v>
      </c>
      <c r="L46" s="363"/>
      <c r="M46" s="363"/>
      <c r="N46" s="36">
        <f t="shared" ref="N46" si="46">IF(K46="","0",IF(K46="Pass",1,IF(K46="Not Testable",1,IF(K46="Fail",0,IF(K46="TBD",0,IF(K46="N/A (Please provide reason)",1))))))</f>
        <v>0</v>
      </c>
      <c r="O46" s="120">
        <f t="shared" ref="O46:O55" si="47">IF(AND(D46="M",K46="N/A (Please provide reason)"),1,0)</f>
        <v>0</v>
      </c>
      <c r="P46" s="247">
        <f t="shared" ref="P46:P53" si="48">IF(E46 = "YES",1,0)</f>
        <v>1</v>
      </c>
      <c r="Q46" s="247">
        <f t="shared" ref="Q46:Q53" si="49">IF(F46 = "YES",1,0)</f>
        <v>0</v>
      </c>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row>
    <row r="47" spans="1:53" s="27" customFormat="1" ht="137.25" customHeight="1" x14ac:dyDescent="0.3">
      <c r="A47" s="45" t="s">
        <v>68</v>
      </c>
      <c r="B47" s="477"/>
      <c r="C47" s="481"/>
      <c r="D47" s="364" t="s">
        <v>5</v>
      </c>
      <c r="E47" s="367" t="s">
        <v>14</v>
      </c>
      <c r="F47" s="369" t="s">
        <v>19</v>
      </c>
      <c r="G47" s="37" t="s">
        <v>1083</v>
      </c>
      <c r="H47" s="34" t="s">
        <v>904</v>
      </c>
      <c r="I47" s="34" t="s">
        <v>1263</v>
      </c>
      <c r="J47" s="37" t="s">
        <v>1084</v>
      </c>
      <c r="K47" s="35" t="s">
        <v>6</v>
      </c>
      <c r="L47" s="363"/>
      <c r="M47" s="363"/>
      <c r="N47" s="36">
        <f t="shared" ref="N47" si="50">IF(K47="","0",IF(K47="Pass",1,IF(K47="Not Testable",1,IF(K47="Fail",0,IF(K47="TBD",0,IF(K47="N/A (Please provide reason)",1))))))</f>
        <v>0</v>
      </c>
      <c r="O47" s="120">
        <f t="shared" si="47"/>
        <v>0</v>
      </c>
      <c r="P47" s="247">
        <f t="shared" si="48"/>
        <v>1</v>
      </c>
      <c r="Q47" s="247">
        <f t="shared" si="49"/>
        <v>0</v>
      </c>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row>
    <row r="48" spans="1:53" s="27" customFormat="1" ht="137.25" customHeight="1" x14ac:dyDescent="0.3">
      <c r="A48" s="45" t="s">
        <v>811</v>
      </c>
      <c r="B48" s="477"/>
      <c r="C48" s="481"/>
      <c r="D48" s="364" t="s">
        <v>5</v>
      </c>
      <c r="E48" s="367" t="s">
        <v>14</v>
      </c>
      <c r="F48" s="369" t="s">
        <v>19</v>
      </c>
      <c r="G48" s="37" t="s">
        <v>1141</v>
      </c>
      <c r="H48" s="34" t="s">
        <v>1013</v>
      </c>
      <c r="I48" s="34" t="s">
        <v>1263</v>
      </c>
      <c r="J48" s="37" t="s">
        <v>1142</v>
      </c>
      <c r="K48" s="35" t="s">
        <v>6</v>
      </c>
      <c r="L48" s="363"/>
      <c r="M48" s="363"/>
      <c r="N48" s="36">
        <f t="shared" ref="N48" si="51">IF(K48="","0",IF(K48="Pass",1,IF(K48="Not Testable",1,IF(K48="Fail",0,IF(K48="TBD",0,IF(K48="N/A (Please provide reason)",1))))))</f>
        <v>0</v>
      </c>
      <c r="O48" s="120">
        <f t="shared" si="47"/>
        <v>0</v>
      </c>
      <c r="P48" s="247">
        <f t="shared" si="48"/>
        <v>1</v>
      </c>
      <c r="Q48" s="247">
        <f t="shared" si="49"/>
        <v>0</v>
      </c>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row>
    <row r="49" spans="1:53" s="27" customFormat="1" ht="137.25" customHeight="1" x14ac:dyDescent="0.3">
      <c r="A49" s="45" t="s">
        <v>1140</v>
      </c>
      <c r="B49" s="477"/>
      <c r="C49" s="481"/>
      <c r="D49" s="364" t="s">
        <v>5</v>
      </c>
      <c r="E49" s="367" t="s">
        <v>14</v>
      </c>
      <c r="F49" s="369" t="s">
        <v>19</v>
      </c>
      <c r="G49" s="37" t="s">
        <v>1144</v>
      </c>
      <c r="H49" s="34" t="s">
        <v>1013</v>
      </c>
      <c r="I49" s="34" t="s">
        <v>1263</v>
      </c>
      <c r="J49" s="37" t="s">
        <v>1143</v>
      </c>
      <c r="K49" s="35" t="s">
        <v>6</v>
      </c>
      <c r="L49" s="363"/>
      <c r="M49" s="363"/>
      <c r="N49" s="36">
        <f t="shared" ref="N49" si="52">IF(K49="","0",IF(K49="Pass",1,IF(K49="Not Testable",1,IF(K49="Fail",0,IF(K49="TBD",0,IF(K49="N/A (Please provide reason)",1))))))</f>
        <v>0</v>
      </c>
      <c r="O49" s="120">
        <f t="shared" si="47"/>
        <v>0</v>
      </c>
      <c r="P49" s="247">
        <f t="shared" si="48"/>
        <v>1</v>
      </c>
      <c r="Q49" s="247">
        <f t="shared" si="49"/>
        <v>0</v>
      </c>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row>
    <row r="50" spans="1:53" s="27" customFormat="1" ht="153.75" customHeight="1" x14ac:dyDescent="0.3">
      <c r="A50" s="45" t="s">
        <v>69</v>
      </c>
      <c r="B50" s="477"/>
      <c r="C50" s="481"/>
      <c r="D50" s="364" t="s">
        <v>5</v>
      </c>
      <c r="E50" s="367" t="s">
        <v>14</v>
      </c>
      <c r="F50" s="369" t="s">
        <v>19</v>
      </c>
      <c r="G50" s="37" t="s">
        <v>1378</v>
      </c>
      <c r="H50" s="34" t="s">
        <v>1264</v>
      </c>
      <c r="I50" s="34" t="s">
        <v>1265</v>
      </c>
      <c r="J50" s="37" t="s">
        <v>1269</v>
      </c>
      <c r="K50" s="35" t="s">
        <v>6</v>
      </c>
      <c r="L50" s="363"/>
      <c r="M50" s="363"/>
      <c r="N50" s="36">
        <f t="shared" ref="N50" si="53">IF(K50="","0",IF(K50="Pass",1,IF(K50="Not Testable",1,IF(K50="Fail",0,IF(K50="TBD",0,IF(K50="N/A (Please provide reason)",1))))))</f>
        <v>0</v>
      </c>
      <c r="O50" s="120">
        <f t="shared" si="47"/>
        <v>0</v>
      </c>
      <c r="P50" s="247">
        <f t="shared" si="48"/>
        <v>1</v>
      </c>
      <c r="Q50" s="247">
        <f t="shared" si="49"/>
        <v>0</v>
      </c>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row>
    <row r="51" spans="1:53" s="27" customFormat="1" ht="153.75" customHeight="1" x14ac:dyDescent="0.3">
      <c r="A51" s="45" t="s">
        <v>812</v>
      </c>
      <c r="B51" s="477"/>
      <c r="C51" s="481"/>
      <c r="D51" s="364" t="s">
        <v>5</v>
      </c>
      <c r="E51" s="367" t="s">
        <v>14</v>
      </c>
      <c r="F51" s="369" t="s">
        <v>19</v>
      </c>
      <c r="G51" s="37" t="s">
        <v>1266</v>
      </c>
      <c r="H51" s="34" t="s">
        <v>1267</v>
      </c>
      <c r="I51" s="34" t="s">
        <v>1265</v>
      </c>
      <c r="J51" s="37" t="s">
        <v>1268</v>
      </c>
      <c r="K51" s="35" t="s">
        <v>6</v>
      </c>
      <c r="L51" s="363"/>
      <c r="M51" s="363"/>
      <c r="N51" s="36">
        <f t="shared" ref="N51" si="54">IF(K51="","0",IF(K51="Pass",1,IF(K51="Not Testable",1,IF(K51="Fail",0,IF(K51="TBD",0,IF(K51="N/A (Please provide reason)",1))))))</f>
        <v>0</v>
      </c>
      <c r="O51" s="120">
        <f t="shared" si="47"/>
        <v>0</v>
      </c>
      <c r="P51" s="247">
        <f t="shared" si="48"/>
        <v>1</v>
      </c>
      <c r="Q51" s="247">
        <f t="shared" si="49"/>
        <v>0</v>
      </c>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row>
    <row r="52" spans="1:53" s="27" customFormat="1" ht="159" customHeight="1" x14ac:dyDescent="0.3">
      <c r="A52" s="45" t="s">
        <v>70</v>
      </c>
      <c r="B52" s="477"/>
      <c r="C52" s="481"/>
      <c r="D52" s="364" t="s">
        <v>5</v>
      </c>
      <c r="E52" s="367" t="s">
        <v>14</v>
      </c>
      <c r="F52" s="369" t="s">
        <v>19</v>
      </c>
      <c r="G52" s="37" t="s">
        <v>7</v>
      </c>
      <c r="H52" s="34" t="s">
        <v>905</v>
      </c>
      <c r="I52" s="34" t="s">
        <v>906</v>
      </c>
      <c r="J52" s="37" t="s">
        <v>1085</v>
      </c>
      <c r="K52" s="35" t="s">
        <v>6</v>
      </c>
      <c r="L52" s="363"/>
      <c r="M52" s="363"/>
      <c r="N52" s="36">
        <f t="shared" ref="N52" si="55">IF(K52="","0",IF(K52="Pass",1,IF(K52="Not Testable",1,IF(K52="Fail",0,IF(K52="TBD",0,IF(K52="N/A (Please provide reason)",1))))))</f>
        <v>0</v>
      </c>
      <c r="O52" s="120">
        <f t="shared" si="47"/>
        <v>0</v>
      </c>
      <c r="P52" s="247">
        <f t="shared" si="48"/>
        <v>1</v>
      </c>
      <c r="Q52" s="247">
        <f t="shared" si="49"/>
        <v>0</v>
      </c>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row>
    <row r="53" spans="1:53" s="27" customFormat="1" ht="168.75" customHeight="1" x14ac:dyDescent="0.3">
      <c r="A53" s="45" t="s">
        <v>813</v>
      </c>
      <c r="B53" s="492"/>
      <c r="C53" s="482"/>
      <c r="D53" s="364" t="s">
        <v>5</v>
      </c>
      <c r="E53" s="367" t="s">
        <v>14</v>
      </c>
      <c r="F53" s="369" t="s">
        <v>19</v>
      </c>
      <c r="G53" s="37" t="s">
        <v>1131</v>
      </c>
      <c r="H53" s="34" t="s">
        <v>905</v>
      </c>
      <c r="I53" s="34" t="s">
        <v>906</v>
      </c>
      <c r="J53" s="37" t="s">
        <v>1086</v>
      </c>
      <c r="K53" s="35" t="s">
        <v>6</v>
      </c>
      <c r="L53" s="363"/>
      <c r="M53" s="363"/>
      <c r="N53" s="36">
        <f t="shared" ref="N53" si="56">IF(K53="","0",IF(K53="Pass",1,IF(K53="Not Testable",1,IF(K53="Fail",0,IF(K53="TBD",0,IF(K53="N/A (Please provide reason)",1))))))</f>
        <v>0</v>
      </c>
      <c r="O53" s="120">
        <f t="shared" si="47"/>
        <v>0</v>
      </c>
      <c r="P53" s="247">
        <f t="shared" si="48"/>
        <v>1</v>
      </c>
      <c r="Q53" s="247">
        <f t="shared" si="49"/>
        <v>0</v>
      </c>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row>
    <row r="54" spans="1:53" ht="122.25" customHeight="1" x14ac:dyDescent="0.3">
      <c r="A54" s="45" t="s">
        <v>75</v>
      </c>
      <c r="B54" s="315" t="s">
        <v>60</v>
      </c>
      <c r="C54" s="405" t="s">
        <v>1474</v>
      </c>
      <c r="D54" s="74" t="s">
        <v>8</v>
      </c>
      <c r="E54" s="316" t="s">
        <v>14</v>
      </c>
      <c r="F54" s="320" t="s">
        <v>19</v>
      </c>
      <c r="G54" s="37" t="s">
        <v>1513</v>
      </c>
      <c r="H54" s="34" t="s">
        <v>1514</v>
      </c>
      <c r="I54" s="34" t="s">
        <v>1515</v>
      </c>
      <c r="J54" s="34" t="s">
        <v>907</v>
      </c>
      <c r="K54" s="35" t="s">
        <v>6</v>
      </c>
      <c r="L54" s="363"/>
      <c r="M54" s="363"/>
      <c r="N54" s="36">
        <f t="shared" si="24"/>
        <v>0</v>
      </c>
      <c r="O54" s="120">
        <f t="shared" si="47"/>
        <v>0</v>
      </c>
      <c r="P54" s="247">
        <f t="shared" si="29"/>
        <v>1</v>
      </c>
      <c r="Q54" s="247">
        <f t="shared" si="30"/>
        <v>0</v>
      </c>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row>
    <row r="55" spans="1:53" s="27" customFormat="1" ht="72" x14ac:dyDescent="0.3">
      <c r="A55" s="45" t="s">
        <v>76</v>
      </c>
      <c r="B55" s="476" t="s">
        <v>667</v>
      </c>
      <c r="C55" s="480" t="s">
        <v>1475</v>
      </c>
      <c r="D55" s="484" t="s">
        <v>5</v>
      </c>
      <c r="E55" s="489" t="s">
        <v>14</v>
      </c>
      <c r="F55" s="498" t="s">
        <v>14</v>
      </c>
      <c r="G55" s="37" t="s">
        <v>1087</v>
      </c>
      <c r="H55" s="34" t="s">
        <v>863</v>
      </c>
      <c r="I55" s="34" t="s">
        <v>908</v>
      </c>
      <c r="J55" s="34" t="s">
        <v>671</v>
      </c>
      <c r="K55" s="35" t="s">
        <v>6</v>
      </c>
      <c r="L55" s="363"/>
      <c r="M55" s="363"/>
      <c r="N55" s="36">
        <f t="shared" ref="N55" si="57">IF(K55="","0",IF(K55="Pass",1,IF(K55="Not Testable",1,IF(K55="Fail",0,IF(K55="TBD",0,IF(K55="N/A (Please provide reason)",1))))))</f>
        <v>0</v>
      </c>
      <c r="O55" s="120">
        <f t="shared" si="47"/>
        <v>0</v>
      </c>
      <c r="P55" s="247">
        <f t="shared" si="29"/>
        <v>1</v>
      </c>
      <c r="Q55" s="247">
        <f t="shared" si="29"/>
        <v>1</v>
      </c>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row>
    <row r="56" spans="1:53" s="27" customFormat="1" ht="108.75" customHeight="1" x14ac:dyDescent="0.3">
      <c r="A56" s="45" t="s">
        <v>77</v>
      </c>
      <c r="B56" s="492"/>
      <c r="C56" s="482"/>
      <c r="D56" s="486"/>
      <c r="E56" s="493"/>
      <c r="F56" s="500"/>
      <c r="G56" s="37" t="s">
        <v>685</v>
      </c>
      <c r="H56" s="34" t="s">
        <v>864</v>
      </c>
      <c r="I56" s="34" t="s">
        <v>909</v>
      </c>
      <c r="J56" s="34" t="s">
        <v>672</v>
      </c>
      <c r="K56" s="35" t="s">
        <v>6</v>
      </c>
      <c r="L56" s="363"/>
      <c r="M56" s="363"/>
      <c r="N56" s="36">
        <f t="shared" ref="N56" si="58">IF(K56="","0",IF(K56="Pass",1,IF(K56="Not Testable",1,IF(K56="Fail",0,IF(K56="TBD",0,IF(K56="N/A (Please provide reason)",1))))))</f>
        <v>0</v>
      </c>
      <c r="O56" s="120">
        <f>IF(AND(D55="M",K56="N/A (Please provide reason)"),1,0)</f>
        <v>0</v>
      </c>
      <c r="P56" s="247">
        <f>IF(E55 = "YES",1,0)</f>
        <v>1</v>
      </c>
      <c r="Q56" s="247">
        <f>IF(F55 = "YES",1,0)</f>
        <v>1</v>
      </c>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row>
    <row r="57" spans="1:53" ht="222.9" customHeight="1" x14ac:dyDescent="0.3">
      <c r="A57" s="45" t="s">
        <v>314</v>
      </c>
      <c r="B57" s="476" t="s">
        <v>61</v>
      </c>
      <c r="C57" s="480" t="s">
        <v>1476</v>
      </c>
      <c r="D57" s="484" t="s">
        <v>5</v>
      </c>
      <c r="E57" s="489" t="s">
        <v>14</v>
      </c>
      <c r="F57" s="494" t="s">
        <v>19</v>
      </c>
      <c r="G57" s="361" t="s">
        <v>401</v>
      </c>
      <c r="H57" s="34" t="s">
        <v>865</v>
      </c>
      <c r="I57" s="34" t="s">
        <v>1404</v>
      </c>
      <c r="J57" s="34" t="s">
        <v>393</v>
      </c>
      <c r="K57" s="35" t="s">
        <v>6</v>
      </c>
      <c r="L57" s="363"/>
      <c r="M57" s="363"/>
      <c r="N57" s="36">
        <f t="shared" si="24"/>
        <v>0</v>
      </c>
      <c r="O57" s="120">
        <f t="shared" si="43"/>
        <v>0</v>
      </c>
      <c r="P57" s="247">
        <f t="shared" si="29"/>
        <v>1</v>
      </c>
      <c r="Q57" s="247">
        <f t="shared" si="30"/>
        <v>0</v>
      </c>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row>
    <row r="58" spans="1:53" s="27" customFormat="1" ht="158.4" x14ac:dyDescent="0.3">
      <c r="A58" s="45" t="s">
        <v>814</v>
      </c>
      <c r="B58" s="477"/>
      <c r="C58" s="481"/>
      <c r="D58" s="486"/>
      <c r="E58" s="493"/>
      <c r="F58" s="495"/>
      <c r="G58" s="361" t="s">
        <v>1300</v>
      </c>
      <c r="H58" s="34" t="s">
        <v>1001</v>
      </c>
      <c r="I58" s="34" t="s">
        <v>1405</v>
      </c>
      <c r="J58" s="34" t="s">
        <v>910</v>
      </c>
      <c r="K58" s="35" t="s">
        <v>6</v>
      </c>
      <c r="L58" s="363"/>
      <c r="M58" s="363"/>
      <c r="N58" s="36">
        <f t="shared" ref="N58" si="59">IF(K58="","0",IF(K58="Pass",1,IF(K58="Not Testable",1,IF(K58="Fail",0,IF(K58="TBD",0,IF(K58="N/A (Please provide reason)",1))))))</f>
        <v>0</v>
      </c>
      <c r="O58" s="120">
        <f>IF(AND(D57="M",K58="N/A (Please provide reason)"),1,0)</f>
        <v>0</v>
      </c>
      <c r="P58" s="247">
        <f>IF(E57 = "YES",1,0)</f>
        <v>1</v>
      </c>
      <c r="Q58" s="247">
        <f>IF(F57 = "YES",1,0)</f>
        <v>0</v>
      </c>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row>
    <row r="59" spans="1:53" s="27" customFormat="1" ht="132.75" customHeight="1" x14ac:dyDescent="0.3">
      <c r="A59" s="45" t="s">
        <v>315</v>
      </c>
      <c r="B59" s="477"/>
      <c r="C59" s="481"/>
      <c r="D59" s="505" t="s">
        <v>474</v>
      </c>
      <c r="E59" s="489" t="s">
        <v>14</v>
      </c>
      <c r="F59" s="494" t="s">
        <v>19</v>
      </c>
      <c r="G59" s="361" t="s">
        <v>507</v>
      </c>
      <c r="H59" s="34" t="s">
        <v>911</v>
      </c>
      <c r="I59" s="34" t="s">
        <v>543</v>
      </c>
      <c r="J59" s="34" t="s">
        <v>393</v>
      </c>
      <c r="K59" s="35" t="s">
        <v>6</v>
      </c>
      <c r="L59" s="363"/>
      <c r="M59" s="363"/>
      <c r="N59" s="36">
        <f t="shared" si="24"/>
        <v>0</v>
      </c>
      <c r="O59" s="120">
        <f t="shared" si="43"/>
        <v>0</v>
      </c>
      <c r="P59" s="247">
        <f t="shared" si="29"/>
        <v>1</v>
      </c>
      <c r="Q59" s="247">
        <f t="shared" si="30"/>
        <v>0</v>
      </c>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row>
    <row r="60" spans="1:53" s="27" customFormat="1" ht="146.1" customHeight="1" x14ac:dyDescent="0.3">
      <c r="A60" s="45" t="s">
        <v>815</v>
      </c>
      <c r="B60" s="492"/>
      <c r="C60" s="482"/>
      <c r="D60" s="506"/>
      <c r="E60" s="493"/>
      <c r="F60" s="495"/>
      <c r="G60" s="361" t="s">
        <v>507</v>
      </c>
      <c r="H60" s="34" t="s">
        <v>1014</v>
      </c>
      <c r="I60" s="34" t="s">
        <v>543</v>
      </c>
      <c r="J60" s="34" t="s">
        <v>910</v>
      </c>
      <c r="K60" s="35" t="s">
        <v>6</v>
      </c>
      <c r="L60" s="363"/>
      <c r="M60" s="363"/>
      <c r="N60" s="36">
        <f t="shared" ref="N60" si="60">IF(K60="","0",IF(K60="Pass",1,IF(K60="Not Testable",1,IF(K60="Fail",0,IF(K60="TBD",0,IF(K60="N/A (Please provide reason)",1))))))</f>
        <v>0</v>
      </c>
      <c r="O60" s="120">
        <f>IF(AND(D59="M",K60="N/A (Please provide reason)"),1,0)</f>
        <v>0</v>
      </c>
      <c r="P60" s="247">
        <f>IF(E59 = "YES",1,0)</f>
        <v>1</v>
      </c>
      <c r="Q60" s="247">
        <f>IF(F59 = "YES",1,0)</f>
        <v>0</v>
      </c>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row>
    <row r="61" spans="1:53" s="27" customFormat="1" ht="63" customHeight="1" x14ac:dyDescent="0.3">
      <c r="A61" s="45" t="s">
        <v>319</v>
      </c>
      <c r="B61" s="476" t="s">
        <v>62</v>
      </c>
      <c r="C61" s="480" t="s">
        <v>1433</v>
      </c>
      <c r="D61" s="484" t="s">
        <v>5</v>
      </c>
      <c r="E61" s="489" t="s">
        <v>14</v>
      </c>
      <c r="F61" s="494" t="s">
        <v>19</v>
      </c>
      <c r="G61" s="361" t="s">
        <v>402</v>
      </c>
      <c r="H61" s="34" t="s">
        <v>865</v>
      </c>
      <c r="I61" s="34" t="s">
        <v>335</v>
      </c>
      <c r="J61" s="34" t="s">
        <v>1088</v>
      </c>
      <c r="K61" s="35" t="s">
        <v>6</v>
      </c>
      <c r="L61" s="363"/>
      <c r="M61" s="363"/>
      <c r="N61" s="36">
        <f t="shared" ref="N61" si="61">IF(K61="","0",IF(K61="Pass",1,IF(K61="Fail",0,IF(K61="TBD",0,IF(K61="N/A (Please provide reason)",1)))))</f>
        <v>0</v>
      </c>
      <c r="O61" s="120">
        <f t="shared" ref="O61" si="62">IF(AND(D61="M",K61="N/A (Please provide reason)"),1,0)</f>
        <v>0</v>
      </c>
      <c r="P61" s="247">
        <f t="shared" si="29"/>
        <v>1</v>
      </c>
      <c r="Q61" s="247">
        <f t="shared" si="30"/>
        <v>0</v>
      </c>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row>
    <row r="62" spans="1:53" s="27" customFormat="1" ht="63" customHeight="1" x14ac:dyDescent="0.3">
      <c r="A62" s="45" t="s">
        <v>816</v>
      </c>
      <c r="B62" s="492"/>
      <c r="C62" s="482"/>
      <c r="D62" s="486"/>
      <c r="E62" s="493"/>
      <c r="F62" s="495"/>
      <c r="G62" s="361" t="s">
        <v>402</v>
      </c>
      <c r="H62" s="34" t="s">
        <v>1001</v>
      </c>
      <c r="I62" s="34" t="s">
        <v>335</v>
      </c>
      <c r="J62" s="34" t="s">
        <v>912</v>
      </c>
      <c r="K62" s="35" t="s">
        <v>6</v>
      </c>
      <c r="L62" s="363"/>
      <c r="M62" s="363"/>
      <c r="N62" s="36">
        <f t="shared" ref="N62" si="63">IF(K62="","0",IF(K62="Pass",1,IF(K62="Fail",0,IF(K62="TBD",0,IF(K62="N/A (Please provide reason)",1)))))</f>
        <v>0</v>
      </c>
      <c r="O62" s="120">
        <f>IF(AND(D61="M",K62="N/A (Please provide reason)"),1,0)</f>
        <v>0</v>
      </c>
      <c r="P62" s="247">
        <f>IF(E61 = "YES",1,0)</f>
        <v>1</v>
      </c>
      <c r="Q62" s="247">
        <f>IF(F61 = "YES",1,0)</f>
        <v>0</v>
      </c>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row>
    <row r="63" spans="1:53" s="27" customFormat="1" ht="107.25" customHeight="1" x14ac:dyDescent="0.3">
      <c r="A63" s="45" t="s">
        <v>320</v>
      </c>
      <c r="B63" s="476" t="s">
        <v>65</v>
      </c>
      <c r="C63" s="480" t="s">
        <v>1434</v>
      </c>
      <c r="D63" s="484" t="s">
        <v>5</v>
      </c>
      <c r="E63" s="489" t="s">
        <v>14</v>
      </c>
      <c r="F63" s="494" t="s">
        <v>19</v>
      </c>
      <c r="G63" s="410" t="s">
        <v>403</v>
      </c>
      <c r="H63" s="34" t="s">
        <v>913</v>
      </c>
      <c r="I63" s="34" t="s">
        <v>1427</v>
      </c>
      <c r="J63" s="34" t="s">
        <v>394</v>
      </c>
      <c r="K63" s="35" t="s">
        <v>6</v>
      </c>
      <c r="L63" s="363"/>
      <c r="M63" s="363"/>
      <c r="N63" s="36">
        <f t="shared" ref="N63" si="64">IF(K63="","0",IF(K63="Pass",1,IF(K63="Fail",0,IF(K63="TBD",0,IF(K63="N/A (Please provide reason)",1)))))</f>
        <v>0</v>
      </c>
      <c r="O63" s="120">
        <f t="shared" ref="O63" si="65">IF(AND(D63="M",K63="N/A (Please provide reason)"),1,0)</f>
        <v>0</v>
      </c>
      <c r="P63" s="247">
        <f t="shared" si="29"/>
        <v>1</v>
      </c>
      <c r="Q63" s="247">
        <f t="shared" si="30"/>
        <v>0</v>
      </c>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row>
    <row r="64" spans="1:53" s="27" customFormat="1" ht="110.25" customHeight="1" x14ac:dyDescent="0.3">
      <c r="A64" s="45" t="s">
        <v>817</v>
      </c>
      <c r="B64" s="492"/>
      <c r="C64" s="482"/>
      <c r="D64" s="486"/>
      <c r="E64" s="493"/>
      <c r="F64" s="495"/>
      <c r="G64" s="410" t="s">
        <v>914</v>
      </c>
      <c r="H64" s="34" t="s">
        <v>1002</v>
      </c>
      <c r="I64" s="34" t="s">
        <v>1428</v>
      </c>
      <c r="J64" s="34" t="s">
        <v>915</v>
      </c>
      <c r="K64" s="35" t="s">
        <v>6</v>
      </c>
      <c r="L64" s="363"/>
      <c r="M64" s="363"/>
      <c r="N64" s="36">
        <f t="shared" ref="N64" si="66">IF(K64="","0",IF(K64="Pass",1,IF(K64="Fail",0,IF(K64="TBD",0,IF(K64="N/A (Please provide reason)",1)))))</f>
        <v>0</v>
      </c>
      <c r="O64" s="120">
        <f>IF(AND(D63="M",K64="N/A (Please provide reason)"),1,0)</f>
        <v>0</v>
      </c>
      <c r="P64" s="247">
        <f>IF(E63 = "YES",1,0)</f>
        <v>1</v>
      </c>
      <c r="Q64" s="247">
        <f>IF(F63 = "YES",1,0)</f>
        <v>0</v>
      </c>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row>
    <row r="65" spans="1:53" s="27" customFormat="1" ht="71.849999999999994" customHeight="1" x14ac:dyDescent="0.3">
      <c r="A65" s="45" t="s">
        <v>492</v>
      </c>
      <c r="B65" s="476" t="s">
        <v>66</v>
      </c>
      <c r="C65" s="480" t="s">
        <v>1435</v>
      </c>
      <c r="D65" s="484" t="s">
        <v>5</v>
      </c>
      <c r="E65" s="489" t="s">
        <v>14</v>
      </c>
      <c r="F65" s="494" t="s">
        <v>19</v>
      </c>
      <c r="G65" s="361" t="s">
        <v>403</v>
      </c>
      <c r="H65" s="34" t="s">
        <v>916</v>
      </c>
      <c r="I65" s="34" t="s">
        <v>405</v>
      </c>
      <c r="J65" s="34" t="s">
        <v>395</v>
      </c>
      <c r="K65" s="35" t="s">
        <v>6</v>
      </c>
      <c r="L65" s="363"/>
      <c r="M65" s="363"/>
      <c r="N65" s="36">
        <f t="shared" ref="N65" si="67">IF(K65="","0",IF(K65="Pass",1,IF(K65="Fail",0,IF(K65="TBD",0,IF(K65="N/A (Please provide reason)",1)))))</f>
        <v>0</v>
      </c>
      <c r="O65" s="120">
        <f t="shared" ref="O65" si="68">IF(AND(D65="M",K65="N/A (Please provide reason)"),1,0)</f>
        <v>0</v>
      </c>
      <c r="P65" s="247">
        <f t="shared" si="29"/>
        <v>1</v>
      </c>
      <c r="Q65" s="247">
        <f t="shared" si="30"/>
        <v>0</v>
      </c>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row>
    <row r="66" spans="1:53" s="27" customFormat="1" ht="84.75" customHeight="1" x14ac:dyDescent="0.3">
      <c r="A66" s="45" t="s">
        <v>818</v>
      </c>
      <c r="B66" s="492"/>
      <c r="C66" s="482"/>
      <c r="D66" s="486"/>
      <c r="E66" s="493"/>
      <c r="F66" s="495"/>
      <c r="G66" s="361" t="s">
        <v>914</v>
      </c>
      <c r="H66" s="34" t="s">
        <v>1003</v>
      </c>
      <c r="I66" s="34" t="s">
        <v>405</v>
      </c>
      <c r="J66" s="34" t="s">
        <v>917</v>
      </c>
      <c r="K66" s="35" t="s">
        <v>6</v>
      </c>
      <c r="L66" s="363"/>
      <c r="M66" s="363"/>
      <c r="N66" s="36">
        <f t="shared" ref="N66" si="69">IF(K66="","0",IF(K66="Pass",1,IF(K66="Fail",0,IF(K66="TBD",0,IF(K66="N/A (Please provide reason)",1)))))</f>
        <v>0</v>
      </c>
      <c r="O66" s="120">
        <f>IF(AND(D65="M",K66="N/A (Please provide reason)"),1,0)</f>
        <v>0</v>
      </c>
      <c r="P66" s="247">
        <f>IF(E65 = "YES",1,0)</f>
        <v>1</v>
      </c>
      <c r="Q66" s="247">
        <f>IF(F65 = "YES",1,0)</f>
        <v>0</v>
      </c>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row>
    <row r="67" spans="1:53" s="27" customFormat="1" ht="159.75" customHeight="1" x14ac:dyDescent="0.3">
      <c r="A67" s="45" t="s">
        <v>493</v>
      </c>
      <c r="B67" s="476" t="s">
        <v>71</v>
      </c>
      <c r="C67" s="480" t="s">
        <v>1477</v>
      </c>
      <c r="D67" s="484" t="s">
        <v>5</v>
      </c>
      <c r="E67" s="489" t="s">
        <v>14</v>
      </c>
      <c r="F67" s="494" t="s">
        <v>19</v>
      </c>
      <c r="G67" s="37" t="s">
        <v>918</v>
      </c>
      <c r="H67" s="34" t="s">
        <v>868</v>
      </c>
      <c r="I67" s="34" t="s">
        <v>1406</v>
      </c>
      <c r="J67" s="34" t="s">
        <v>1089</v>
      </c>
      <c r="K67" s="35" t="s">
        <v>6</v>
      </c>
      <c r="L67" s="363"/>
      <c r="M67" s="363"/>
      <c r="N67" s="36">
        <f t="shared" ref="N67" si="70">IF(K67="","0",IF(K67="Pass",1,IF(K67="Fail",0,IF(K67="TBD",0,IF(K67="N/A (Please provide reason)",1)))))</f>
        <v>0</v>
      </c>
      <c r="O67" s="120">
        <f t="shared" ref="O67" si="71">IF(AND(D67="M",K67="N/A (Please provide reason)"),1,0)</f>
        <v>0</v>
      </c>
      <c r="P67" s="247">
        <f t="shared" si="29"/>
        <v>1</v>
      </c>
      <c r="Q67" s="247">
        <f t="shared" si="30"/>
        <v>0</v>
      </c>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row>
    <row r="68" spans="1:53" s="27" customFormat="1" ht="159.75" customHeight="1" x14ac:dyDescent="0.3">
      <c r="A68" s="45" t="s">
        <v>819</v>
      </c>
      <c r="B68" s="492"/>
      <c r="C68" s="482"/>
      <c r="D68" s="486"/>
      <c r="E68" s="493"/>
      <c r="F68" s="495"/>
      <c r="G68" s="37" t="s">
        <v>1015</v>
      </c>
      <c r="H68" s="34" t="s">
        <v>1132</v>
      </c>
      <c r="I68" s="34" t="s">
        <v>1407</v>
      </c>
      <c r="J68" s="34" t="s">
        <v>919</v>
      </c>
      <c r="K68" s="35" t="s">
        <v>6</v>
      </c>
      <c r="L68" s="363"/>
      <c r="M68" s="363"/>
      <c r="N68" s="36">
        <f t="shared" ref="N68" si="72">IF(K68="","0",IF(K68="Pass",1,IF(K68="Fail",0,IF(K68="TBD",0,IF(K68="N/A (Please provide reason)",1)))))</f>
        <v>0</v>
      </c>
      <c r="O68" s="120">
        <f>IF(AND(D67="M",K68="N/A (Please provide reason)"),1,0)</f>
        <v>0</v>
      </c>
      <c r="P68" s="247">
        <f>IF(E67 = "YES",1,0)</f>
        <v>1</v>
      </c>
      <c r="Q68" s="247">
        <f>IF(F67 = "YES",1,0)</f>
        <v>0</v>
      </c>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row>
    <row r="69" spans="1:53" s="27" customFormat="1" ht="111" customHeight="1" x14ac:dyDescent="0.3">
      <c r="A69" s="45" t="s">
        <v>494</v>
      </c>
      <c r="B69" s="476" t="s">
        <v>72</v>
      </c>
      <c r="C69" s="480" t="s">
        <v>1478</v>
      </c>
      <c r="D69" s="484" t="s">
        <v>5</v>
      </c>
      <c r="E69" s="489" t="s">
        <v>14</v>
      </c>
      <c r="F69" s="494" t="s">
        <v>19</v>
      </c>
      <c r="G69" s="37" t="s">
        <v>407</v>
      </c>
      <c r="H69" s="34" t="s">
        <v>508</v>
      </c>
      <c r="I69" s="34" t="s">
        <v>1479</v>
      </c>
      <c r="J69" s="34" t="s">
        <v>1481</v>
      </c>
      <c r="K69" s="35" t="s">
        <v>6</v>
      </c>
      <c r="L69" s="363" t="s">
        <v>7</v>
      </c>
      <c r="M69" s="363" t="s">
        <v>7</v>
      </c>
      <c r="N69" s="36">
        <f t="shared" ref="N69" si="73">IF(K69="","0",IF(K69="Pass",1,IF(K69="Fail",0,IF(K69="TBD",0,IF(K69="N/A (Please provide reason)",1)))))</f>
        <v>0</v>
      </c>
      <c r="O69" s="120">
        <f t="shared" ref="O69" si="74">IF(AND(D69="M",K69="N/A (Please provide reason)"),1,0)</f>
        <v>0</v>
      </c>
      <c r="P69" s="247">
        <f t="shared" si="29"/>
        <v>1</v>
      </c>
      <c r="Q69" s="247">
        <f t="shared" si="30"/>
        <v>0</v>
      </c>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row>
    <row r="70" spans="1:53" s="27" customFormat="1" ht="111" customHeight="1" x14ac:dyDescent="0.3">
      <c r="A70" s="45" t="s">
        <v>820</v>
      </c>
      <c r="B70" s="492"/>
      <c r="C70" s="482"/>
      <c r="D70" s="486"/>
      <c r="E70" s="493"/>
      <c r="F70" s="495"/>
      <c r="G70" s="37" t="s">
        <v>407</v>
      </c>
      <c r="H70" s="34" t="s">
        <v>1004</v>
      </c>
      <c r="I70" s="34" t="s">
        <v>1480</v>
      </c>
      <c r="J70" s="34" t="s">
        <v>1482</v>
      </c>
      <c r="K70" s="35" t="s">
        <v>6</v>
      </c>
      <c r="L70" s="363" t="s">
        <v>7</v>
      </c>
      <c r="M70" s="363" t="s">
        <v>7</v>
      </c>
      <c r="N70" s="36">
        <f t="shared" ref="N70" si="75">IF(K70="","0",IF(K70="Pass",1,IF(K70="Fail",0,IF(K70="TBD",0,IF(K70="N/A (Please provide reason)",1)))))</f>
        <v>0</v>
      </c>
      <c r="O70" s="120">
        <f>IF(AND(D69="M",K70="N/A (Please provide reason)"),1,0)</f>
        <v>0</v>
      </c>
      <c r="P70" s="247">
        <f>IF(E69 = "YES",1,0)</f>
        <v>1</v>
      </c>
      <c r="Q70" s="247">
        <f>IF(F69 = "YES",1,0)</f>
        <v>0</v>
      </c>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row>
    <row r="71" spans="1:53" ht="73.5" customHeight="1" x14ac:dyDescent="0.3">
      <c r="A71" s="45" t="s">
        <v>496</v>
      </c>
      <c r="B71" s="476" t="s">
        <v>73</v>
      </c>
      <c r="C71" s="480" t="s">
        <v>1483</v>
      </c>
      <c r="D71" s="484" t="s">
        <v>5</v>
      </c>
      <c r="E71" s="489" t="s">
        <v>14</v>
      </c>
      <c r="F71" s="494" t="s">
        <v>19</v>
      </c>
      <c r="G71" s="34" t="s">
        <v>835</v>
      </c>
      <c r="H71" s="34" t="s">
        <v>491</v>
      </c>
      <c r="I71" s="34" t="s">
        <v>1090</v>
      </c>
      <c r="J71" s="34" t="s">
        <v>1091</v>
      </c>
      <c r="K71" s="35" t="s">
        <v>6</v>
      </c>
      <c r="L71" s="363"/>
      <c r="M71" s="363"/>
      <c r="N71" s="36">
        <f t="shared" ref="N71" si="76">IF(K71="","0",IF(K71="Pass",1,IF(K71="Not Testable",1,IF(K71="Fail",0,IF(K71="TBD",0,IF(K71="N/A (Please provide reason)",1))))))</f>
        <v>0</v>
      </c>
      <c r="O71" s="120">
        <f t="shared" ref="O71" si="77">IF(AND(D71="M",K71="N/A (Please provide reason)"),1,0)</f>
        <v>0</v>
      </c>
      <c r="P71" s="247">
        <f t="shared" si="29"/>
        <v>1</v>
      </c>
      <c r="Q71" s="247">
        <f t="shared" si="30"/>
        <v>0</v>
      </c>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row>
    <row r="72" spans="1:53" s="27" customFormat="1" ht="73.5" customHeight="1" x14ac:dyDescent="0.3">
      <c r="A72" s="45" t="s">
        <v>821</v>
      </c>
      <c r="B72" s="477"/>
      <c r="C72" s="481"/>
      <c r="D72" s="485"/>
      <c r="E72" s="490"/>
      <c r="F72" s="504"/>
      <c r="G72" s="34" t="s">
        <v>835</v>
      </c>
      <c r="H72" s="34" t="s">
        <v>1005</v>
      </c>
      <c r="I72" s="34" t="s">
        <v>1092</v>
      </c>
      <c r="J72" s="34" t="s">
        <v>920</v>
      </c>
      <c r="K72" s="35" t="s">
        <v>6</v>
      </c>
      <c r="L72" s="363"/>
      <c r="M72" s="363"/>
      <c r="N72" s="36">
        <f t="shared" ref="N72" si="78">IF(K72="","0",IF(K72="Pass",1,IF(K72="Not Testable",1,IF(K72="Fail",0,IF(K72="TBD",0,IF(K72="N/A (Please provide reason)",1))))))</f>
        <v>0</v>
      </c>
      <c r="O72" s="120">
        <f>IF(AND(D71="M",K72="N/A (Please provide reason)"),1,0)</f>
        <v>0</v>
      </c>
      <c r="P72" s="247">
        <f>IF(E71 = "YES",1,0)</f>
        <v>1</v>
      </c>
      <c r="Q72" s="247">
        <f>IF(F71 = "YES",1,0)</f>
        <v>0</v>
      </c>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row>
    <row r="73" spans="1:53" s="27" customFormat="1" ht="95.25" customHeight="1" x14ac:dyDescent="0.3">
      <c r="A73" s="45" t="s">
        <v>497</v>
      </c>
      <c r="B73" s="477"/>
      <c r="C73" s="481"/>
      <c r="D73" s="485"/>
      <c r="E73" s="490"/>
      <c r="F73" s="504"/>
      <c r="G73" s="34" t="s">
        <v>835</v>
      </c>
      <c r="H73" s="34" t="s">
        <v>836</v>
      </c>
      <c r="I73" s="34" t="s">
        <v>1093</v>
      </c>
      <c r="J73" s="34" t="s">
        <v>1091</v>
      </c>
      <c r="K73" s="35" t="s">
        <v>6</v>
      </c>
      <c r="L73" s="363"/>
      <c r="M73" s="363"/>
      <c r="N73" s="36">
        <f t="shared" ref="N73" si="79">IF(K73="","0",IF(K73="Pass",1,IF(K73="Not Testable",1,IF(K73="Fail",0,IF(K73="TBD",0,IF(K73="N/A (Please provide reason)",1))))))</f>
        <v>0</v>
      </c>
      <c r="O73" s="120">
        <f>IF(AND(D71="M",K73="N/A (Please provide reason)"),1,0)</f>
        <v>0</v>
      </c>
      <c r="P73" s="247">
        <f>IF(E71 = "YES",1,0)</f>
        <v>1</v>
      </c>
      <c r="Q73" s="247">
        <f>IF(F71 = "YES",1,0)</f>
        <v>0</v>
      </c>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row>
    <row r="74" spans="1:53" s="27" customFormat="1" ht="95.25" customHeight="1" x14ac:dyDescent="0.3">
      <c r="A74" s="45" t="s">
        <v>1145</v>
      </c>
      <c r="B74" s="492"/>
      <c r="C74" s="482"/>
      <c r="D74" s="486"/>
      <c r="E74" s="493"/>
      <c r="F74" s="495"/>
      <c r="G74" s="34" t="s">
        <v>835</v>
      </c>
      <c r="H74" s="34" t="s">
        <v>1146</v>
      </c>
      <c r="I74" s="34" t="s">
        <v>1147</v>
      </c>
      <c r="J74" s="34" t="s">
        <v>920</v>
      </c>
      <c r="K74" s="35" t="s">
        <v>6</v>
      </c>
      <c r="L74" s="363"/>
      <c r="M74" s="363"/>
      <c r="N74" s="36">
        <f t="shared" ref="N74" si="80">IF(K74="","0",IF(K74="Pass",1,IF(K74="Not Testable",1,IF(K74="Fail",0,IF(K74="TBD",0,IF(K74="N/A (Please provide reason)",1))))))</f>
        <v>0</v>
      </c>
      <c r="O74" s="120">
        <f>IF(AND(D71="M",K74="N/A (Please provide reason)"),1,0)</f>
        <v>0</v>
      </c>
      <c r="P74" s="247">
        <f>IF(E71 = "YES",1,0)</f>
        <v>1</v>
      </c>
      <c r="Q74" s="247">
        <f>IF(F71 = "YES",1,0)</f>
        <v>0</v>
      </c>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row>
    <row r="75" spans="1:53" s="27" customFormat="1" ht="226.5" customHeight="1" x14ac:dyDescent="0.3">
      <c r="A75" s="45" t="s">
        <v>502</v>
      </c>
      <c r="B75" s="476" t="s">
        <v>703</v>
      </c>
      <c r="C75" s="480" t="s">
        <v>1436</v>
      </c>
      <c r="D75" s="484" t="s">
        <v>5</v>
      </c>
      <c r="E75" s="489" t="s">
        <v>14</v>
      </c>
      <c r="F75" s="494" t="s">
        <v>19</v>
      </c>
      <c r="G75" s="34" t="s">
        <v>823</v>
      </c>
      <c r="H75" s="34" t="s">
        <v>1301</v>
      </c>
      <c r="I75" s="411" t="s">
        <v>1379</v>
      </c>
      <c r="J75" s="34" t="s">
        <v>1454</v>
      </c>
      <c r="K75" s="35" t="s">
        <v>6</v>
      </c>
      <c r="L75" s="299"/>
      <c r="M75" s="299"/>
      <c r="N75" s="36">
        <f t="shared" ref="N75:N79" si="81">IF(K75="","0",IF(K75="Pass",1,IF(K75="Not Testable",1,IF(K75="Fail",0,IF(K75="TBD",0,IF(K75="N/A (Please provide reason)",1))))))</f>
        <v>0</v>
      </c>
      <c r="O75" s="120">
        <f>IF(AND(D75="M",K75="N/A (Please provide reason)"),1,0)</f>
        <v>0</v>
      </c>
      <c r="P75" s="247">
        <f t="shared" si="29"/>
        <v>1</v>
      </c>
      <c r="Q75" s="247">
        <f t="shared" si="30"/>
        <v>0</v>
      </c>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row>
    <row r="76" spans="1:53" s="27" customFormat="1" ht="228.75" customHeight="1" x14ac:dyDescent="0.3">
      <c r="A76" s="45" t="s">
        <v>822</v>
      </c>
      <c r="B76" s="492"/>
      <c r="C76" s="482"/>
      <c r="D76" s="486"/>
      <c r="E76" s="493"/>
      <c r="F76" s="495"/>
      <c r="G76" s="34" t="s">
        <v>1380</v>
      </c>
      <c r="H76" s="34" t="s">
        <v>1207</v>
      </c>
      <c r="I76" s="411" t="s">
        <v>1381</v>
      </c>
      <c r="J76" s="34" t="s">
        <v>1455</v>
      </c>
      <c r="K76" s="35" t="s">
        <v>6</v>
      </c>
      <c r="L76" s="299"/>
      <c r="M76" s="299"/>
      <c r="N76" s="36">
        <f t="shared" ref="N76" si="82">IF(K76="","0",IF(K76="Pass",1,IF(K76="Not Testable",1,IF(K76="Fail",0,IF(K76="TBD",0,IF(K76="N/A (Please provide reason)",1))))))</f>
        <v>0</v>
      </c>
      <c r="O76" s="120">
        <f>IF(AND(D75="M",K76="N/A (Please provide reason)"),1,0)</f>
        <v>0</v>
      </c>
      <c r="P76" s="247">
        <f>IF(E75 = "YES",1,0)</f>
        <v>1</v>
      </c>
      <c r="Q76" s="247">
        <f>IF(F75 = "YES",1,0)</f>
        <v>0</v>
      </c>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row>
    <row r="77" spans="1:53" s="27" customFormat="1" ht="100.5" customHeight="1" x14ac:dyDescent="0.3">
      <c r="A77" s="45" t="s">
        <v>503</v>
      </c>
      <c r="B77" s="476" t="s">
        <v>709</v>
      </c>
      <c r="C77" s="480" t="s">
        <v>1437</v>
      </c>
      <c r="D77" s="484" t="s">
        <v>5</v>
      </c>
      <c r="E77" s="489" t="s">
        <v>14</v>
      </c>
      <c r="F77" s="494" t="s">
        <v>19</v>
      </c>
      <c r="G77" s="34" t="s">
        <v>1094</v>
      </c>
      <c r="H77" s="34" t="s">
        <v>1208</v>
      </c>
      <c r="I77" s="362" t="s">
        <v>777</v>
      </c>
      <c r="J77" s="34" t="s">
        <v>1095</v>
      </c>
      <c r="K77" s="35" t="s">
        <v>6</v>
      </c>
      <c r="L77" s="299"/>
      <c r="M77" s="299"/>
      <c r="N77" s="36">
        <f t="shared" ref="N77" si="83">IF(K77="","0",IF(K77="Pass",1,IF(K77="Not Testable",1,IF(K77="Fail",0,IF(K77="TBD",0,IF(K77="N/A (Please provide reason)",1))))))</f>
        <v>0</v>
      </c>
      <c r="O77" s="120">
        <f>IF(AND(D77="M",K77="N/A (Please provide reason)"),1,0)</f>
        <v>0</v>
      </c>
      <c r="P77" s="247">
        <f t="shared" ref="P77" si="84">IF(E77 = "YES",1,0)</f>
        <v>1</v>
      </c>
      <c r="Q77" s="247">
        <f t="shared" ref="Q77" si="85">IF(F77 = "YES",1,0)</f>
        <v>0</v>
      </c>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row>
    <row r="78" spans="1:53" s="27" customFormat="1" ht="100.5" customHeight="1" x14ac:dyDescent="0.3">
      <c r="A78" s="45" t="s">
        <v>1191</v>
      </c>
      <c r="B78" s="492"/>
      <c r="C78" s="482"/>
      <c r="D78" s="486"/>
      <c r="E78" s="493"/>
      <c r="F78" s="495"/>
      <c r="G78" s="34" t="s">
        <v>1193</v>
      </c>
      <c r="H78" s="34" t="s">
        <v>1209</v>
      </c>
      <c r="I78" s="362" t="s">
        <v>777</v>
      </c>
      <c r="J78" s="34" t="s">
        <v>1192</v>
      </c>
      <c r="K78" s="35" t="s">
        <v>6</v>
      </c>
      <c r="L78" s="299"/>
      <c r="M78" s="299"/>
      <c r="N78" s="36">
        <f t="shared" ref="N78" si="86">IF(K78="","0",IF(K78="Pass",1,IF(K78="Not Testable",1,IF(K78="Fail",0,IF(K78="TBD",0,IF(K78="N/A (Please provide reason)",1))))))</f>
        <v>0</v>
      </c>
      <c r="O78" s="120">
        <f>IF(AND(D77="M",K78="N/A (Please provide reason)"),1,0)</f>
        <v>0</v>
      </c>
      <c r="P78" s="247">
        <f>IF(E77 = "YES",1,0)</f>
        <v>1</v>
      </c>
      <c r="Q78" s="247">
        <f>IF(F77 = "YES",1,0)</f>
        <v>0</v>
      </c>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row>
    <row r="79" spans="1:53" s="27" customFormat="1" ht="105.75" customHeight="1" x14ac:dyDescent="0.3">
      <c r="A79" s="45" t="s">
        <v>504</v>
      </c>
      <c r="B79" s="476" t="s">
        <v>710</v>
      </c>
      <c r="C79" s="480" t="s">
        <v>1438</v>
      </c>
      <c r="D79" s="484" t="s">
        <v>5</v>
      </c>
      <c r="E79" s="489" t="s">
        <v>14</v>
      </c>
      <c r="F79" s="494" t="s">
        <v>19</v>
      </c>
      <c r="G79" s="34" t="s">
        <v>1096</v>
      </c>
      <c r="H79" s="34" t="s">
        <v>871</v>
      </c>
      <c r="I79" s="362" t="s">
        <v>778</v>
      </c>
      <c r="J79" s="34" t="s">
        <v>1097</v>
      </c>
      <c r="K79" s="35" t="s">
        <v>6</v>
      </c>
      <c r="L79" s="363"/>
      <c r="M79" s="363"/>
      <c r="N79" s="36">
        <f t="shared" si="81"/>
        <v>0</v>
      </c>
      <c r="O79" s="120">
        <f>IF(AND(D79="M",K79="N/A (Please provide reason)"),1,0)</f>
        <v>0</v>
      </c>
      <c r="P79" s="247">
        <f t="shared" si="29"/>
        <v>1</v>
      </c>
      <c r="Q79" s="247">
        <f t="shared" si="30"/>
        <v>0</v>
      </c>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row>
    <row r="80" spans="1:53" s="27" customFormat="1" ht="105.75" customHeight="1" x14ac:dyDescent="0.3">
      <c r="A80" s="45" t="s">
        <v>1194</v>
      </c>
      <c r="B80" s="492"/>
      <c r="C80" s="482"/>
      <c r="D80" s="486"/>
      <c r="E80" s="493"/>
      <c r="F80" s="495"/>
      <c r="G80" s="34" t="s">
        <v>1408</v>
      </c>
      <c r="H80" s="34" t="s">
        <v>1196</v>
      </c>
      <c r="I80" s="362" t="s">
        <v>778</v>
      </c>
      <c r="J80" s="34" t="s">
        <v>1195</v>
      </c>
      <c r="K80" s="35" t="s">
        <v>6</v>
      </c>
      <c r="L80" s="363"/>
      <c r="M80" s="363"/>
      <c r="N80" s="36">
        <f t="shared" ref="N80" si="87">IF(K80="","0",IF(K80="Pass",1,IF(K80="Not Testable",1,IF(K80="Fail",0,IF(K80="TBD",0,IF(K80="N/A (Please provide reason)",1))))))</f>
        <v>0</v>
      </c>
      <c r="O80" s="120">
        <f>IF(AND(D79="M",K80="N/A (Please provide reason)"),1,0)</f>
        <v>0</v>
      </c>
      <c r="P80" s="247">
        <f>IF(E79 = "YES",1,0)</f>
        <v>1</v>
      </c>
      <c r="Q80" s="247">
        <f>IF(F79 = "YES",1,0)</f>
        <v>0</v>
      </c>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row>
    <row r="81" spans="1:53" ht="13.35" customHeight="1" x14ac:dyDescent="0.3">
      <c r="A81" s="398" t="s">
        <v>27</v>
      </c>
      <c r="B81" s="224"/>
      <c r="C81" s="29"/>
      <c r="D81" s="30"/>
      <c r="E81" s="30"/>
      <c r="F81" s="30"/>
      <c r="G81" s="30"/>
      <c r="H81" s="30"/>
      <c r="I81" s="30"/>
      <c r="J81" s="30"/>
      <c r="K81" s="30"/>
      <c r="L81" s="30"/>
      <c r="M81" s="30"/>
      <c r="N81" s="30"/>
      <c r="O81" s="30"/>
      <c r="P81" s="30"/>
      <c r="Q81" s="30"/>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row>
    <row r="82" spans="1:53" s="27" customFormat="1" ht="13.35" customHeight="1" x14ac:dyDescent="0.3">
      <c r="A82" s="398" t="s">
        <v>74</v>
      </c>
      <c r="B82" s="224"/>
      <c r="C82" s="29"/>
      <c r="D82" s="30"/>
      <c r="E82" s="30"/>
      <c r="F82" s="30"/>
      <c r="G82" s="30"/>
      <c r="H82" s="30"/>
      <c r="I82" s="30"/>
      <c r="J82" s="30"/>
      <c r="K82" s="30"/>
      <c r="L82" s="30"/>
      <c r="M82" s="30"/>
      <c r="N82" s="30"/>
      <c r="O82" s="30"/>
      <c r="P82" s="30"/>
      <c r="Q82" s="30"/>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row>
    <row r="83" spans="1:53" ht="90" customHeight="1" x14ac:dyDescent="0.3">
      <c r="A83" s="45" t="s">
        <v>78</v>
      </c>
      <c r="B83" s="476" t="s">
        <v>79</v>
      </c>
      <c r="C83" s="480" t="s">
        <v>1439</v>
      </c>
      <c r="D83" s="484" t="s">
        <v>5</v>
      </c>
      <c r="E83" s="489" t="s">
        <v>14</v>
      </c>
      <c r="F83" s="494" t="s">
        <v>19</v>
      </c>
      <c r="G83" s="501" t="s">
        <v>1409</v>
      </c>
      <c r="H83" s="157" t="s">
        <v>921</v>
      </c>
      <c r="I83" s="157" t="s">
        <v>1148</v>
      </c>
      <c r="J83" s="501" t="s">
        <v>797</v>
      </c>
      <c r="K83" s="35" t="s">
        <v>6</v>
      </c>
      <c r="L83" s="363" t="s">
        <v>7</v>
      </c>
      <c r="M83" s="363"/>
      <c r="N83" s="36">
        <f t="shared" ref="N83" si="88">IF(K83="","0",IF(K83="Pass",1,IF(K83="Not Testable",1,IF(K83="Fail",0,IF(K83="TBD",0,IF(K83="N/A (Please provide reason)",1))))))</f>
        <v>0</v>
      </c>
      <c r="O83" s="120">
        <f t="shared" ref="O83" si="89">IF(AND(D83="M",K83="N/A (Please provide reason)"),1,0)</f>
        <v>0</v>
      </c>
      <c r="P83" s="247">
        <f>IF(E83 = "YES",1)</f>
        <v>1</v>
      </c>
      <c r="Q83" s="247">
        <f>IF(F83 = "YES",1,0)</f>
        <v>0</v>
      </c>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row>
    <row r="84" spans="1:53" s="27" customFormat="1" ht="110.25" customHeight="1" x14ac:dyDescent="0.3">
      <c r="A84" s="45" t="s">
        <v>81</v>
      </c>
      <c r="B84" s="477"/>
      <c r="C84" s="481"/>
      <c r="D84" s="485"/>
      <c r="E84" s="490"/>
      <c r="F84" s="504"/>
      <c r="G84" s="502"/>
      <c r="H84" s="157" t="s">
        <v>922</v>
      </c>
      <c r="I84" s="157" t="s">
        <v>1149</v>
      </c>
      <c r="J84" s="502"/>
      <c r="K84" s="35" t="s">
        <v>6</v>
      </c>
      <c r="L84" s="363"/>
      <c r="M84" s="363"/>
      <c r="N84" s="36">
        <f t="shared" ref="N84:N87" si="90">IF(K84="","0",IF(K84="Pass",1,IF(K84="Not Testable",1,IF(K84="Fail",0,IF(K84="TBD",0,IF(K84="N/A (Please provide reason)",1))))))</f>
        <v>0</v>
      </c>
      <c r="O84" s="120">
        <f>IF(AND(D83="M",K84="N/A (Please provide reason)"),1,0)</f>
        <v>0</v>
      </c>
      <c r="P84" s="247">
        <f>IF(E83 = "YES",1)</f>
        <v>1</v>
      </c>
      <c r="Q84" s="247">
        <f>IF(F83 = "YES",1,0)</f>
        <v>0</v>
      </c>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row>
    <row r="85" spans="1:53" s="27" customFormat="1" ht="129" customHeight="1" x14ac:dyDescent="0.3">
      <c r="A85" s="45" t="s">
        <v>83</v>
      </c>
      <c r="B85" s="477"/>
      <c r="C85" s="481"/>
      <c r="D85" s="485"/>
      <c r="E85" s="490"/>
      <c r="F85" s="504"/>
      <c r="G85" s="502"/>
      <c r="H85" s="157" t="s">
        <v>923</v>
      </c>
      <c r="I85" s="157" t="s">
        <v>924</v>
      </c>
      <c r="J85" s="502"/>
      <c r="K85" s="35" t="s">
        <v>6</v>
      </c>
      <c r="L85" s="363"/>
      <c r="M85" s="363"/>
      <c r="N85" s="36">
        <f t="shared" si="90"/>
        <v>0</v>
      </c>
      <c r="O85" s="120">
        <f>IF(AND(D83="M",K85="N/A (Please provide reason)"),1,0)</f>
        <v>0</v>
      </c>
      <c r="P85" s="247">
        <f>IF(E83 = "YES",1)</f>
        <v>1</v>
      </c>
      <c r="Q85" s="247">
        <f>IF(F83 = "YES",1,0)</f>
        <v>0</v>
      </c>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row>
    <row r="86" spans="1:53" s="27" customFormat="1" ht="270.89999999999998" customHeight="1" x14ac:dyDescent="0.3">
      <c r="A86" s="45" t="s">
        <v>84</v>
      </c>
      <c r="B86" s="477"/>
      <c r="C86" s="481"/>
      <c r="D86" s="485"/>
      <c r="E86" s="490"/>
      <c r="F86" s="504"/>
      <c r="G86" s="503"/>
      <c r="H86" s="157" t="s">
        <v>925</v>
      </c>
      <c r="I86" s="157" t="s">
        <v>926</v>
      </c>
      <c r="J86" s="503"/>
      <c r="K86" s="35" t="s">
        <v>6</v>
      </c>
      <c r="L86" s="363"/>
      <c r="M86" s="363"/>
      <c r="N86" s="36">
        <f t="shared" si="90"/>
        <v>0</v>
      </c>
      <c r="O86" s="120">
        <f>IF(AND(D83="M",K86="N/A (Please provide reason)"),1,0)</f>
        <v>0</v>
      </c>
      <c r="P86" s="247">
        <f>IF(E83 = "YES",1)</f>
        <v>1</v>
      </c>
      <c r="Q86" s="247">
        <f>IF(F83 = "YES",1,0)</f>
        <v>0</v>
      </c>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row>
    <row r="87" spans="1:53" s="27" customFormat="1" ht="90" customHeight="1" x14ac:dyDescent="0.3">
      <c r="A87" s="45" t="s">
        <v>824</v>
      </c>
      <c r="B87" s="477"/>
      <c r="C87" s="481"/>
      <c r="D87" s="485"/>
      <c r="E87" s="490"/>
      <c r="F87" s="504"/>
      <c r="G87" s="501" t="s">
        <v>1150</v>
      </c>
      <c r="H87" s="157" t="s">
        <v>1016</v>
      </c>
      <c r="I87" s="157" t="s">
        <v>927</v>
      </c>
      <c r="J87" s="501" t="s">
        <v>798</v>
      </c>
      <c r="K87" s="35" t="s">
        <v>6</v>
      </c>
      <c r="L87" s="363" t="s">
        <v>7</v>
      </c>
      <c r="M87" s="363"/>
      <c r="N87" s="36">
        <f t="shared" si="90"/>
        <v>0</v>
      </c>
      <c r="O87" s="120">
        <f>IF(AND(D83="M",K87="N/A (Please provide reason)"),1,0)</f>
        <v>0</v>
      </c>
      <c r="P87" s="247">
        <f>IF(E83 = "YES",1)</f>
        <v>1</v>
      </c>
      <c r="Q87" s="247">
        <f>IF(F83 = "YES",1,0)</f>
        <v>0</v>
      </c>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row>
    <row r="88" spans="1:53" s="27" customFormat="1" ht="110.25" customHeight="1" x14ac:dyDescent="0.3">
      <c r="A88" s="45" t="s">
        <v>825</v>
      </c>
      <c r="B88" s="477"/>
      <c r="C88" s="481"/>
      <c r="D88" s="485"/>
      <c r="E88" s="490"/>
      <c r="F88" s="504"/>
      <c r="G88" s="502"/>
      <c r="H88" s="157" t="s">
        <v>1018</v>
      </c>
      <c r="I88" s="157" t="s">
        <v>1017</v>
      </c>
      <c r="J88" s="502"/>
      <c r="K88" s="35" t="s">
        <v>6</v>
      </c>
      <c r="L88" s="363"/>
      <c r="M88" s="363"/>
      <c r="N88" s="36">
        <f t="shared" ref="N88:N90" si="91">IF(K88="","0",IF(K88="Pass",1,IF(K88="Not Testable",1,IF(K88="Fail",0,IF(K88="TBD",0,IF(K88="N/A (Please provide reason)",1))))))</f>
        <v>0</v>
      </c>
      <c r="O88" s="120">
        <f>IF(AND(D83="M",K88="N/A (Please provide reason)"),1,0)</f>
        <v>0</v>
      </c>
      <c r="P88" s="247">
        <f>IF(E83 = "YES",1)</f>
        <v>1</v>
      </c>
      <c r="Q88" s="247">
        <f>IF(F83 = "YES",1,0)</f>
        <v>0</v>
      </c>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row>
    <row r="89" spans="1:53" s="27" customFormat="1" ht="129" customHeight="1" x14ac:dyDescent="0.3">
      <c r="A89" s="45" t="s">
        <v>826</v>
      </c>
      <c r="B89" s="477"/>
      <c r="C89" s="481"/>
      <c r="D89" s="485"/>
      <c r="E89" s="490"/>
      <c r="F89" s="504"/>
      <c r="G89" s="502"/>
      <c r="H89" s="157" t="s">
        <v>1019</v>
      </c>
      <c r="I89" s="157" t="s">
        <v>1020</v>
      </c>
      <c r="J89" s="502"/>
      <c r="K89" s="35" t="s">
        <v>6</v>
      </c>
      <c r="L89" s="363"/>
      <c r="M89" s="363"/>
      <c r="N89" s="36">
        <f t="shared" si="91"/>
        <v>0</v>
      </c>
      <c r="O89" s="120">
        <f>IF(AND(D83="M",K89="N/A (Please provide reason)"),1,0)</f>
        <v>0</v>
      </c>
      <c r="P89" s="247">
        <f>IF(E83 = "YES",1)</f>
        <v>1</v>
      </c>
      <c r="Q89" s="247">
        <f>IF(F83 = "YES",1,0)</f>
        <v>0</v>
      </c>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row>
    <row r="90" spans="1:53" s="27" customFormat="1" ht="282.75" customHeight="1" x14ac:dyDescent="0.3">
      <c r="A90" s="45" t="s">
        <v>827</v>
      </c>
      <c r="B90" s="477"/>
      <c r="C90" s="481"/>
      <c r="D90" s="486"/>
      <c r="E90" s="493"/>
      <c r="F90" s="495"/>
      <c r="G90" s="503"/>
      <c r="H90" s="34" t="s">
        <v>1021</v>
      </c>
      <c r="I90" s="157" t="s">
        <v>1022</v>
      </c>
      <c r="J90" s="503"/>
      <c r="K90" s="35" t="s">
        <v>6</v>
      </c>
      <c r="L90" s="363"/>
      <c r="M90" s="363"/>
      <c r="N90" s="36">
        <f t="shared" si="91"/>
        <v>0</v>
      </c>
      <c r="O90" s="120">
        <f>IF(AND(D83="M",K90="N/A (Please provide reason)"),1,0)</f>
        <v>0</v>
      </c>
      <c r="P90" s="247">
        <f>IF(E83 = "YES",1)</f>
        <v>1</v>
      </c>
      <c r="Q90" s="247">
        <f>IF(F83 = "YES",1,0)</f>
        <v>0</v>
      </c>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row>
    <row r="91" spans="1:53" ht="141.75" customHeight="1" x14ac:dyDescent="0.3">
      <c r="A91" s="45" t="s">
        <v>85</v>
      </c>
      <c r="B91" s="476" t="s">
        <v>80</v>
      </c>
      <c r="C91" s="480" t="s">
        <v>1440</v>
      </c>
      <c r="D91" s="496" t="s">
        <v>8</v>
      </c>
      <c r="E91" s="494" t="s">
        <v>19</v>
      </c>
      <c r="F91" s="489" t="s">
        <v>14</v>
      </c>
      <c r="G91" s="37" t="s">
        <v>316</v>
      </c>
      <c r="H91" s="34" t="s">
        <v>928</v>
      </c>
      <c r="I91" s="34" t="s">
        <v>1098</v>
      </c>
      <c r="J91" s="34" t="s">
        <v>585</v>
      </c>
      <c r="K91" s="35" t="s">
        <v>6</v>
      </c>
      <c r="L91" s="363"/>
      <c r="M91" s="363"/>
      <c r="N91" s="36">
        <f t="shared" ref="N91" si="92">IF(K91="","0",IF(K91="Pass",1,IF(K91="Not Testable",1,IF(K91="Fail",0,IF(K91="TBD",0,IF(K91="N/A (Please provide reason)",1))))))</f>
        <v>0</v>
      </c>
      <c r="O91" s="120">
        <f>IF(AND(D91="M",K91="N/A (Please provide reason)"),1,0)</f>
        <v>0</v>
      </c>
      <c r="P91" s="247">
        <f>IF(E91 = "YES",1,0)</f>
        <v>0</v>
      </c>
      <c r="Q91" s="247">
        <f>IF(F91 = "YES",1,0)</f>
        <v>1</v>
      </c>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row>
    <row r="92" spans="1:53" s="27" customFormat="1" ht="141.75" customHeight="1" x14ac:dyDescent="0.3">
      <c r="A92" s="45" t="s">
        <v>828</v>
      </c>
      <c r="B92" s="492"/>
      <c r="C92" s="482"/>
      <c r="D92" s="497"/>
      <c r="E92" s="495"/>
      <c r="F92" s="493"/>
      <c r="G92" s="37" t="s">
        <v>316</v>
      </c>
      <c r="H92" s="34" t="s">
        <v>1006</v>
      </c>
      <c r="I92" s="34" t="s">
        <v>929</v>
      </c>
      <c r="J92" s="34" t="s">
        <v>930</v>
      </c>
      <c r="K92" s="35" t="s">
        <v>6</v>
      </c>
      <c r="L92" s="363"/>
      <c r="M92" s="363"/>
      <c r="N92" s="36">
        <f t="shared" ref="N92" si="93">IF(K92="","0",IF(K92="Pass",1,IF(K92="Not Testable",1,IF(K92="Fail",0,IF(K92="TBD",0,IF(K92="N/A (Please provide reason)",1))))))</f>
        <v>0</v>
      </c>
      <c r="O92" s="120">
        <f>IF(AND(D91="M",K92="N/A (Please provide reason)"),1,0)</f>
        <v>0</v>
      </c>
      <c r="P92" s="247">
        <f>IF(E91 = "YES",1,0)</f>
        <v>0</v>
      </c>
      <c r="Q92" s="247">
        <f>IF(F91 = "YES",1,0)</f>
        <v>1</v>
      </c>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row>
    <row r="93" spans="1:53" ht="215.25" customHeight="1" x14ac:dyDescent="0.3">
      <c r="A93" s="111" t="s">
        <v>86</v>
      </c>
      <c r="B93" s="222" t="s">
        <v>82</v>
      </c>
      <c r="C93" s="117" t="s">
        <v>1484</v>
      </c>
      <c r="D93" s="369" t="s">
        <v>5</v>
      </c>
      <c r="E93" s="369" t="s">
        <v>14</v>
      </c>
      <c r="F93" s="369" t="s">
        <v>19</v>
      </c>
      <c r="G93" s="114" t="s">
        <v>404</v>
      </c>
      <c r="H93" s="113" t="s">
        <v>931</v>
      </c>
      <c r="I93" s="113" t="s">
        <v>406</v>
      </c>
      <c r="J93" s="113" t="s">
        <v>389</v>
      </c>
      <c r="K93" s="115"/>
      <c r="L93" s="115"/>
      <c r="M93" s="115"/>
      <c r="N93" s="116"/>
      <c r="O93" s="120"/>
      <c r="P93" s="116"/>
      <c r="Q93" s="116"/>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row>
    <row r="94" spans="1:53" ht="93" customHeight="1" x14ac:dyDescent="0.3">
      <c r="A94" s="111" t="s">
        <v>724</v>
      </c>
      <c r="B94" s="112" t="s">
        <v>87</v>
      </c>
      <c r="C94" s="115" t="s">
        <v>1485</v>
      </c>
      <c r="D94" s="320" t="s">
        <v>5</v>
      </c>
      <c r="E94" s="320" t="s">
        <v>14</v>
      </c>
      <c r="F94" s="320" t="s">
        <v>19</v>
      </c>
      <c r="G94" s="114" t="s">
        <v>317</v>
      </c>
      <c r="H94" s="113" t="s">
        <v>932</v>
      </c>
      <c r="I94" s="113" t="s">
        <v>485</v>
      </c>
      <c r="J94" s="113" t="s">
        <v>396</v>
      </c>
      <c r="K94" s="115"/>
      <c r="L94" s="115"/>
      <c r="M94" s="115"/>
      <c r="N94" s="116"/>
      <c r="O94" s="120"/>
      <c r="P94" s="116"/>
      <c r="Q94" s="116"/>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row>
    <row r="95" spans="1:53" ht="13.8" x14ac:dyDescent="0.3">
      <c r="A95" s="398" t="s">
        <v>88</v>
      </c>
      <c r="B95" s="224"/>
      <c r="C95" s="29"/>
      <c r="D95" s="30"/>
      <c r="E95" s="30"/>
      <c r="F95" s="30"/>
      <c r="G95" s="30"/>
      <c r="H95" s="30"/>
      <c r="I95" s="30"/>
      <c r="J95" s="30"/>
      <c r="K95" s="30"/>
      <c r="L95" s="30"/>
      <c r="M95" s="30"/>
      <c r="N95" s="31"/>
      <c r="O95" s="31"/>
      <c r="P95" s="31"/>
      <c r="Q95" s="31"/>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row>
    <row r="96" spans="1:53" ht="13.8" x14ac:dyDescent="0.3">
      <c r="A96" s="398" t="s">
        <v>90</v>
      </c>
      <c r="B96" s="224"/>
      <c r="C96" s="29"/>
      <c r="D96" s="30"/>
      <c r="E96" s="30"/>
      <c r="F96" s="30"/>
      <c r="G96" s="30"/>
      <c r="H96" s="30"/>
      <c r="I96" s="30"/>
      <c r="J96" s="30"/>
      <c r="K96" s="30"/>
      <c r="L96" s="30"/>
      <c r="M96" s="30"/>
      <c r="N96" s="31"/>
      <c r="O96" s="31"/>
      <c r="P96" s="31"/>
      <c r="Q96" s="31"/>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row>
    <row r="97" spans="1:53" ht="133.5" customHeight="1" x14ac:dyDescent="0.3">
      <c r="A97" s="45" t="s">
        <v>96</v>
      </c>
      <c r="B97" s="407" t="s">
        <v>95</v>
      </c>
      <c r="C97" s="406" t="s">
        <v>1486</v>
      </c>
      <c r="D97" s="364" t="s">
        <v>5</v>
      </c>
      <c r="E97" s="367" t="s">
        <v>14</v>
      </c>
      <c r="F97" s="367" t="s">
        <v>14</v>
      </c>
      <c r="G97" s="37" t="s">
        <v>1516</v>
      </c>
      <c r="H97" s="34" t="s">
        <v>1517</v>
      </c>
      <c r="I97" s="34" t="s">
        <v>1518</v>
      </c>
      <c r="J97" s="34" t="s">
        <v>1401</v>
      </c>
      <c r="K97" s="35" t="s">
        <v>6</v>
      </c>
      <c r="L97" s="363"/>
      <c r="M97" s="363"/>
      <c r="N97" s="36">
        <f t="shared" ref="N97:N104" si="94">IF(K97="","0",IF(K97="Pass",1,IF(K97="Not Testable",1,IF(K97="Fail",0,IF(K97="TBD",0,IF(K97="N/A (Please provide reason)",1))))))</f>
        <v>0</v>
      </c>
      <c r="O97" s="120">
        <f t="shared" ref="O97" si="95">IF(AND(D97="M",K97="N/A (Please provide reason)"),1,0)</f>
        <v>0</v>
      </c>
      <c r="P97" s="247">
        <f>IF(E97 = "YES",1,0)</f>
        <v>1</v>
      </c>
      <c r="Q97" s="247">
        <f>IF(F97 = "YES",1,0)</f>
        <v>1</v>
      </c>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row>
    <row r="98" spans="1:53" s="27" customFormat="1" ht="73.5" customHeight="1" x14ac:dyDescent="0.3">
      <c r="A98" s="45" t="s">
        <v>725</v>
      </c>
      <c r="B98" s="476" t="s">
        <v>702</v>
      </c>
      <c r="C98" s="480" t="s">
        <v>1487</v>
      </c>
      <c r="D98" s="484" t="s">
        <v>5</v>
      </c>
      <c r="E98" s="489" t="s">
        <v>14</v>
      </c>
      <c r="F98" s="494" t="s">
        <v>19</v>
      </c>
      <c r="G98" s="37" t="s">
        <v>1099</v>
      </c>
      <c r="H98" s="34" t="s">
        <v>876</v>
      </c>
      <c r="I98" s="37" t="s">
        <v>713</v>
      </c>
      <c r="J98" s="34" t="s">
        <v>1410</v>
      </c>
      <c r="K98" s="35" t="s">
        <v>6</v>
      </c>
      <c r="L98" s="363"/>
      <c r="M98" s="363"/>
      <c r="N98" s="36">
        <f t="shared" si="94"/>
        <v>0</v>
      </c>
      <c r="O98" s="120">
        <f>IF(AND(D98="M",K98="N/A (Please provide reason)"),1,0)</f>
        <v>0</v>
      </c>
      <c r="P98" s="247">
        <f t="shared" ref="P98" si="96">IF(E98 = "YES",1)</f>
        <v>1</v>
      </c>
      <c r="Q98" s="247">
        <f t="shared" ref="Q98" si="97">IF(F98 = "YES",1,0)</f>
        <v>0</v>
      </c>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row>
    <row r="99" spans="1:53" s="27" customFormat="1" ht="153.75" customHeight="1" x14ac:dyDescent="0.3">
      <c r="A99" s="45" t="s">
        <v>1171</v>
      </c>
      <c r="B99" s="477"/>
      <c r="C99" s="481"/>
      <c r="D99" s="485"/>
      <c r="E99" s="490"/>
      <c r="F99" s="504"/>
      <c r="G99" s="37" t="s">
        <v>1176</v>
      </c>
      <c r="H99" s="34" t="s">
        <v>1175</v>
      </c>
      <c r="I99" s="37" t="s">
        <v>713</v>
      </c>
      <c r="J99" s="34" t="s">
        <v>1411</v>
      </c>
      <c r="K99" s="35" t="s">
        <v>6</v>
      </c>
      <c r="L99" s="363"/>
      <c r="M99" s="363"/>
      <c r="N99" s="36">
        <f t="shared" ref="N99" si="98">IF(K99="","0",IF(K99="Pass",1,IF(K99="Not Testable",1,IF(K99="Fail",0,IF(K99="TBD",0,IF(K99="N/A (Please provide reason)",1))))))</f>
        <v>0</v>
      </c>
      <c r="O99" s="120">
        <f>IF(AND(D98="M",K99="N/A (Please provide reason)"),1,0)</f>
        <v>0</v>
      </c>
      <c r="P99" s="247">
        <f>IF(E98 = "YES",1)</f>
        <v>1</v>
      </c>
      <c r="Q99" s="247">
        <f>IF(F98 = "YES",1,0)</f>
        <v>0</v>
      </c>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row>
    <row r="100" spans="1:53" s="27" customFormat="1" ht="66.599999999999994" customHeight="1" x14ac:dyDescent="0.3">
      <c r="A100" s="45" t="s">
        <v>726</v>
      </c>
      <c r="B100" s="477"/>
      <c r="C100" s="481"/>
      <c r="D100" s="485"/>
      <c r="E100" s="490"/>
      <c r="F100" s="504"/>
      <c r="G100" s="37" t="s">
        <v>1100</v>
      </c>
      <c r="H100" s="34" t="s">
        <v>877</v>
      </c>
      <c r="I100" s="37" t="s">
        <v>714</v>
      </c>
      <c r="J100" s="34" t="s">
        <v>716</v>
      </c>
      <c r="K100" s="35" t="s">
        <v>6</v>
      </c>
      <c r="L100" s="363"/>
      <c r="M100" s="363"/>
      <c r="N100" s="36">
        <f t="shared" si="94"/>
        <v>0</v>
      </c>
      <c r="O100" s="120">
        <f>IF(AND(D98="M",K100="N/A (Please provide reason)"),1,0)</f>
        <v>0</v>
      </c>
      <c r="P100" s="247">
        <f>IF(E98 = "YES",1,0)</f>
        <v>1</v>
      </c>
      <c r="Q100" s="247">
        <f>IF(F98 = "YES",1,0)</f>
        <v>0</v>
      </c>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row>
    <row r="101" spans="1:53" s="27" customFormat="1" ht="66.599999999999994" customHeight="1" x14ac:dyDescent="0.3">
      <c r="A101" s="45" t="s">
        <v>1172</v>
      </c>
      <c r="B101" s="477"/>
      <c r="C101" s="481"/>
      <c r="D101" s="485"/>
      <c r="E101" s="490"/>
      <c r="F101" s="504"/>
      <c r="G101" s="37" t="s">
        <v>1179</v>
      </c>
      <c r="H101" s="34" t="s">
        <v>1178</v>
      </c>
      <c r="I101" s="37" t="s">
        <v>714</v>
      </c>
      <c r="J101" s="34" t="s">
        <v>1177</v>
      </c>
      <c r="K101" s="35" t="s">
        <v>6</v>
      </c>
      <c r="L101" s="363"/>
      <c r="M101" s="363"/>
      <c r="N101" s="36">
        <f t="shared" ref="N101" si="99">IF(K101="","0",IF(K101="Pass",1,IF(K101="Not Testable",1,IF(K101="Fail",0,IF(K101="TBD",0,IF(K101="N/A (Please provide reason)",1))))))</f>
        <v>0</v>
      </c>
      <c r="O101" s="120">
        <f>IF(AND(D98="M",K101="N/A (Please provide reason)"),1,0)</f>
        <v>0</v>
      </c>
      <c r="P101" s="247">
        <f>IF(E98= "YES",1,0)</f>
        <v>1</v>
      </c>
      <c r="Q101" s="247">
        <f>IF(F98 = "YES",1,0)</f>
        <v>0</v>
      </c>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row>
    <row r="102" spans="1:53" s="27" customFormat="1" ht="66.599999999999994" customHeight="1" x14ac:dyDescent="0.3">
      <c r="A102" s="45" t="s">
        <v>727</v>
      </c>
      <c r="B102" s="477"/>
      <c r="C102" s="481"/>
      <c r="D102" s="485"/>
      <c r="E102" s="490"/>
      <c r="F102" s="504"/>
      <c r="G102" s="37" t="s">
        <v>1101</v>
      </c>
      <c r="H102" s="34" t="s">
        <v>878</v>
      </c>
      <c r="I102" s="37" t="s">
        <v>754</v>
      </c>
      <c r="J102" s="34" t="s">
        <v>755</v>
      </c>
      <c r="K102" s="35" t="s">
        <v>6</v>
      </c>
      <c r="L102" s="363"/>
      <c r="M102" s="363"/>
      <c r="N102" s="36">
        <f t="shared" ref="N102" si="100">IF(K102="","0",IF(K102="Pass",1,IF(K102="Not Testable",1,IF(K102="Fail",0,IF(K102="TBD",0,IF(K102="N/A (Please provide reason)",1))))))</f>
        <v>0</v>
      </c>
      <c r="O102" s="120">
        <f>IF(AND(D98="M",K102="N/A (Please provide reason)"),1,0)</f>
        <v>0</v>
      </c>
      <c r="P102" s="247">
        <f>IF(E98 = "YES",1,0)</f>
        <v>1</v>
      </c>
      <c r="Q102" s="247">
        <f>IF(F98 = "YES",1,0)</f>
        <v>0</v>
      </c>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row>
    <row r="103" spans="1:53" s="27" customFormat="1" ht="66.599999999999994" customHeight="1" x14ac:dyDescent="0.3">
      <c r="A103" s="45" t="s">
        <v>1173</v>
      </c>
      <c r="B103" s="477"/>
      <c r="C103" s="481"/>
      <c r="D103" s="485"/>
      <c r="E103" s="490"/>
      <c r="F103" s="504"/>
      <c r="G103" s="37" t="s">
        <v>1182</v>
      </c>
      <c r="H103" s="34" t="s">
        <v>1181</v>
      </c>
      <c r="I103" s="37" t="s">
        <v>754</v>
      </c>
      <c r="J103" s="34" t="s">
        <v>1180</v>
      </c>
      <c r="K103" s="35" t="s">
        <v>6</v>
      </c>
      <c r="L103" s="363"/>
      <c r="M103" s="363"/>
      <c r="N103" s="36">
        <f t="shared" ref="N103" si="101">IF(K103="","0",IF(K103="Pass",1,IF(K103="Not Testable",1,IF(K103="Fail",0,IF(K103="TBD",0,IF(K103="N/A (Please provide reason)",1))))))</f>
        <v>0</v>
      </c>
      <c r="O103" s="120">
        <f>IF(AND(D98="M",K103="N/A (Please provide reason)"),1,0)</f>
        <v>0</v>
      </c>
      <c r="P103" s="247">
        <f>IF(E98 = "YES",1,0)</f>
        <v>1</v>
      </c>
      <c r="Q103" s="247">
        <f>IF(F98 = "YES",1,0)</f>
        <v>0</v>
      </c>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row>
    <row r="104" spans="1:53" s="27" customFormat="1" ht="89.25" customHeight="1" x14ac:dyDescent="0.3">
      <c r="A104" s="45" t="s">
        <v>753</v>
      </c>
      <c r="B104" s="477"/>
      <c r="C104" s="481"/>
      <c r="D104" s="485"/>
      <c r="E104" s="490"/>
      <c r="F104" s="504"/>
      <c r="G104" s="37" t="s">
        <v>1102</v>
      </c>
      <c r="H104" s="34" t="s">
        <v>879</v>
      </c>
      <c r="I104" s="37" t="s">
        <v>715</v>
      </c>
      <c r="J104" s="34" t="s">
        <v>717</v>
      </c>
      <c r="K104" s="35" t="s">
        <v>6</v>
      </c>
      <c r="L104" s="363"/>
      <c r="M104" s="363"/>
      <c r="N104" s="36">
        <f t="shared" si="94"/>
        <v>0</v>
      </c>
      <c r="O104" s="120">
        <f>IF(AND(D98="M",K104="N/A (Please provide reason)"),1,0)</f>
        <v>0</v>
      </c>
      <c r="P104" s="247">
        <f>IF(E98 = "YES",1,0)</f>
        <v>1</v>
      </c>
      <c r="Q104" s="247">
        <f>IF(F98 = "YES",1,0)</f>
        <v>0</v>
      </c>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row>
    <row r="105" spans="1:53" s="27" customFormat="1" ht="89.25" customHeight="1" x14ac:dyDescent="0.3">
      <c r="A105" s="45" t="s">
        <v>1174</v>
      </c>
      <c r="B105" s="477"/>
      <c r="C105" s="481"/>
      <c r="D105" s="486"/>
      <c r="E105" s="493"/>
      <c r="F105" s="495"/>
      <c r="G105" s="37" t="s">
        <v>1281</v>
      </c>
      <c r="H105" s="34" t="s">
        <v>1197</v>
      </c>
      <c r="I105" s="37" t="s">
        <v>1280</v>
      </c>
      <c r="J105" s="34" t="s">
        <v>1183</v>
      </c>
      <c r="K105" s="35" t="s">
        <v>6</v>
      </c>
      <c r="L105" s="363"/>
      <c r="M105" s="363"/>
      <c r="N105" s="36">
        <f t="shared" ref="N105" si="102">IF(K105="","0",IF(K105="Pass",1,IF(K105="Not Testable",1,IF(K105="Fail",0,IF(K105="TBD",0,IF(K105="N/A (Please provide reason)",1))))))</f>
        <v>0</v>
      </c>
      <c r="O105" s="120">
        <f>IF(AND(D98="M",K105="N/A (Please provide reason)"),1,0)</f>
        <v>0</v>
      </c>
      <c r="P105" s="247">
        <f>IF(E98 = "YES",1,0)</f>
        <v>1</v>
      </c>
      <c r="Q105" s="247">
        <f>IF(F98= "YES",1,0)</f>
        <v>0</v>
      </c>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row>
    <row r="106" spans="1:53" s="27" customFormat="1" ht="100.8" x14ac:dyDescent="0.3">
      <c r="A106" s="328" t="s">
        <v>757</v>
      </c>
      <c r="B106" s="476" t="s">
        <v>756</v>
      </c>
      <c r="C106" s="480" t="s">
        <v>1488</v>
      </c>
      <c r="D106" s="329" t="s">
        <v>5</v>
      </c>
      <c r="E106" s="367" t="s">
        <v>14</v>
      </c>
      <c r="F106" s="367" t="s">
        <v>14</v>
      </c>
      <c r="G106" s="37" t="s">
        <v>1103</v>
      </c>
      <c r="H106" s="34" t="s">
        <v>933</v>
      </c>
      <c r="I106" s="37" t="s">
        <v>1498</v>
      </c>
      <c r="J106" s="34" t="s">
        <v>1185</v>
      </c>
      <c r="K106" s="35" t="s">
        <v>6</v>
      </c>
      <c r="L106" s="363"/>
      <c r="M106" s="363"/>
      <c r="N106" s="36">
        <f t="shared" ref="N106" si="103">IF(K106="","0",IF(K106="Pass",1,IF(K106="Not Testable",1,IF(K106="Fail",0,IF(K106="TBD",0,IF(K106="N/A (Please provide reason)",1))))))</f>
        <v>0</v>
      </c>
      <c r="O106" s="120">
        <f>IF(AND(D106="M",K106="N/A (Please provide reason)"),1,0)</f>
        <v>0</v>
      </c>
      <c r="P106" s="247">
        <f t="shared" ref="P106" si="104">IF(E106 = "YES",1)</f>
        <v>1</v>
      </c>
      <c r="Q106" s="247">
        <f t="shared" ref="Q106" si="105">IF(F106 = "YES",1,0)</f>
        <v>1</v>
      </c>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row>
    <row r="107" spans="1:53" s="27" customFormat="1" ht="100.8" x14ac:dyDescent="0.3">
      <c r="A107" s="328" t="s">
        <v>1184</v>
      </c>
      <c r="B107" s="477"/>
      <c r="C107" s="481"/>
      <c r="D107" s="329" t="s">
        <v>5</v>
      </c>
      <c r="E107" s="367" t="s">
        <v>14</v>
      </c>
      <c r="F107" s="367" t="s">
        <v>14</v>
      </c>
      <c r="G107" s="37" t="s">
        <v>1187</v>
      </c>
      <c r="H107" s="34" t="s">
        <v>1188</v>
      </c>
      <c r="I107" s="37" t="s">
        <v>772</v>
      </c>
      <c r="J107" s="34" t="s">
        <v>1186</v>
      </c>
      <c r="K107" s="35" t="s">
        <v>6</v>
      </c>
      <c r="L107" s="363"/>
      <c r="M107" s="363"/>
      <c r="N107" s="36">
        <f t="shared" ref="N107" si="106">IF(K107="","0",IF(K107="Pass",1,IF(K107="Not Testable",1,IF(K107="Fail",0,IF(K107="TBD",0,IF(K107="N/A (Please provide reason)",1))))))</f>
        <v>0</v>
      </c>
      <c r="O107" s="120">
        <f>IF(AND(D107="M",K107="N/A (Please provide reason)"),1,0)</f>
        <v>0</v>
      </c>
      <c r="P107" s="247">
        <f t="shared" ref="P107" si="107">IF(E107 = "YES",1)</f>
        <v>1</v>
      </c>
      <c r="Q107" s="247">
        <f t="shared" ref="Q107" si="108">IF(F107 = "YES",1,0)</f>
        <v>1</v>
      </c>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row>
    <row r="108" spans="1:53" s="27" customFormat="1" ht="109.5" customHeight="1" x14ac:dyDescent="0.3">
      <c r="A108" s="328" t="s">
        <v>1256</v>
      </c>
      <c r="B108" s="477"/>
      <c r="C108" s="481"/>
      <c r="D108" s="329" t="s">
        <v>5</v>
      </c>
      <c r="E108" s="367" t="s">
        <v>14</v>
      </c>
      <c r="F108" s="367" t="s">
        <v>14</v>
      </c>
      <c r="G108" s="37" t="s">
        <v>1251</v>
      </c>
      <c r="H108" s="34" t="s">
        <v>1250</v>
      </c>
      <c r="I108" s="37" t="s">
        <v>1425</v>
      </c>
      <c r="J108" s="34" t="s">
        <v>1287</v>
      </c>
      <c r="K108" s="35" t="s">
        <v>6</v>
      </c>
      <c r="L108" s="363"/>
      <c r="M108" s="363"/>
      <c r="N108" s="36">
        <f t="shared" ref="N108" si="109">IF(K108="","0",IF(K108="Pass",1,IF(K108="Not Testable",1,IF(K108="Fail",0,IF(K108="TBD",0,IF(K108="N/A (Please provide reason)",1))))))</f>
        <v>0</v>
      </c>
      <c r="O108" s="120">
        <f t="shared" ref="O108:O111" si="110">IF(AND(D108="M",K108="N/A (Please provide reason)"),1,0)</f>
        <v>0</v>
      </c>
      <c r="P108" s="247">
        <f t="shared" ref="P108" si="111">IF(E108 = "YES",1)</f>
        <v>1</v>
      </c>
      <c r="Q108" s="247">
        <f t="shared" ref="Q108" si="112">IF(F108 = "YES",1,0)</f>
        <v>1</v>
      </c>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row>
    <row r="109" spans="1:53" s="27" customFormat="1" ht="109.5" customHeight="1" x14ac:dyDescent="0.3">
      <c r="A109" s="328" t="s">
        <v>1257</v>
      </c>
      <c r="B109" s="477"/>
      <c r="C109" s="481"/>
      <c r="D109" s="329" t="s">
        <v>5</v>
      </c>
      <c r="E109" s="367" t="s">
        <v>14</v>
      </c>
      <c r="F109" s="367" t="s">
        <v>14</v>
      </c>
      <c r="G109" s="37" t="s">
        <v>1253</v>
      </c>
      <c r="H109" s="34" t="s">
        <v>1254</v>
      </c>
      <c r="I109" s="37" t="s">
        <v>1426</v>
      </c>
      <c r="J109" s="34" t="s">
        <v>1288</v>
      </c>
      <c r="K109" s="35" t="s">
        <v>6</v>
      </c>
      <c r="L109" s="363"/>
      <c r="M109" s="363"/>
      <c r="N109" s="36">
        <f t="shared" ref="N109" si="113">IF(K109="","0",IF(K109="Pass",1,IF(K109="Not Testable",1,IF(K109="Fail",0,IF(K109="TBD",0,IF(K109="N/A (Please provide reason)",1))))))</f>
        <v>0</v>
      </c>
      <c r="O109" s="120">
        <f t="shared" si="110"/>
        <v>0</v>
      </c>
      <c r="P109" s="247">
        <f t="shared" ref="P109" si="114">IF(E109 = "YES",1)</f>
        <v>1</v>
      </c>
      <c r="Q109" s="247">
        <f t="shared" ref="Q109" si="115">IF(F109 = "YES",1,0)</f>
        <v>1</v>
      </c>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row>
    <row r="110" spans="1:53" s="27" customFormat="1" ht="109.5" customHeight="1" x14ac:dyDescent="0.3">
      <c r="A110" s="328" t="s">
        <v>1258</v>
      </c>
      <c r="B110" s="477"/>
      <c r="C110" s="481"/>
      <c r="D110" s="329" t="s">
        <v>5</v>
      </c>
      <c r="E110" s="367" t="s">
        <v>14</v>
      </c>
      <c r="F110" s="367" t="s">
        <v>14</v>
      </c>
      <c r="G110" s="37" t="s">
        <v>1278</v>
      </c>
      <c r="H110" s="34" t="s">
        <v>1252</v>
      </c>
      <c r="I110" s="37" t="s">
        <v>1426</v>
      </c>
      <c r="J110" s="34" t="s">
        <v>1287</v>
      </c>
      <c r="K110" s="35" t="s">
        <v>6</v>
      </c>
      <c r="L110" s="363"/>
      <c r="M110" s="363"/>
      <c r="N110" s="36">
        <f t="shared" ref="N110:N111" si="116">IF(K110="","0",IF(K110="Pass",1,IF(K110="Not Testable",1,IF(K110="Fail",0,IF(K110="TBD",0,IF(K110="N/A (Please provide reason)",1))))))</f>
        <v>0</v>
      </c>
      <c r="O110" s="120">
        <f t="shared" si="110"/>
        <v>0</v>
      </c>
      <c r="P110" s="247">
        <f t="shared" ref="P110:P111" si="117">IF(E110 = "YES",1)</f>
        <v>1</v>
      </c>
      <c r="Q110" s="247">
        <f t="shared" ref="Q110:Q111" si="118">IF(F110 = "YES",1,0)</f>
        <v>1</v>
      </c>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row>
    <row r="111" spans="1:53" s="27" customFormat="1" ht="109.5" customHeight="1" x14ac:dyDescent="0.3">
      <c r="A111" s="328" t="s">
        <v>1259</v>
      </c>
      <c r="B111" s="477"/>
      <c r="C111" s="481"/>
      <c r="D111" s="329" t="s">
        <v>5</v>
      </c>
      <c r="E111" s="367" t="s">
        <v>14</v>
      </c>
      <c r="F111" s="367" t="s">
        <v>14</v>
      </c>
      <c r="G111" s="37" t="s">
        <v>1279</v>
      </c>
      <c r="H111" s="34" t="s">
        <v>1255</v>
      </c>
      <c r="I111" s="37" t="s">
        <v>1426</v>
      </c>
      <c r="J111" s="34" t="s">
        <v>1288</v>
      </c>
      <c r="K111" s="35" t="s">
        <v>6</v>
      </c>
      <c r="L111" s="363"/>
      <c r="M111" s="363"/>
      <c r="N111" s="36">
        <f t="shared" si="116"/>
        <v>0</v>
      </c>
      <c r="O111" s="120">
        <f t="shared" si="110"/>
        <v>0</v>
      </c>
      <c r="P111" s="247">
        <f t="shared" si="117"/>
        <v>1</v>
      </c>
      <c r="Q111" s="247">
        <f t="shared" si="118"/>
        <v>1</v>
      </c>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row>
    <row r="112" spans="1:53" ht="13.35" customHeight="1" x14ac:dyDescent="0.3">
      <c r="A112" s="398" t="s">
        <v>91</v>
      </c>
      <c r="B112" s="330"/>
      <c r="C112" s="331"/>
      <c r="D112" s="30"/>
      <c r="E112" s="30"/>
      <c r="F112" s="30"/>
      <c r="G112" s="30"/>
      <c r="H112" s="30"/>
      <c r="I112" s="30"/>
      <c r="J112" s="30"/>
      <c r="K112" s="30"/>
      <c r="L112" s="30"/>
      <c r="M112" s="30"/>
      <c r="N112" s="31"/>
      <c r="O112" s="31"/>
      <c r="P112" s="31"/>
      <c r="Q112" s="31"/>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row>
    <row r="113" spans="1:53" ht="13.35" customHeight="1" x14ac:dyDescent="0.3">
      <c r="A113" s="398" t="s">
        <v>89</v>
      </c>
      <c r="B113" s="224"/>
      <c r="C113" s="29"/>
      <c r="D113" s="30"/>
      <c r="E113" s="30"/>
      <c r="F113" s="30"/>
      <c r="G113" s="30"/>
      <c r="H113" s="30"/>
      <c r="I113" s="30"/>
      <c r="J113" s="30"/>
      <c r="K113" s="30"/>
      <c r="L113" s="30"/>
      <c r="M113" s="30"/>
      <c r="N113" s="31"/>
      <c r="O113" s="31"/>
      <c r="P113" s="31"/>
      <c r="Q113" s="31"/>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row>
    <row r="114" spans="1:53" ht="409.5" customHeight="1" x14ac:dyDescent="0.3">
      <c r="A114" s="45" t="s">
        <v>391</v>
      </c>
      <c r="B114" s="315" t="s">
        <v>97</v>
      </c>
      <c r="C114" s="363" t="s">
        <v>1499</v>
      </c>
      <c r="D114" s="311" t="s">
        <v>5</v>
      </c>
      <c r="E114" s="316" t="s">
        <v>14</v>
      </c>
      <c r="F114" s="316" t="s">
        <v>14</v>
      </c>
      <c r="G114" s="361" t="s">
        <v>1105</v>
      </c>
      <c r="H114" s="34" t="s">
        <v>495</v>
      </c>
      <c r="I114" s="34" t="s">
        <v>509</v>
      </c>
      <c r="J114" s="34" t="s">
        <v>1106</v>
      </c>
      <c r="K114" s="35" t="s">
        <v>6</v>
      </c>
      <c r="L114" s="363"/>
      <c r="M114" s="363"/>
      <c r="N114" s="36">
        <f t="shared" ref="N114" si="119">IF(K114="","0",IF(K114="Pass",1,IF(K114="Not Testable",1,IF(K114="Fail",0,IF(K114="TBD",0,IF(K114="N/A (Please provide reason)",1))))))</f>
        <v>0</v>
      </c>
      <c r="O114" s="120">
        <f>IF(AND(D114="M",K114="N/A (Please provide reason)"),1,0)</f>
        <v>0</v>
      </c>
      <c r="P114" s="247">
        <f>IF(E114 = "YES",1,0)</f>
        <v>1</v>
      </c>
      <c r="Q114" s="247">
        <f>IF(F114 = "YES",1,0)</f>
        <v>1</v>
      </c>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row>
    <row r="115" spans="1:53" s="27" customFormat="1" ht="117.6" customHeight="1" x14ac:dyDescent="0.3">
      <c r="A115" s="45" t="s">
        <v>557</v>
      </c>
      <c r="B115" s="476" t="s">
        <v>556</v>
      </c>
      <c r="C115" s="480" t="s">
        <v>1456</v>
      </c>
      <c r="D115" s="484" t="s">
        <v>5</v>
      </c>
      <c r="E115" s="489" t="s">
        <v>14</v>
      </c>
      <c r="F115" s="489" t="s">
        <v>14</v>
      </c>
      <c r="G115" s="480" t="s">
        <v>1356</v>
      </c>
      <c r="H115" s="34" t="s">
        <v>1509</v>
      </c>
      <c r="I115" s="34" t="s">
        <v>1508</v>
      </c>
      <c r="J115" s="480" t="s">
        <v>561</v>
      </c>
      <c r="K115" s="35" t="s">
        <v>6</v>
      </c>
      <c r="L115" s="363"/>
      <c r="M115" s="363"/>
      <c r="N115" s="36">
        <f t="shared" ref="N115" si="120">IF(K115="","0",IF(K115="Pass",1,IF(K115="Not Testable",1,IF(K115="Fail",0,IF(K115="TBD",0,IF(K115="N/A (Please provide reason)",1))))))</f>
        <v>0</v>
      </c>
      <c r="O115" s="120">
        <f>IF(AND(D115="M",K115="N/A (Please provide reason)"),1,0)</f>
        <v>0</v>
      </c>
      <c r="P115" s="247">
        <f>IF(E115 = "YES",1,0)</f>
        <v>1</v>
      </c>
      <c r="Q115" s="247">
        <f>IF(F115 = "YES",1,0)</f>
        <v>1</v>
      </c>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row>
    <row r="116" spans="1:53" s="27" customFormat="1" ht="72" customHeight="1" x14ac:dyDescent="0.3">
      <c r="A116" s="45" t="s">
        <v>558</v>
      </c>
      <c r="B116" s="477"/>
      <c r="C116" s="481"/>
      <c r="D116" s="485"/>
      <c r="E116" s="490"/>
      <c r="F116" s="490"/>
      <c r="G116" s="481"/>
      <c r="H116" s="34" t="s">
        <v>1303</v>
      </c>
      <c r="I116" s="34" t="s">
        <v>1307</v>
      </c>
      <c r="J116" s="481"/>
      <c r="K116" s="35" t="s">
        <v>6</v>
      </c>
      <c r="L116" s="363"/>
      <c r="M116" s="363"/>
      <c r="N116" s="36">
        <f t="shared" ref="N116:N118" si="121">IF(K116="","0",IF(K116="Pass",1,IF(K116="Not Testable",1,IF(K116="Fail",0,IF(K116="TBD",0,IF(K116="N/A (Please provide reason)",1))))))</f>
        <v>0</v>
      </c>
      <c r="O116" s="120">
        <f>IF(AND(D115="M",K116="N/A (Please provide reason)"),1,0)</f>
        <v>0</v>
      </c>
      <c r="P116" s="247">
        <f>IF(E115 = "YES",1,0)</f>
        <v>1</v>
      </c>
      <c r="Q116" s="247">
        <f>IF(F115 = "YES",1,0)</f>
        <v>1</v>
      </c>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row>
    <row r="117" spans="1:53" s="27" customFormat="1" ht="72" customHeight="1" x14ac:dyDescent="0.3">
      <c r="A117" s="45" t="s">
        <v>559</v>
      </c>
      <c r="B117" s="477"/>
      <c r="C117" s="481"/>
      <c r="D117" s="485"/>
      <c r="E117" s="490"/>
      <c r="F117" s="490"/>
      <c r="G117" s="481"/>
      <c r="H117" s="34" t="s">
        <v>1304</v>
      </c>
      <c r="I117" s="34" t="s">
        <v>1307</v>
      </c>
      <c r="J117" s="481"/>
      <c r="K117" s="35" t="s">
        <v>6</v>
      </c>
      <c r="L117" s="363"/>
      <c r="M117" s="363"/>
      <c r="N117" s="36">
        <f t="shared" si="121"/>
        <v>0</v>
      </c>
      <c r="O117" s="120">
        <f>IF(AND(D115="M",K117="N/A (Please provide reason)"),1,0)</f>
        <v>0</v>
      </c>
      <c r="P117" s="247">
        <f>IF(E115 = "YES",1,0)</f>
        <v>1</v>
      </c>
      <c r="Q117" s="247">
        <f>IF(F115 = "YES",1,0)</f>
        <v>1</v>
      </c>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row>
    <row r="118" spans="1:53" s="27" customFormat="1" ht="96.6" customHeight="1" x14ac:dyDescent="0.3">
      <c r="A118" s="45" t="s">
        <v>560</v>
      </c>
      <c r="B118" s="492"/>
      <c r="C118" s="482"/>
      <c r="D118" s="486"/>
      <c r="E118" s="493"/>
      <c r="F118" s="493"/>
      <c r="G118" s="482"/>
      <c r="H118" s="34" t="s">
        <v>1519</v>
      </c>
      <c r="I118" s="34" t="s">
        <v>1306</v>
      </c>
      <c r="J118" s="482"/>
      <c r="K118" s="35" t="s">
        <v>6</v>
      </c>
      <c r="L118" s="363"/>
      <c r="M118" s="363"/>
      <c r="N118" s="36">
        <f t="shared" si="121"/>
        <v>0</v>
      </c>
      <c r="O118" s="120">
        <f>IF(AND(D115="M",K118="N/A (Please provide reason)"),1,0)</f>
        <v>0</v>
      </c>
      <c r="P118" s="247">
        <f>IF(E115 = "YES",1,0)</f>
        <v>1</v>
      </c>
      <c r="Q118" s="247">
        <f>IF(F115 = "YES",1,0)</f>
        <v>1</v>
      </c>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row>
    <row r="119" spans="1:53" s="27" customFormat="1" ht="177.75" customHeight="1" x14ac:dyDescent="0.3">
      <c r="A119" s="45" t="s">
        <v>588</v>
      </c>
      <c r="B119" s="476" t="s">
        <v>590</v>
      </c>
      <c r="C119" s="480" t="s">
        <v>1457</v>
      </c>
      <c r="D119" s="484" t="s">
        <v>5</v>
      </c>
      <c r="E119" s="316" t="s">
        <v>14</v>
      </c>
      <c r="F119" s="316" t="s">
        <v>14</v>
      </c>
      <c r="G119" s="410" t="s">
        <v>392</v>
      </c>
      <c r="H119" s="34" t="s">
        <v>1104</v>
      </c>
      <c r="I119" s="34" t="s">
        <v>1418</v>
      </c>
      <c r="J119" s="34" t="s">
        <v>313</v>
      </c>
      <c r="K119" s="35" t="s">
        <v>6</v>
      </c>
      <c r="L119" s="363" t="s">
        <v>7</v>
      </c>
      <c r="M119" s="363" t="s">
        <v>7</v>
      </c>
      <c r="N119" s="36">
        <f t="shared" ref="N119" si="122">IF(K119="","0",IF(K119="Pass",1,IF(K119="Not Testable",1,IF(K119="Fail",0,IF(K119="TBD",0,IF(K119="N/A (Please provide reason)",1))))))</f>
        <v>0</v>
      </c>
      <c r="O119" s="120">
        <f t="shared" ref="O119" si="123">IF(AND(D119="M",K119="N/A (Please provide reason)"),1,0)</f>
        <v>0</v>
      </c>
      <c r="P119" s="247">
        <f t="shared" ref="P119:Q123" si="124">IF(E119 = "YES",1,0)</f>
        <v>1</v>
      </c>
      <c r="Q119" s="247">
        <f t="shared" si="124"/>
        <v>1</v>
      </c>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row>
    <row r="120" spans="1:53" s="27" customFormat="1" ht="169.5" customHeight="1" x14ac:dyDescent="0.3">
      <c r="A120" s="45" t="s">
        <v>589</v>
      </c>
      <c r="B120" s="477"/>
      <c r="C120" s="481"/>
      <c r="D120" s="485"/>
      <c r="E120" s="316" t="s">
        <v>14</v>
      </c>
      <c r="F120" s="316" t="s">
        <v>14</v>
      </c>
      <c r="G120" s="410" t="s">
        <v>408</v>
      </c>
      <c r="H120" s="34" t="s">
        <v>934</v>
      </c>
      <c r="I120" s="34" t="s">
        <v>1420</v>
      </c>
      <c r="J120" s="34" t="s">
        <v>312</v>
      </c>
      <c r="K120" s="35" t="s">
        <v>6</v>
      </c>
      <c r="L120" s="363" t="s">
        <v>7</v>
      </c>
      <c r="M120" s="363"/>
      <c r="N120" s="36">
        <f t="shared" ref="N120:N121" si="125">IF(K120="","0",IF(K120="Pass",1,IF(K120="Not Testable",1,IF(K120="Fail",0,IF(K120="TBD",0,IF(K120="N/A (Please provide reason)",1))))))</f>
        <v>0</v>
      </c>
      <c r="O120" s="120">
        <f>IF(AND(D119="M",K120="N/A (Please provide reason)"),1,0)</f>
        <v>0</v>
      </c>
      <c r="P120" s="247">
        <f t="shared" si="124"/>
        <v>1</v>
      </c>
      <c r="Q120" s="247">
        <f t="shared" si="124"/>
        <v>1</v>
      </c>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row>
    <row r="121" spans="1:53" s="27" customFormat="1" ht="95.25" customHeight="1" x14ac:dyDescent="0.3">
      <c r="A121" s="45" t="s">
        <v>591</v>
      </c>
      <c r="B121" s="477"/>
      <c r="C121" s="481"/>
      <c r="D121" s="485"/>
      <c r="E121" s="316" t="s">
        <v>14</v>
      </c>
      <c r="F121" s="316" t="s">
        <v>14</v>
      </c>
      <c r="G121" s="410" t="s">
        <v>318</v>
      </c>
      <c r="H121" s="34" t="s">
        <v>935</v>
      </c>
      <c r="I121" s="34" t="s">
        <v>1308</v>
      </c>
      <c r="J121" s="34" t="s">
        <v>311</v>
      </c>
      <c r="K121" s="35" t="s">
        <v>6</v>
      </c>
      <c r="L121" s="363"/>
      <c r="M121" s="363"/>
      <c r="N121" s="36">
        <f t="shared" si="125"/>
        <v>0</v>
      </c>
      <c r="O121" s="120">
        <f>IF(AND(D119="M",K121="N/A (Please provide reason)"),1,0)</f>
        <v>0</v>
      </c>
      <c r="P121" s="247">
        <f t="shared" si="124"/>
        <v>1</v>
      </c>
      <c r="Q121" s="247">
        <f t="shared" si="124"/>
        <v>1</v>
      </c>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row>
    <row r="122" spans="1:53" s="27" customFormat="1" ht="118.5" customHeight="1" x14ac:dyDescent="0.3">
      <c r="A122" s="45" t="s">
        <v>592</v>
      </c>
      <c r="B122" s="477"/>
      <c r="C122" s="481"/>
      <c r="D122" s="485"/>
      <c r="E122" s="316" t="s">
        <v>14</v>
      </c>
      <c r="F122" s="320" t="s">
        <v>19</v>
      </c>
      <c r="G122" s="410" t="s">
        <v>760</v>
      </c>
      <c r="H122" s="34" t="s">
        <v>1429</v>
      </c>
      <c r="I122" s="34" t="s">
        <v>1419</v>
      </c>
      <c r="J122" s="34" t="s">
        <v>748</v>
      </c>
      <c r="K122" s="35" t="s">
        <v>6</v>
      </c>
      <c r="L122" s="363"/>
      <c r="M122" s="363"/>
      <c r="N122" s="36">
        <f t="shared" ref="N122" si="126">IF(K122="","0",IF(K122="Pass",1,IF(K122="Not Testable",1,IF(K122="Fail",0,IF(K122="TBD",0,IF(K122="N/A (Please provide reason)",1))))))</f>
        <v>0</v>
      </c>
      <c r="O122" s="120">
        <f>IF(AND(D119="M",K122="N/A (Please provide reason)"),1,0)</f>
        <v>0</v>
      </c>
      <c r="P122" s="247">
        <f t="shared" ref="P122" si="127">IF(E122 = "YES",1,0)</f>
        <v>1</v>
      </c>
      <c r="Q122" s="247">
        <f t="shared" ref="Q122" si="128">IF(F122 = "YES",1,0)</f>
        <v>0</v>
      </c>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row>
    <row r="123" spans="1:53" s="27" customFormat="1" ht="108.75" customHeight="1" x14ac:dyDescent="0.3">
      <c r="A123" s="45" t="s">
        <v>593</v>
      </c>
      <c r="B123" s="492"/>
      <c r="C123" s="482"/>
      <c r="D123" s="486"/>
      <c r="E123" s="316" t="s">
        <v>14</v>
      </c>
      <c r="F123" s="320" t="s">
        <v>19</v>
      </c>
      <c r="G123" s="410" t="s">
        <v>409</v>
      </c>
      <c r="H123" s="34" t="s">
        <v>1430</v>
      </c>
      <c r="I123" s="34" t="s">
        <v>1308</v>
      </c>
      <c r="J123" s="34" t="s">
        <v>390</v>
      </c>
      <c r="K123" s="35" t="s">
        <v>6</v>
      </c>
      <c r="L123" s="363"/>
      <c r="M123" s="363"/>
      <c r="N123" s="36">
        <f t="shared" ref="N123" si="129">IF(K123="","0",IF(K123="Pass",1,IF(K123="Not Testable",1,IF(K123="Fail",0,IF(K123="TBD",0,IF(K123="N/A (Please provide reason)",1))))))</f>
        <v>0</v>
      </c>
      <c r="O123" s="120">
        <f>IF(AND(D119="M",K123="N/A (Please provide reason)"),1,0)</f>
        <v>0</v>
      </c>
      <c r="P123" s="247">
        <f t="shared" si="124"/>
        <v>1</v>
      </c>
      <c r="Q123" s="247">
        <f t="shared" si="124"/>
        <v>0</v>
      </c>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row>
    <row r="124" spans="1:53" s="27" customFormat="1" ht="150" customHeight="1" x14ac:dyDescent="0.3">
      <c r="A124" s="45" t="s">
        <v>761</v>
      </c>
      <c r="B124" s="408" t="s">
        <v>706</v>
      </c>
      <c r="C124" s="404" t="s">
        <v>1441</v>
      </c>
      <c r="D124" s="365" t="s">
        <v>5</v>
      </c>
      <c r="E124" s="316" t="s">
        <v>14</v>
      </c>
      <c r="F124" s="320" t="s">
        <v>19</v>
      </c>
      <c r="G124" s="34" t="s">
        <v>758</v>
      </c>
      <c r="H124" s="34" t="s">
        <v>718</v>
      </c>
      <c r="I124" s="34" t="s">
        <v>1357</v>
      </c>
      <c r="J124" s="34" t="s">
        <v>720</v>
      </c>
      <c r="K124" s="35" t="s">
        <v>6</v>
      </c>
      <c r="L124" s="363"/>
      <c r="M124" s="363"/>
      <c r="N124" s="36">
        <f t="shared" ref="N124:N125" si="130">IF(K124="","0",IF(K124="Pass",1,IF(K124="Not Testable",1,IF(K124="Fail",0,IF(K124="TBD",0,IF(K124="N/A (Please provide reason)",1))))))</f>
        <v>0</v>
      </c>
      <c r="O124" s="120">
        <f>IF(AND(D124="M",K124="N/A (Please provide reason)"),1,0)</f>
        <v>0</v>
      </c>
      <c r="P124" s="247">
        <f t="shared" ref="P124:P125" si="131">IF(E124 = "YES",1,0)</f>
        <v>1</v>
      </c>
      <c r="Q124" s="247">
        <f t="shared" ref="Q124:Q125" si="132">IF(F124 = "YES",1,0)</f>
        <v>0</v>
      </c>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row>
    <row r="125" spans="1:53" s="27" customFormat="1" ht="150" customHeight="1" x14ac:dyDescent="0.3">
      <c r="A125" s="45" t="s">
        <v>762</v>
      </c>
      <c r="B125" s="408" t="s">
        <v>707</v>
      </c>
      <c r="C125" s="404" t="s">
        <v>1442</v>
      </c>
      <c r="D125" s="365" t="s">
        <v>5</v>
      </c>
      <c r="E125" s="316" t="s">
        <v>14</v>
      </c>
      <c r="F125" s="320" t="s">
        <v>19</v>
      </c>
      <c r="G125" s="34" t="s">
        <v>759</v>
      </c>
      <c r="H125" s="34" t="s">
        <v>719</v>
      </c>
      <c r="I125" s="34" t="s">
        <v>1421</v>
      </c>
      <c r="J125" s="34" t="s">
        <v>721</v>
      </c>
      <c r="K125" s="35" t="s">
        <v>6</v>
      </c>
      <c r="L125" s="363"/>
      <c r="M125" s="363"/>
      <c r="N125" s="36">
        <f t="shared" si="130"/>
        <v>0</v>
      </c>
      <c r="O125" s="120">
        <f>IF(AND(D125="M",K125="N/A (Please provide reason)"),1,0)</f>
        <v>0</v>
      </c>
      <c r="P125" s="247">
        <f t="shared" si="131"/>
        <v>1</v>
      </c>
      <c r="Q125" s="247">
        <f t="shared" si="132"/>
        <v>0</v>
      </c>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row>
    <row r="126" spans="1:53" ht="13.35" customHeight="1" x14ac:dyDescent="0.3">
      <c r="A126" s="398" t="s">
        <v>109</v>
      </c>
      <c r="B126" s="224"/>
      <c r="C126" s="29"/>
      <c r="D126" s="30"/>
      <c r="E126" s="30"/>
      <c r="F126" s="30"/>
      <c r="G126" s="30"/>
      <c r="H126" s="30"/>
      <c r="I126" s="30"/>
      <c r="J126" s="30"/>
      <c r="K126" s="30"/>
      <c r="L126" s="30"/>
      <c r="M126" s="30"/>
      <c r="N126" s="31"/>
      <c r="O126" s="31"/>
      <c r="P126" s="31"/>
      <c r="Q126" s="31"/>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row>
    <row r="127" spans="1:53" ht="13.35" customHeight="1" x14ac:dyDescent="0.3">
      <c r="A127" s="398" t="s">
        <v>93</v>
      </c>
      <c r="B127" s="224"/>
      <c r="C127" s="29"/>
      <c r="D127" s="30"/>
      <c r="E127" s="30"/>
      <c r="F127" s="30"/>
      <c r="G127" s="30"/>
      <c r="H127" s="30"/>
      <c r="I127" s="30"/>
      <c r="J127" s="30"/>
      <c r="K127" s="30"/>
      <c r="L127" s="30"/>
      <c r="M127" s="30"/>
      <c r="N127" s="31"/>
      <c r="O127" s="31"/>
      <c r="P127" s="31"/>
      <c r="Q127" s="31"/>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row>
    <row r="128" spans="1:53" ht="103.5" customHeight="1" x14ac:dyDescent="0.3">
      <c r="A128" s="45" t="s">
        <v>299</v>
      </c>
      <c r="B128" s="315" t="s">
        <v>92</v>
      </c>
      <c r="C128" s="405" t="s">
        <v>1443</v>
      </c>
      <c r="D128" s="139" t="s">
        <v>474</v>
      </c>
      <c r="E128" s="316" t="s">
        <v>14</v>
      </c>
      <c r="F128" s="316" t="s">
        <v>14</v>
      </c>
      <c r="G128" s="412" t="s">
        <v>383</v>
      </c>
      <c r="H128" s="412" t="s">
        <v>1382</v>
      </c>
      <c r="I128" s="34" t="s">
        <v>1294</v>
      </c>
      <c r="J128" s="34"/>
      <c r="K128" s="35" t="s">
        <v>6</v>
      </c>
      <c r="L128" s="363"/>
      <c r="M128" s="35"/>
      <c r="N128" s="36">
        <f t="shared" ref="N128" si="133">IF(K128="","0",IF(K128="Pass",1,IF(K128="Not Testable",1,IF(K128="Fail",0,IF(K128="TBD",0,IF(K128="N/A (Please provide reason)",1))))))</f>
        <v>0</v>
      </c>
      <c r="O128" s="120">
        <f>IF(AND(D128="M",K128="N/A (Please provide reason)"),1,0)</f>
        <v>0</v>
      </c>
      <c r="P128" s="247">
        <f>IF(E128 = "YES",1,0)</f>
        <v>1</v>
      </c>
      <c r="Q128" s="247">
        <f>IF(F128 = "YES",1,0)</f>
        <v>1</v>
      </c>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row>
    <row r="129" spans="1:53" s="27" customFormat="1" ht="268.95" customHeight="1" x14ac:dyDescent="0.3">
      <c r="A129" s="45" t="s">
        <v>763</v>
      </c>
      <c r="B129" s="476" t="s">
        <v>708</v>
      </c>
      <c r="C129" s="480" t="s">
        <v>1444</v>
      </c>
      <c r="D129" s="311" t="s">
        <v>5</v>
      </c>
      <c r="E129" s="316" t="s">
        <v>14</v>
      </c>
      <c r="F129" s="320" t="s">
        <v>19</v>
      </c>
      <c r="G129" s="42" t="s">
        <v>1522</v>
      </c>
      <c r="H129" s="157" t="s">
        <v>1523</v>
      </c>
      <c r="I129" s="157" t="s">
        <v>1524</v>
      </c>
      <c r="J129" s="157"/>
      <c r="K129" s="35" t="s">
        <v>6</v>
      </c>
      <c r="L129" s="363"/>
      <c r="M129" s="35"/>
      <c r="N129" s="36">
        <f t="shared" ref="N129:N130" si="134">IF(K129="","0",IF(K129="Pass",1,IF(K129="Not Testable",1,IF(K129="Fail",0,IF(K129="TBD",0,IF(K129="N/A (Please provide reason)",1))))))</f>
        <v>0</v>
      </c>
      <c r="O129" s="120">
        <f t="shared" ref="O129:O130" si="135">IF(AND(D129="M",K129="N/A (Please provide reason)"),1,0)</f>
        <v>0</v>
      </c>
      <c r="P129" s="247">
        <f t="shared" ref="P129:P130" si="136">IF(E129 = "YES",1,0)</f>
        <v>1</v>
      </c>
      <c r="Q129" s="247">
        <f t="shared" ref="Q129:Q130" si="137">IF(F129 = "YES",1,0)</f>
        <v>0</v>
      </c>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row>
    <row r="130" spans="1:53" s="27" customFormat="1" ht="268.95" customHeight="1" x14ac:dyDescent="0.3">
      <c r="A130" s="45" t="s">
        <v>1520</v>
      </c>
      <c r="B130" s="477"/>
      <c r="C130" s="481"/>
      <c r="D130" s="311" t="s">
        <v>5</v>
      </c>
      <c r="E130" s="316" t="s">
        <v>14</v>
      </c>
      <c r="F130" s="320" t="s">
        <v>19</v>
      </c>
      <c r="G130" s="42" t="s">
        <v>1525</v>
      </c>
      <c r="H130" s="157" t="s">
        <v>1526</v>
      </c>
      <c r="I130" s="157" t="s">
        <v>1524</v>
      </c>
      <c r="J130" s="157"/>
      <c r="K130" s="35" t="s">
        <v>6</v>
      </c>
      <c r="L130" s="413"/>
      <c r="M130" s="35"/>
      <c r="N130" s="36">
        <f t="shared" si="134"/>
        <v>0</v>
      </c>
      <c r="O130" s="120">
        <f t="shared" si="135"/>
        <v>0</v>
      </c>
      <c r="P130" s="247">
        <f t="shared" si="136"/>
        <v>1</v>
      </c>
      <c r="Q130" s="247">
        <f t="shared" si="137"/>
        <v>0</v>
      </c>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row>
    <row r="131" spans="1:53" s="27" customFormat="1" ht="268.95" customHeight="1" x14ac:dyDescent="0.3">
      <c r="A131" s="45" t="s">
        <v>1521</v>
      </c>
      <c r="B131" s="492"/>
      <c r="C131" s="482"/>
      <c r="D131" s="311" t="s">
        <v>5</v>
      </c>
      <c r="E131" s="316" t="s">
        <v>14</v>
      </c>
      <c r="F131" s="320" t="s">
        <v>19</v>
      </c>
      <c r="G131" s="42" t="s">
        <v>1527</v>
      </c>
      <c r="H131" s="157" t="s">
        <v>1526</v>
      </c>
      <c r="I131" s="157" t="s">
        <v>1524</v>
      </c>
      <c r="J131" s="157"/>
      <c r="K131" s="35" t="s">
        <v>6</v>
      </c>
      <c r="L131" s="413"/>
      <c r="M131" s="35"/>
      <c r="N131" s="36">
        <f t="shared" ref="N131" si="138">IF(K131="","0",IF(K131="Pass",1,IF(K131="Not Testable",1,IF(K131="Fail",0,IF(K131="TBD",0,IF(K131="N/A (Please provide reason)",1))))))</f>
        <v>0</v>
      </c>
      <c r="O131" s="120">
        <f t="shared" ref="O131" si="139">IF(AND(D131="M",K131="N/A (Please provide reason)"),1,0)</f>
        <v>0</v>
      </c>
      <c r="P131" s="247">
        <f t="shared" ref="P131" si="140">IF(E131 = "YES",1,0)</f>
        <v>1</v>
      </c>
      <c r="Q131" s="247">
        <f t="shared" ref="Q131" si="141">IF(F131 = "YES",1,0)</f>
        <v>0</v>
      </c>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row>
    <row r="132" spans="1:53" ht="13.35" customHeight="1" x14ac:dyDescent="0.3">
      <c r="A132" s="399" t="s">
        <v>94</v>
      </c>
      <c r="B132" s="30"/>
      <c r="C132" s="29"/>
      <c r="D132" s="30"/>
      <c r="E132" s="30"/>
      <c r="F132" s="30"/>
      <c r="G132" s="30" t="s">
        <v>29</v>
      </c>
      <c r="H132" s="30"/>
      <c r="I132" s="30"/>
      <c r="J132" s="30"/>
      <c r="K132" s="30"/>
      <c r="L132" s="30"/>
      <c r="M132" s="30"/>
      <c r="N132" s="31"/>
      <c r="O132" s="31"/>
      <c r="P132" s="31"/>
      <c r="Q132" s="31"/>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row>
    <row r="133" spans="1:53" s="27" customFormat="1" ht="13.35" customHeight="1" x14ac:dyDescent="0.3">
      <c r="A133" s="77"/>
      <c r="B133" s="77"/>
      <c r="C133" s="81"/>
      <c r="D133" s="78"/>
      <c r="E133" s="78"/>
      <c r="F133" s="78"/>
      <c r="G133" s="78"/>
      <c r="H133" s="78"/>
      <c r="I133" s="78"/>
      <c r="J133" s="78"/>
      <c r="K133" s="82"/>
      <c r="L133" s="78"/>
      <c r="M133" s="78"/>
      <c r="N133" s="25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row>
    <row r="134" spans="1:53" s="27" customFormat="1" ht="13.35" customHeight="1" x14ac:dyDescent="0.3">
      <c r="A134" s="77"/>
      <c r="B134" s="77"/>
      <c r="C134" s="81"/>
      <c r="D134" s="78"/>
      <c r="E134" s="78"/>
      <c r="F134" s="78"/>
      <c r="G134" s="78"/>
      <c r="H134" s="78"/>
      <c r="I134" s="78"/>
      <c r="J134" s="78"/>
      <c r="K134" s="80" t="s">
        <v>418</v>
      </c>
      <c r="L134" s="249" t="s">
        <v>622</v>
      </c>
      <c r="M134" s="254"/>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row>
    <row r="135" spans="1:53" x14ac:dyDescent="0.3">
      <c r="A135" s="142"/>
      <c r="B135" s="143"/>
      <c r="C135" s="144"/>
      <c r="D135" s="143"/>
      <c r="E135" s="321"/>
      <c r="F135" s="321"/>
      <c r="G135" s="142"/>
      <c r="H135" s="143"/>
      <c r="I135" s="143"/>
      <c r="J135" s="143"/>
      <c r="K135" s="76" t="s">
        <v>6</v>
      </c>
      <c r="L135" s="147" t="s">
        <v>9</v>
      </c>
      <c r="M135" s="255">
        <f>SUM(M136:M137)</f>
        <v>111</v>
      </c>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row>
    <row r="136" spans="1:53" x14ac:dyDescent="0.3">
      <c r="A136" s="142"/>
      <c r="B136" s="143"/>
      <c r="C136" s="144"/>
      <c r="D136" s="143"/>
      <c r="E136" s="321"/>
      <c r="F136" s="321"/>
      <c r="G136" s="142"/>
      <c r="H136" s="143"/>
      <c r="I136" s="143"/>
      <c r="J136" s="143"/>
      <c r="K136" s="297" t="s">
        <v>10</v>
      </c>
      <c r="L136" s="147" t="s">
        <v>11</v>
      </c>
      <c r="M136" s="256">
        <f>COUNTIFS(N1:N131,0,P1:P131,1)</f>
        <v>111</v>
      </c>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row>
    <row r="137" spans="1:53" ht="30" customHeight="1" x14ac:dyDescent="0.3">
      <c r="A137" s="142"/>
      <c r="B137" s="143"/>
      <c r="C137" s="144"/>
      <c r="D137" s="143"/>
      <c r="E137" s="321"/>
      <c r="F137" s="321"/>
      <c r="G137" s="142"/>
      <c r="H137" s="143"/>
      <c r="I137" s="143"/>
      <c r="J137" s="143"/>
      <c r="K137" s="76" t="s">
        <v>416</v>
      </c>
      <c r="L137" s="148" t="s">
        <v>467</v>
      </c>
      <c r="M137" s="255">
        <f>COUNTIFS(N1:N131,1,P1:P131,1)</f>
        <v>0</v>
      </c>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row>
    <row r="138" spans="1:53" x14ac:dyDescent="0.3">
      <c r="A138" s="142"/>
      <c r="B138" s="143"/>
      <c r="C138" s="144"/>
      <c r="D138" s="143"/>
      <c r="E138" s="321"/>
      <c r="F138" s="321"/>
      <c r="G138" s="142"/>
      <c r="H138" s="143"/>
      <c r="I138" s="143"/>
      <c r="J138" s="143"/>
      <c r="K138" s="298" t="s">
        <v>12</v>
      </c>
      <c r="L138" s="148" t="s">
        <v>468</v>
      </c>
      <c r="M138" s="257">
        <f>SUM(M137/M135)</f>
        <v>0</v>
      </c>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row>
    <row r="139" spans="1:53" x14ac:dyDescent="0.3">
      <c r="A139" s="142"/>
      <c r="B139" s="143"/>
      <c r="C139" s="144" t="s">
        <v>7</v>
      </c>
      <c r="D139" s="143"/>
      <c r="E139" s="321"/>
      <c r="F139" s="321"/>
      <c r="G139" s="142"/>
      <c r="H139" s="143"/>
      <c r="I139" s="143"/>
      <c r="J139" s="143"/>
      <c r="K139" s="143"/>
      <c r="L139" s="145"/>
      <c r="M139" s="258"/>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row>
    <row r="140" spans="1:53" x14ac:dyDescent="0.3">
      <c r="A140" s="142"/>
      <c r="B140" s="143"/>
      <c r="C140" s="144"/>
      <c r="D140" s="143"/>
      <c r="E140" s="321"/>
      <c r="F140" s="321"/>
      <c r="G140" s="142"/>
      <c r="H140" s="143"/>
      <c r="I140" s="143"/>
      <c r="J140" s="143"/>
      <c r="K140" s="143"/>
      <c r="L140" s="145" t="s">
        <v>623</v>
      </c>
      <c r="M140" s="259"/>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row>
    <row r="141" spans="1:53" x14ac:dyDescent="0.3">
      <c r="A141" s="142"/>
      <c r="B141" s="143"/>
      <c r="C141" s="144"/>
      <c r="D141" s="143"/>
      <c r="E141" s="321"/>
      <c r="F141" s="321"/>
      <c r="G141" s="142"/>
      <c r="H141" s="143"/>
      <c r="I141" s="143"/>
      <c r="J141" s="143"/>
      <c r="K141" s="143"/>
      <c r="L141" s="147" t="s">
        <v>9</v>
      </c>
      <c r="M141" s="255">
        <f>SUM(M142:M143)</f>
        <v>44</v>
      </c>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row>
    <row r="142" spans="1:53" x14ac:dyDescent="0.3">
      <c r="A142" s="142"/>
      <c r="B142" s="143"/>
      <c r="C142" s="144"/>
      <c r="D142" s="143"/>
      <c r="E142" s="321"/>
      <c r="F142" s="321"/>
      <c r="G142" s="142"/>
      <c r="H142" s="143"/>
      <c r="I142" s="143"/>
      <c r="J142" s="143"/>
      <c r="K142" s="143"/>
      <c r="L142" s="147" t="s">
        <v>11</v>
      </c>
      <c r="M142" s="256">
        <f>COUNTIFS(N1:N131,0,Q1:Q131,1)</f>
        <v>44</v>
      </c>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row>
    <row r="143" spans="1:53" x14ac:dyDescent="0.3">
      <c r="A143" s="142"/>
      <c r="B143" s="143"/>
      <c r="C143" s="144"/>
      <c r="D143" s="143"/>
      <c r="E143" s="321"/>
      <c r="F143" s="321"/>
      <c r="G143" s="142"/>
      <c r="H143" s="143"/>
      <c r="I143" s="143"/>
      <c r="J143" s="143"/>
      <c r="K143" s="143"/>
      <c r="L143" s="148" t="s">
        <v>467</v>
      </c>
      <c r="M143" s="255">
        <f>COUNTIFS(N1:N131,1,Q1:Q131,1)</f>
        <v>0</v>
      </c>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row>
    <row r="144" spans="1:53" x14ac:dyDescent="0.3">
      <c r="A144" s="142"/>
      <c r="B144" s="143"/>
      <c r="C144" s="144"/>
      <c r="D144" s="143"/>
      <c r="E144" s="321"/>
      <c r="F144" s="321"/>
      <c r="G144" s="142"/>
      <c r="H144" s="143"/>
      <c r="I144" s="143"/>
      <c r="J144" s="143"/>
      <c r="K144" s="143"/>
      <c r="L144" s="148" t="s">
        <v>468</v>
      </c>
      <c r="M144" s="257">
        <f>SUM(M143/M141)</f>
        <v>0</v>
      </c>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row>
    <row r="145" spans="1:53" x14ac:dyDescent="0.3">
      <c r="A145" s="142"/>
      <c r="B145" s="143"/>
      <c r="C145" s="144"/>
      <c r="D145" s="143"/>
      <c r="E145" s="321"/>
      <c r="F145" s="321"/>
      <c r="G145" s="142"/>
      <c r="H145" s="143"/>
      <c r="I145" s="143"/>
      <c r="J145" s="143"/>
      <c r="K145" s="143"/>
      <c r="L145" s="143"/>
      <c r="M145" s="143"/>
      <c r="N145" s="146"/>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row>
    <row r="146" spans="1:53" x14ac:dyDescent="0.3">
      <c r="A146" s="142"/>
      <c r="B146" s="143"/>
      <c r="C146" s="144"/>
      <c r="D146" s="143"/>
      <c r="E146" s="321"/>
      <c r="F146" s="321"/>
      <c r="G146" s="142"/>
      <c r="H146" s="143"/>
      <c r="I146" s="143"/>
      <c r="J146" s="143"/>
      <c r="K146" s="143"/>
      <c r="L146" s="143"/>
      <c r="M146" s="143"/>
      <c r="N146" s="146"/>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row>
    <row r="147" spans="1:53" x14ac:dyDescent="0.3">
      <c r="A147" s="142"/>
      <c r="B147" s="143"/>
      <c r="C147" s="144"/>
      <c r="D147" s="143"/>
      <c r="E147" s="321"/>
      <c r="F147" s="321"/>
      <c r="G147" s="142"/>
      <c r="H147" s="143"/>
      <c r="I147" s="143"/>
      <c r="J147" s="143"/>
      <c r="K147" s="143"/>
      <c r="L147" s="143"/>
      <c r="M147" s="143"/>
      <c r="N147" s="146"/>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row>
    <row r="148" spans="1:53" x14ac:dyDescent="0.3">
      <c r="A148" s="142"/>
      <c r="B148" s="143"/>
      <c r="C148" s="144"/>
      <c r="D148" s="143"/>
      <c r="E148" s="321"/>
      <c r="F148" s="321"/>
      <c r="G148" s="142"/>
      <c r="H148" s="143"/>
      <c r="I148" s="143"/>
      <c r="J148" s="143"/>
      <c r="K148" s="143"/>
      <c r="L148" s="143"/>
      <c r="M148" s="143"/>
      <c r="N148" s="146"/>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row>
    <row r="149" spans="1:53" x14ac:dyDescent="0.3">
      <c r="A149" s="142"/>
      <c r="B149" s="143"/>
      <c r="C149" s="144"/>
      <c r="D149" s="143"/>
      <c r="E149" s="321"/>
      <c r="F149" s="321"/>
      <c r="G149" s="142"/>
      <c r="H149" s="143"/>
      <c r="I149" s="143"/>
      <c r="J149" s="143"/>
      <c r="K149" s="143"/>
      <c r="L149" s="143"/>
      <c r="M149" s="143"/>
      <c r="N149" s="146"/>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row>
    <row r="150" spans="1:53" x14ac:dyDescent="0.3">
      <c r="A150" s="142"/>
      <c r="B150" s="143"/>
      <c r="C150" s="144"/>
      <c r="D150" s="143"/>
      <c r="E150" s="321"/>
      <c r="F150" s="321"/>
      <c r="G150" s="142"/>
      <c r="H150" s="143"/>
      <c r="I150" s="143"/>
      <c r="J150" s="143"/>
      <c r="K150" s="143"/>
      <c r="L150" s="143"/>
      <c r="M150" s="143"/>
      <c r="N150" s="146"/>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row>
    <row r="151" spans="1:53" x14ac:dyDescent="0.3">
      <c r="A151" s="142"/>
      <c r="B151" s="143"/>
      <c r="C151" s="144"/>
      <c r="D151" s="143"/>
      <c r="E151" s="321"/>
      <c r="F151" s="321"/>
      <c r="G151" s="142"/>
      <c r="H151" s="143"/>
      <c r="I151" s="143"/>
      <c r="J151" s="143"/>
      <c r="K151" s="143"/>
      <c r="L151" s="143"/>
      <c r="M151" s="143"/>
      <c r="N151" s="146"/>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row>
    <row r="152" spans="1:53" x14ac:dyDescent="0.3">
      <c r="A152" s="142"/>
      <c r="B152" s="143"/>
      <c r="C152" s="144"/>
      <c r="D152" s="143"/>
      <c r="E152" s="321"/>
      <c r="F152" s="321"/>
      <c r="G152" s="142"/>
      <c r="H152" s="143"/>
      <c r="I152" s="143"/>
      <c r="J152" s="143"/>
      <c r="K152" s="143"/>
      <c r="L152" s="143"/>
      <c r="M152" s="143"/>
      <c r="N152" s="146"/>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row>
    <row r="153" spans="1:53" x14ac:dyDescent="0.3">
      <c r="A153" s="142"/>
      <c r="B153" s="143"/>
      <c r="C153" s="144"/>
      <c r="D153" s="143"/>
      <c r="E153" s="321"/>
      <c r="F153" s="321"/>
      <c r="G153" s="142"/>
      <c r="H153" s="143"/>
      <c r="I153" s="143"/>
      <c r="J153" s="143"/>
      <c r="K153" s="143"/>
      <c r="L153" s="143"/>
      <c r="M153" s="143"/>
      <c r="N153" s="146"/>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row>
    <row r="154" spans="1:53" x14ac:dyDescent="0.3">
      <c r="A154" s="142"/>
      <c r="B154" s="143"/>
      <c r="C154" s="144"/>
      <c r="D154" s="143"/>
      <c r="E154" s="321"/>
      <c r="F154" s="321"/>
      <c r="G154" s="142"/>
      <c r="H154" s="143"/>
      <c r="I154" s="143"/>
      <c r="J154" s="143"/>
      <c r="K154" s="143"/>
      <c r="L154" s="143"/>
      <c r="M154" s="143"/>
      <c r="N154" s="146"/>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row>
    <row r="155" spans="1:53" x14ac:dyDescent="0.3">
      <c r="A155" s="142"/>
      <c r="B155" s="143"/>
      <c r="C155" s="144"/>
      <c r="D155" s="143"/>
      <c r="E155" s="321"/>
      <c r="F155" s="321"/>
      <c r="G155" s="142"/>
      <c r="H155" s="143"/>
      <c r="I155" s="143"/>
      <c r="J155" s="143"/>
      <c r="K155" s="143"/>
      <c r="L155" s="143"/>
      <c r="M155" s="143"/>
      <c r="N155" s="146"/>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row>
    <row r="156" spans="1:53" x14ac:dyDescent="0.3">
      <c r="A156" s="142"/>
      <c r="B156" s="143"/>
      <c r="C156" s="144"/>
      <c r="D156" s="143"/>
      <c r="E156" s="321"/>
      <c r="F156" s="321"/>
      <c r="G156" s="142"/>
      <c r="H156" s="143"/>
      <c r="I156" s="143"/>
      <c r="J156" s="143"/>
      <c r="K156" s="143"/>
      <c r="L156" s="143"/>
      <c r="M156" s="143"/>
      <c r="N156" s="146"/>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row>
    <row r="157" spans="1:53" x14ac:dyDescent="0.3">
      <c r="A157" s="142"/>
      <c r="B157" s="143"/>
      <c r="C157" s="144"/>
      <c r="D157" s="143"/>
      <c r="E157" s="321"/>
      <c r="F157" s="321"/>
      <c r="G157" s="142"/>
      <c r="H157" s="143"/>
      <c r="I157" s="143"/>
      <c r="J157" s="143"/>
      <c r="K157" s="143"/>
      <c r="L157" s="143"/>
      <c r="M157" s="143"/>
      <c r="N157" s="146"/>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row>
    <row r="158" spans="1:53" x14ac:dyDescent="0.3">
      <c r="A158" s="142"/>
      <c r="B158" s="143"/>
      <c r="C158" s="144"/>
      <c r="D158" s="143"/>
      <c r="E158" s="321"/>
      <c r="F158" s="321"/>
      <c r="G158" s="142"/>
      <c r="H158" s="143"/>
      <c r="I158" s="143"/>
      <c r="J158" s="143"/>
      <c r="K158" s="143"/>
      <c r="L158" s="143"/>
      <c r="M158" s="143"/>
      <c r="N158" s="146"/>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row>
    <row r="159" spans="1:53" x14ac:dyDescent="0.3">
      <c r="A159" s="142"/>
      <c r="B159" s="143"/>
      <c r="C159" s="144"/>
      <c r="D159" s="143"/>
      <c r="E159" s="321"/>
      <c r="F159" s="321"/>
      <c r="G159" s="142"/>
      <c r="H159" s="143"/>
      <c r="I159" s="143"/>
      <c r="J159" s="143"/>
      <c r="K159" s="143"/>
      <c r="L159" s="143"/>
      <c r="M159" s="143"/>
      <c r="N159" s="146"/>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row>
    <row r="160" spans="1:53" x14ac:dyDescent="0.3">
      <c r="A160" s="142"/>
      <c r="B160" s="143"/>
      <c r="C160" s="144"/>
      <c r="D160" s="143"/>
      <c r="E160" s="321"/>
      <c r="F160" s="321"/>
      <c r="G160" s="142"/>
      <c r="H160" s="143"/>
      <c r="I160" s="143"/>
      <c r="J160" s="143"/>
      <c r="K160" s="143"/>
      <c r="L160" s="143"/>
      <c r="M160" s="143"/>
      <c r="N160" s="146"/>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row>
    <row r="161" spans="1:53" x14ac:dyDescent="0.3">
      <c r="A161" s="142"/>
      <c r="B161" s="143"/>
      <c r="C161" s="144"/>
      <c r="D161" s="143"/>
      <c r="E161" s="321"/>
      <c r="F161" s="321"/>
      <c r="G161" s="142"/>
      <c r="H161" s="143"/>
      <c r="I161" s="143"/>
      <c r="J161" s="143"/>
      <c r="K161" s="143"/>
      <c r="L161" s="143"/>
      <c r="M161" s="143"/>
      <c r="N161" s="146"/>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row>
    <row r="162" spans="1:53" x14ac:dyDescent="0.3">
      <c r="A162" s="142"/>
      <c r="B162" s="143"/>
      <c r="C162" s="144"/>
      <c r="D162" s="143"/>
      <c r="E162" s="321"/>
      <c r="F162" s="321"/>
      <c r="G162" s="142"/>
      <c r="H162" s="143"/>
      <c r="I162" s="143"/>
      <c r="J162" s="143"/>
      <c r="K162" s="143"/>
      <c r="L162" s="143"/>
      <c r="M162" s="143"/>
      <c r="N162" s="146"/>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row>
    <row r="163" spans="1:53" x14ac:dyDescent="0.3">
      <c r="A163" s="142"/>
      <c r="B163" s="143"/>
      <c r="C163" s="144"/>
      <c r="D163" s="143"/>
      <c r="E163" s="321"/>
      <c r="F163" s="321"/>
      <c r="G163" s="142"/>
      <c r="H163" s="143"/>
      <c r="I163" s="143"/>
      <c r="J163" s="143"/>
      <c r="K163" s="143"/>
      <c r="L163" s="143"/>
      <c r="M163" s="143"/>
      <c r="N163" s="146"/>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row>
    <row r="164" spans="1:53" x14ac:dyDescent="0.3">
      <c r="A164" s="142"/>
      <c r="B164" s="143"/>
      <c r="C164" s="144"/>
      <c r="D164" s="143"/>
      <c r="E164" s="321"/>
      <c r="F164" s="321"/>
      <c r="G164" s="142"/>
      <c r="H164" s="143"/>
      <c r="I164" s="143"/>
      <c r="J164" s="143"/>
      <c r="K164" s="143"/>
      <c r="L164" s="143"/>
      <c r="M164" s="143"/>
      <c r="N164" s="146"/>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row>
    <row r="165" spans="1:53" x14ac:dyDescent="0.3">
      <c r="A165" s="142"/>
      <c r="B165" s="143"/>
      <c r="C165" s="144"/>
      <c r="D165" s="143"/>
      <c r="E165" s="321"/>
      <c r="F165" s="321"/>
      <c r="G165" s="142"/>
      <c r="H165" s="143"/>
      <c r="I165" s="143"/>
      <c r="J165" s="143"/>
      <c r="K165" s="143"/>
      <c r="L165" s="143"/>
      <c r="M165" s="143"/>
      <c r="N165" s="146"/>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row>
    <row r="166" spans="1:53" x14ac:dyDescent="0.3">
      <c r="A166" s="142"/>
      <c r="B166" s="143"/>
      <c r="C166" s="144"/>
      <c r="D166" s="143"/>
      <c r="E166" s="321"/>
      <c r="F166" s="321"/>
      <c r="G166" s="142"/>
      <c r="H166" s="143"/>
      <c r="I166" s="143"/>
      <c r="J166" s="143"/>
      <c r="K166" s="143"/>
      <c r="L166" s="143"/>
      <c r="M166" s="143"/>
      <c r="N166" s="146"/>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row>
    <row r="167" spans="1:53" x14ac:dyDescent="0.3">
      <c r="A167" s="142"/>
      <c r="B167" s="143"/>
      <c r="C167" s="144"/>
      <c r="D167" s="143"/>
      <c r="E167" s="321"/>
      <c r="F167" s="321"/>
      <c r="G167" s="142"/>
      <c r="H167" s="143"/>
      <c r="I167" s="143"/>
      <c r="J167" s="143"/>
      <c r="K167" s="143"/>
      <c r="L167" s="143"/>
      <c r="M167" s="143"/>
      <c r="N167" s="146"/>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row>
    <row r="168" spans="1:53" x14ac:dyDescent="0.3">
      <c r="A168" s="142"/>
      <c r="B168" s="143"/>
      <c r="C168" s="144"/>
      <c r="D168" s="143"/>
      <c r="E168" s="321"/>
      <c r="F168" s="321"/>
      <c r="G168" s="142"/>
      <c r="H168" s="143"/>
      <c r="I168" s="143"/>
      <c r="J168" s="143"/>
      <c r="K168" s="143"/>
      <c r="L168" s="143"/>
      <c r="M168" s="143"/>
      <c r="N168" s="146"/>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row>
    <row r="169" spans="1:53" x14ac:dyDescent="0.3">
      <c r="A169" s="142"/>
      <c r="B169" s="143"/>
      <c r="C169" s="144"/>
      <c r="D169" s="143"/>
      <c r="E169" s="321"/>
      <c r="F169" s="321"/>
      <c r="G169" s="142"/>
      <c r="H169" s="143"/>
      <c r="I169" s="143"/>
      <c r="J169" s="143"/>
      <c r="K169" s="143"/>
      <c r="L169" s="143"/>
      <c r="M169" s="143"/>
      <c r="N169" s="146"/>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row>
    <row r="170" spans="1:53" x14ac:dyDescent="0.3">
      <c r="A170" s="142"/>
      <c r="B170" s="143"/>
      <c r="C170" s="144"/>
      <c r="D170" s="143"/>
      <c r="E170" s="321"/>
      <c r="F170" s="321"/>
      <c r="G170" s="142"/>
      <c r="H170" s="143"/>
      <c r="I170" s="143"/>
      <c r="J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row>
    <row r="171" spans="1:53" x14ac:dyDescent="0.3">
      <c r="A171" s="142"/>
      <c r="B171" s="143"/>
      <c r="C171" s="144"/>
      <c r="D171" s="143"/>
      <c r="E171" s="321"/>
      <c r="F171" s="321"/>
      <c r="G171" s="142"/>
      <c r="H171" s="143"/>
      <c r="I171" s="143"/>
      <c r="J171" s="143"/>
    </row>
    <row r="172" spans="1:53" x14ac:dyDescent="0.3">
      <c r="A172" s="142"/>
      <c r="B172" s="143"/>
      <c r="C172" s="144"/>
      <c r="D172" s="143"/>
      <c r="E172" s="321"/>
      <c r="F172" s="321"/>
      <c r="G172" s="142"/>
      <c r="H172" s="143"/>
      <c r="I172" s="143"/>
      <c r="J172" s="143"/>
    </row>
    <row r="173" spans="1:53" x14ac:dyDescent="0.3">
      <c r="A173" s="142"/>
      <c r="B173" s="143"/>
      <c r="C173" s="144"/>
      <c r="D173" s="143"/>
      <c r="E173" s="321"/>
      <c r="F173" s="321"/>
      <c r="G173" s="142"/>
      <c r="H173" s="143"/>
      <c r="I173" s="143"/>
      <c r="J173" s="143"/>
    </row>
    <row r="174" spans="1:53" x14ac:dyDescent="0.3">
      <c r="A174" s="142"/>
      <c r="B174" s="143"/>
      <c r="C174" s="144"/>
      <c r="D174" s="143"/>
      <c r="E174" s="321"/>
      <c r="F174" s="321"/>
      <c r="G174" s="142"/>
      <c r="H174" s="143"/>
      <c r="I174" s="143"/>
      <c r="J174" s="143"/>
    </row>
    <row r="175" spans="1:53" x14ac:dyDescent="0.3">
      <c r="A175" s="142"/>
      <c r="B175" s="143"/>
      <c r="C175" s="144"/>
      <c r="D175" s="143"/>
      <c r="E175" s="321"/>
      <c r="F175" s="321"/>
      <c r="G175" s="142"/>
      <c r="H175" s="143"/>
      <c r="I175" s="143"/>
      <c r="J175" s="143"/>
    </row>
    <row r="176" spans="1:53" x14ac:dyDescent="0.3">
      <c r="A176" s="142"/>
      <c r="B176" s="143"/>
      <c r="C176" s="144"/>
      <c r="D176" s="143"/>
      <c r="E176" s="321"/>
      <c r="F176" s="321"/>
      <c r="G176" s="142"/>
      <c r="H176" s="143"/>
      <c r="I176" s="143"/>
      <c r="J176" s="143"/>
    </row>
    <row r="177" spans="1:10" x14ac:dyDescent="0.3">
      <c r="A177" s="142"/>
      <c r="B177" s="143"/>
      <c r="C177" s="144"/>
      <c r="D177" s="143"/>
      <c r="E177" s="321"/>
      <c r="F177" s="321"/>
      <c r="G177" s="142"/>
      <c r="H177" s="143"/>
      <c r="I177" s="143"/>
      <c r="J177" s="143"/>
    </row>
    <row r="178" spans="1:10" x14ac:dyDescent="0.3">
      <c r="A178" s="142"/>
      <c r="B178" s="143"/>
      <c r="C178" s="144"/>
      <c r="D178" s="143"/>
      <c r="E178" s="321"/>
      <c r="F178" s="321"/>
      <c r="G178" s="142"/>
      <c r="H178" s="143"/>
      <c r="I178" s="143"/>
      <c r="J178" s="143"/>
    </row>
    <row r="179" spans="1:10" x14ac:dyDescent="0.3">
      <c r="A179" s="142"/>
      <c r="B179" s="143"/>
      <c r="C179" s="144"/>
      <c r="D179" s="143"/>
      <c r="E179" s="321"/>
      <c r="F179" s="321"/>
      <c r="G179" s="142"/>
      <c r="H179" s="143"/>
      <c r="I179" s="143"/>
      <c r="J179" s="143"/>
    </row>
    <row r="180" spans="1:10" x14ac:dyDescent="0.3">
      <c r="A180" s="142"/>
      <c r="B180" s="143"/>
      <c r="C180" s="144"/>
      <c r="D180" s="143"/>
      <c r="E180" s="321"/>
      <c r="F180" s="321"/>
      <c r="G180" s="142"/>
      <c r="H180" s="143"/>
      <c r="I180" s="143"/>
      <c r="J180" s="143"/>
    </row>
    <row r="181" spans="1:10" x14ac:dyDescent="0.3">
      <c r="A181" s="142"/>
      <c r="B181" s="143"/>
      <c r="C181" s="144"/>
      <c r="D181" s="143"/>
      <c r="E181" s="321"/>
      <c r="F181" s="321"/>
      <c r="G181" s="142"/>
      <c r="H181" s="143"/>
      <c r="I181" s="143"/>
      <c r="J181" s="143"/>
    </row>
    <row r="182" spans="1:10" x14ac:dyDescent="0.3">
      <c r="A182" s="142"/>
      <c r="B182" s="143"/>
      <c r="C182" s="144"/>
      <c r="D182" s="143"/>
      <c r="E182" s="321"/>
      <c r="F182" s="321"/>
      <c r="G182" s="142"/>
      <c r="H182" s="143"/>
      <c r="I182" s="143"/>
      <c r="J182" s="143"/>
    </row>
    <row r="183" spans="1:10" x14ac:dyDescent="0.3">
      <c r="A183" s="142"/>
      <c r="B183" s="143"/>
      <c r="C183" s="144"/>
      <c r="D183" s="143"/>
      <c r="E183" s="321"/>
      <c r="F183" s="321"/>
      <c r="G183" s="142"/>
      <c r="H183" s="143"/>
      <c r="I183" s="143"/>
      <c r="J183" s="143"/>
    </row>
    <row r="184" spans="1:10" x14ac:dyDescent="0.3">
      <c r="A184" s="142"/>
      <c r="B184" s="143"/>
      <c r="C184" s="144"/>
      <c r="D184" s="143"/>
      <c r="E184" s="321"/>
      <c r="F184" s="321"/>
      <c r="G184" s="142"/>
      <c r="H184" s="143"/>
      <c r="I184" s="143"/>
      <c r="J184" s="143"/>
    </row>
    <row r="185" spans="1:10" x14ac:dyDescent="0.3">
      <c r="A185" s="142"/>
      <c r="B185" s="143"/>
      <c r="C185" s="144"/>
      <c r="D185" s="143"/>
      <c r="E185" s="321"/>
      <c r="F185" s="321"/>
      <c r="G185" s="142"/>
      <c r="H185" s="143"/>
      <c r="I185" s="143"/>
      <c r="J185" s="143"/>
    </row>
    <row r="186" spans="1:10" x14ac:dyDescent="0.3">
      <c r="A186" s="142"/>
      <c r="B186" s="143"/>
      <c r="C186" s="144"/>
      <c r="D186" s="143"/>
      <c r="E186" s="321"/>
      <c r="F186" s="321"/>
      <c r="G186" s="142"/>
      <c r="H186" s="143"/>
      <c r="I186" s="143"/>
      <c r="J186" s="143"/>
    </row>
    <row r="187" spans="1:10" x14ac:dyDescent="0.3">
      <c r="A187" s="142"/>
      <c r="B187" s="143"/>
      <c r="C187" s="144"/>
      <c r="D187" s="143"/>
      <c r="E187" s="321"/>
      <c r="F187" s="321"/>
      <c r="G187" s="142"/>
      <c r="H187" s="143"/>
      <c r="I187" s="143"/>
      <c r="J187" s="143"/>
    </row>
    <row r="188" spans="1:10" x14ac:dyDescent="0.3">
      <c r="A188" s="142"/>
      <c r="B188" s="143"/>
      <c r="C188" s="144"/>
      <c r="D188" s="143"/>
      <c r="E188" s="321"/>
      <c r="F188" s="321"/>
      <c r="G188" s="142"/>
      <c r="H188" s="143"/>
      <c r="I188" s="143"/>
      <c r="J188" s="143"/>
    </row>
    <row r="189" spans="1:10" x14ac:dyDescent="0.3">
      <c r="A189" s="142"/>
      <c r="B189" s="143"/>
      <c r="C189" s="144"/>
      <c r="D189" s="143"/>
      <c r="E189" s="321"/>
      <c r="F189" s="321"/>
      <c r="G189" s="142"/>
      <c r="H189" s="143"/>
      <c r="I189" s="143"/>
      <c r="J189" s="143"/>
    </row>
    <row r="190" spans="1:10" x14ac:dyDescent="0.3">
      <c r="A190" s="142"/>
      <c r="B190" s="143"/>
      <c r="C190" s="144"/>
      <c r="D190" s="143"/>
      <c r="E190" s="321"/>
      <c r="F190" s="321"/>
      <c r="G190" s="142"/>
      <c r="H190" s="143"/>
      <c r="I190" s="143"/>
      <c r="J190" s="143"/>
    </row>
    <row r="191" spans="1:10" x14ac:dyDescent="0.3">
      <c r="A191" s="142"/>
      <c r="B191" s="143"/>
      <c r="C191" s="144"/>
      <c r="D191" s="143"/>
      <c r="E191" s="321"/>
      <c r="F191" s="321"/>
      <c r="G191" s="142"/>
      <c r="H191" s="143"/>
      <c r="I191" s="143"/>
      <c r="J191" s="143"/>
    </row>
    <row r="192" spans="1:10" x14ac:dyDescent="0.3">
      <c r="A192" s="142"/>
      <c r="B192" s="143"/>
      <c r="C192" s="144"/>
      <c r="D192" s="143"/>
      <c r="E192" s="321"/>
      <c r="F192" s="321"/>
      <c r="G192" s="142"/>
      <c r="H192" s="143"/>
      <c r="I192" s="143"/>
      <c r="J192" s="143"/>
    </row>
    <row r="193" spans="1:10" x14ac:dyDescent="0.3">
      <c r="A193" s="142"/>
      <c r="B193" s="143"/>
      <c r="C193" s="144"/>
      <c r="D193" s="143"/>
      <c r="E193" s="321"/>
      <c r="F193" s="321"/>
      <c r="G193" s="142"/>
      <c r="H193" s="143"/>
      <c r="I193" s="143"/>
      <c r="J193" s="143"/>
    </row>
    <row r="194" spans="1:10" x14ac:dyDescent="0.3">
      <c r="A194" s="142"/>
      <c r="B194" s="143"/>
      <c r="C194" s="144"/>
      <c r="D194" s="143"/>
      <c r="E194" s="321"/>
      <c r="F194" s="321"/>
      <c r="G194" s="142"/>
      <c r="H194" s="143"/>
      <c r="I194" s="143"/>
      <c r="J194" s="143"/>
    </row>
    <row r="195" spans="1:10" x14ac:dyDescent="0.3">
      <c r="A195" s="142"/>
      <c r="B195" s="143"/>
      <c r="C195" s="144"/>
      <c r="D195" s="143"/>
      <c r="E195" s="321"/>
      <c r="F195" s="321"/>
      <c r="G195" s="142"/>
      <c r="H195" s="143"/>
      <c r="I195" s="143"/>
      <c r="J195" s="143"/>
    </row>
    <row r="196" spans="1:10" x14ac:dyDescent="0.3">
      <c r="A196" s="142"/>
      <c r="B196" s="143"/>
      <c r="C196" s="144"/>
      <c r="D196" s="143"/>
      <c r="E196" s="321"/>
      <c r="F196" s="321"/>
      <c r="G196" s="142"/>
      <c r="H196" s="143"/>
      <c r="I196" s="143"/>
      <c r="J196" s="143"/>
    </row>
    <row r="197" spans="1:10" x14ac:dyDescent="0.3">
      <c r="A197" s="142"/>
      <c r="B197" s="143"/>
      <c r="C197" s="144"/>
      <c r="D197" s="143"/>
      <c r="E197" s="321"/>
      <c r="F197" s="321"/>
      <c r="G197" s="142"/>
      <c r="H197" s="143"/>
      <c r="I197" s="143"/>
      <c r="J197" s="143"/>
    </row>
    <row r="198" spans="1:10" x14ac:dyDescent="0.3">
      <c r="A198" s="142"/>
      <c r="B198" s="143"/>
      <c r="C198" s="144"/>
      <c r="D198" s="143"/>
      <c r="E198" s="321"/>
      <c r="F198" s="321"/>
      <c r="G198" s="142"/>
      <c r="H198" s="143"/>
      <c r="I198" s="143"/>
      <c r="J198" s="143"/>
    </row>
    <row r="199" spans="1:10" x14ac:dyDescent="0.3">
      <c r="A199" s="142"/>
      <c r="B199" s="143"/>
      <c r="C199" s="144"/>
      <c r="D199" s="143"/>
      <c r="E199" s="321"/>
      <c r="F199" s="321"/>
      <c r="G199" s="142"/>
      <c r="H199" s="143"/>
      <c r="I199" s="143"/>
      <c r="J199" s="143"/>
    </row>
    <row r="200" spans="1:10" x14ac:dyDescent="0.3">
      <c r="A200" s="142"/>
      <c r="B200" s="143"/>
      <c r="C200" s="144"/>
      <c r="D200" s="143"/>
      <c r="E200" s="321"/>
      <c r="F200" s="321"/>
      <c r="G200" s="142"/>
      <c r="H200" s="143"/>
      <c r="I200" s="143"/>
      <c r="J200" s="143"/>
    </row>
    <row r="201" spans="1:10" x14ac:dyDescent="0.3">
      <c r="A201" s="142"/>
      <c r="B201" s="143"/>
      <c r="C201" s="144"/>
      <c r="D201" s="143"/>
      <c r="E201" s="321"/>
      <c r="F201" s="321"/>
      <c r="G201" s="142"/>
      <c r="H201" s="143"/>
      <c r="I201" s="143"/>
      <c r="J201" s="143"/>
    </row>
    <row r="202" spans="1:10" x14ac:dyDescent="0.3">
      <c r="A202" s="142"/>
      <c r="B202" s="143"/>
      <c r="C202" s="144"/>
      <c r="D202" s="143"/>
      <c r="E202" s="321"/>
      <c r="F202" s="321"/>
      <c r="G202" s="142"/>
      <c r="H202" s="143"/>
      <c r="I202" s="143"/>
      <c r="J202" s="143"/>
    </row>
    <row r="203" spans="1:10" x14ac:dyDescent="0.3">
      <c r="A203" s="142"/>
      <c r="B203" s="143"/>
      <c r="C203" s="144"/>
      <c r="D203" s="143"/>
      <c r="E203" s="321"/>
      <c r="F203" s="321"/>
      <c r="G203" s="142"/>
      <c r="H203" s="143"/>
      <c r="I203" s="143"/>
      <c r="J203" s="143"/>
    </row>
    <row r="204" spans="1:10" x14ac:dyDescent="0.3">
      <c r="A204" s="142"/>
      <c r="B204" s="143"/>
      <c r="C204" s="144"/>
      <c r="D204" s="143"/>
      <c r="E204" s="321"/>
      <c r="F204" s="321"/>
      <c r="G204" s="142"/>
      <c r="H204" s="143"/>
      <c r="I204" s="143"/>
      <c r="J204" s="143"/>
    </row>
    <row r="205" spans="1:10" x14ac:dyDescent="0.3">
      <c r="A205" s="142"/>
      <c r="B205" s="143"/>
      <c r="C205" s="144"/>
      <c r="D205" s="143"/>
      <c r="E205" s="321"/>
      <c r="F205" s="321"/>
      <c r="G205" s="142"/>
      <c r="H205" s="143"/>
      <c r="I205" s="143"/>
      <c r="J205" s="143"/>
    </row>
    <row r="206" spans="1:10" x14ac:dyDescent="0.3">
      <c r="A206" s="142"/>
      <c r="B206" s="143"/>
      <c r="C206" s="144"/>
      <c r="D206" s="143"/>
      <c r="E206" s="321"/>
      <c r="F206" s="321"/>
      <c r="G206" s="142"/>
      <c r="H206" s="143"/>
      <c r="I206" s="143"/>
      <c r="J206" s="143"/>
    </row>
    <row r="207" spans="1:10" x14ac:dyDescent="0.3">
      <c r="A207" s="142"/>
      <c r="B207" s="143"/>
      <c r="C207" s="144"/>
      <c r="D207" s="143"/>
      <c r="E207" s="321"/>
      <c r="F207" s="321"/>
      <c r="G207" s="142"/>
      <c r="H207" s="143"/>
      <c r="I207" s="143"/>
      <c r="J207" s="143"/>
    </row>
    <row r="208" spans="1:10" x14ac:dyDescent="0.3">
      <c r="A208" s="142"/>
      <c r="B208" s="143"/>
      <c r="C208" s="144"/>
      <c r="D208" s="143"/>
      <c r="E208" s="321"/>
      <c r="F208" s="321"/>
      <c r="G208" s="142"/>
      <c r="H208" s="143"/>
      <c r="I208" s="143"/>
      <c r="J208" s="143"/>
    </row>
    <row r="209" spans="1:10" x14ac:dyDescent="0.3">
      <c r="A209" s="142"/>
      <c r="B209" s="143"/>
      <c r="C209" s="144"/>
      <c r="D209" s="143"/>
      <c r="E209" s="321"/>
      <c r="F209" s="321"/>
      <c r="G209" s="142"/>
      <c r="H209" s="143"/>
      <c r="I209" s="143"/>
      <c r="J209" s="143"/>
    </row>
    <row r="210" spans="1:10" x14ac:dyDescent="0.3">
      <c r="A210" s="142"/>
      <c r="B210" s="143"/>
      <c r="C210" s="144"/>
      <c r="D210" s="143"/>
      <c r="E210" s="321"/>
      <c r="F210" s="321"/>
      <c r="G210" s="142"/>
      <c r="H210" s="143"/>
      <c r="I210" s="143"/>
      <c r="J210" s="143"/>
    </row>
    <row r="211" spans="1:10" x14ac:dyDescent="0.3">
      <c r="A211" s="142"/>
      <c r="B211" s="143"/>
      <c r="C211" s="144"/>
      <c r="D211" s="143"/>
      <c r="E211" s="321"/>
      <c r="F211" s="321"/>
      <c r="G211" s="142"/>
      <c r="H211" s="143"/>
      <c r="I211" s="143"/>
      <c r="J211" s="143"/>
    </row>
    <row r="212" spans="1:10" x14ac:dyDescent="0.3">
      <c r="A212" s="142"/>
      <c r="B212" s="143"/>
      <c r="C212" s="144"/>
      <c r="D212" s="143"/>
      <c r="E212" s="321"/>
      <c r="F212" s="321"/>
      <c r="G212" s="142"/>
      <c r="H212" s="143"/>
      <c r="I212" s="143"/>
      <c r="J212" s="143"/>
    </row>
    <row r="213" spans="1:10" x14ac:dyDescent="0.3">
      <c r="A213" s="142"/>
      <c r="B213" s="143"/>
      <c r="C213" s="144"/>
      <c r="D213" s="143"/>
      <c r="E213" s="321"/>
      <c r="F213" s="321"/>
      <c r="G213" s="142"/>
      <c r="H213" s="143"/>
      <c r="I213" s="143"/>
      <c r="J213" s="143"/>
    </row>
    <row r="214" spans="1:10" x14ac:dyDescent="0.3">
      <c r="A214" s="142"/>
      <c r="B214" s="143"/>
      <c r="C214" s="144"/>
      <c r="D214" s="143"/>
      <c r="E214" s="321"/>
      <c r="F214" s="321"/>
      <c r="G214" s="142"/>
      <c r="H214" s="143"/>
      <c r="I214" s="143"/>
      <c r="J214" s="143"/>
    </row>
    <row r="215" spans="1:10" x14ac:dyDescent="0.3">
      <c r="A215" s="142"/>
      <c r="B215" s="143"/>
      <c r="C215" s="144"/>
      <c r="D215" s="143"/>
      <c r="E215" s="321"/>
      <c r="F215" s="321"/>
      <c r="G215" s="142"/>
      <c r="H215" s="143"/>
      <c r="I215" s="143"/>
      <c r="J215" s="143"/>
    </row>
    <row r="216" spans="1:10" x14ac:dyDescent="0.3">
      <c r="A216" s="142"/>
      <c r="B216" s="143"/>
      <c r="C216" s="144"/>
      <c r="D216" s="143"/>
      <c r="E216" s="321"/>
      <c r="F216" s="321"/>
      <c r="G216" s="142"/>
      <c r="H216" s="143"/>
      <c r="I216" s="143"/>
      <c r="J216" s="143"/>
    </row>
    <row r="217" spans="1:10" x14ac:dyDescent="0.3">
      <c r="A217" s="142"/>
      <c r="B217" s="143"/>
      <c r="C217" s="144"/>
      <c r="D217" s="143"/>
      <c r="E217" s="321"/>
      <c r="F217" s="321"/>
      <c r="G217" s="142"/>
      <c r="H217" s="143"/>
      <c r="I217" s="143"/>
      <c r="J217" s="143"/>
    </row>
    <row r="218" spans="1:10" x14ac:dyDescent="0.3">
      <c r="A218" s="142"/>
      <c r="B218" s="143"/>
      <c r="C218" s="144"/>
      <c r="D218" s="143"/>
      <c r="E218" s="321"/>
      <c r="F218" s="321"/>
      <c r="G218" s="142"/>
      <c r="H218" s="143"/>
      <c r="I218" s="143"/>
      <c r="J218" s="143"/>
    </row>
    <row r="219" spans="1:10" x14ac:dyDescent="0.3">
      <c r="A219" s="142"/>
      <c r="B219" s="143"/>
      <c r="C219" s="144"/>
      <c r="D219" s="143"/>
      <c r="E219" s="321"/>
      <c r="F219" s="321"/>
      <c r="G219" s="142"/>
      <c r="H219" s="143"/>
      <c r="I219" s="143"/>
      <c r="J219" s="143"/>
    </row>
    <row r="220" spans="1:10" x14ac:dyDescent="0.3">
      <c r="A220" s="142"/>
      <c r="B220" s="143"/>
      <c r="C220" s="144"/>
      <c r="D220" s="143"/>
      <c r="E220" s="321"/>
      <c r="F220" s="321"/>
      <c r="G220" s="142"/>
      <c r="H220" s="143"/>
      <c r="I220" s="143"/>
      <c r="J220" s="143"/>
    </row>
    <row r="221" spans="1:10" x14ac:dyDescent="0.3">
      <c r="A221" s="142"/>
      <c r="B221" s="143"/>
      <c r="C221" s="144"/>
      <c r="D221" s="143"/>
      <c r="E221" s="321"/>
      <c r="F221" s="321"/>
      <c r="G221" s="142"/>
      <c r="H221" s="143"/>
      <c r="I221" s="143"/>
      <c r="J221" s="143"/>
    </row>
    <row r="222" spans="1:10" x14ac:dyDescent="0.3">
      <c r="A222" s="142"/>
      <c r="B222" s="143"/>
      <c r="C222" s="144"/>
      <c r="D222" s="143"/>
      <c r="E222" s="321"/>
      <c r="F222" s="321"/>
      <c r="G222" s="142"/>
      <c r="H222" s="143"/>
      <c r="I222" s="143"/>
      <c r="J222" s="143"/>
    </row>
    <row r="223" spans="1:10" x14ac:dyDescent="0.3">
      <c r="A223" s="142"/>
      <c r="B223" s="143"/>
      <c r="C223" s="144"/>
      <c r="D223" s="143"/>
      <c r="E223" s="321"/>
      <c r="F223" s="321"/>
      <c r="G223" s="142"/>
      <c r="H223" s="143"/>
      <c r="I223" s="143"/>
      <c r="J223" s="143"/>
    </row>
    <row r="224" spans="1:10" x14ac:dyDescent="0.3">
      <c r="A224" s="142"/>
      <c r="B224" s="143"/>
      <c r="C224" s="144"/>
      <c r="D224" s="143"/>
      <c r="E224" s="321"/>
      <c r="F224" s="321"/>
      <c r="G224" s="142"/>
      <c r="H224" s="143"/>
      <c r="I224" s="143"/>
      <c r="J224" s="143"/>
    </row>
    <row r="225" spans="1:10" x14ac:dyDescent="0.3">
      <c r="A225" s="142"/>
      <c r="B225" s="143"/>
      <c r="C225" s="144"/>
      <c r="D225" s="143"/>
      <c r="E225" s="321"/>
      <c r="F225" s="321"/>
      <c r="G225" s="142"/>
      <c r="H225" s="143"/>
      <c r="I225" s="143"/>
      <c r="J225" s="143"/>
    </row>
    <row r="226" spans="1:10" x14ac:dyDescent="0.3">
      <c r="A226" s="142"/>
      <c r="B226" s="143"/>
      <c r="C226" s="144"/>
      <c r="D226" s="143"/>
      <c r="E226" s="321"/>
      <c r="F226" s="321"/>
      <c r="G226" s="142"/>
      <c r="H226" s="143"/>
      <c r="I226" s="143"/>
      <c r="J226" s="143"/>
    </row>
    <row r="227" spans="1:10" x14ac:dyDescent="0.3">
      <c r="A227" s="142"/>
      <c r="B227" s="143"/>
      <c r="C227" s="144"/>
      <c r="D227" s="143"/>
      <c r="E227" s="321"/>
      <c r="F227" s="321"/>
      <c r="G227" s="142"/>
      <c r="H227" s="143"/>
      <c r="I227" s="143"/>
      <c r="J227" s="143"/>
    </row>
    <row r="228" spans="1:10" x14ac:dyDescent="0.3">
      <c r="A228" s="142"/>
      <c r="B228" s="143"/>
      <c r="C228" s="144"/>
      <c r="D228" s="143"/>
      <c r="E228" s="321"/>
      <c r="F228" s="321"/>
      <c r="G228" s="142"/>
      <c r="H228" s="143"/>
      <c r="I228" s="143"/>
      <c r="J228" s="143"/>
    </row>
    <row r="229" spans="1:10" x14ac:dyDescent="0.3">
      <c r="A229" s="142"/>
      <c r="B229" s="143"/>
      <c r="C229" s="144"/>
      <c r="D229" s="143"/>
      <c r="E229" s="321"/>
      <c r="F229" s="321"/>
      <c r="G229" s="142"/>
      <c r="H229" s="143"/>
      <c r="I229" s="143"/>
      <c r="J229" s="143"/>
    </row>
    <row r="230" spans="1:10" x14ac:dyDescent="0.3">
      <c r="A230" s="142"/>
      <c r="B230" s="143"/>
      <c r="C230" s="144"/>
      <c r="D230" s="143"/>
      <c r="E230" s="321"/>
      <c r="F230" s="321"/>
      <c r="G230" s="142"/>
      <c r="H230" s="143"/>
      <c r="I230" s="143"/>
      <c r="J230" s="143"/>
    </row>
    <row r="231" spans="1:10" x14ac:dyDescent="0.3">
      <c r="A231" s="142"/>
      <c r="B231" s="143"/>
      <c r="C231" s="144"/>
      <c r="D231" s="143"/>
      <c r="E231" s="321"/>
      <c r="F231" s="321"/>
      <c r="G231" s="142"/>
      <c r="H231" s="143"/>
      <c r="I231" s="143"/>
      <c r="J231" s="143"/>
    </row>
    <row r="232" spans="1:10" x14ac:dyDescent="0.3">
      <c r="A232" s="142"/>
      <c r="B232" s="143"/>
      <c r="C232" s="144"/>
      <c r="D232" s="143"/>
      <c r="E232" s="321"/>
      <c r="F232" s="321"/>
      <c r="G232" s="142"/>
      <c r="H232" s="143"/>
      <c r="I232" s="143"/>
      <c r="J232" s="143"/>
    </row>
    <row r="233" spans="1:10" x14ac:dyDescent="0.3">
      <c r="A233" s="142"/>
      <c r="B233" s="143"/>
      <c r="C233" s="144"/>
      <c r="D233" s="143"/>
      <c r="E233" s="321"/>
      <c r="F233" s="321"/>
      <c r="G233" s="142"/>
      <c r="H233" s="143"/>
      <c r="I233" s="143"/>
      <c r="J233" s="143"/>
    </row>
    <row r="234" spans="1:10" x14ac:dyDescent="0.3">
      <c r="A234" s="142"/>
      <c r="B234" s="143"/>
      <c r="C234" s="144"/>
      <c r="D234" s="143"/>
      <c r="E234" s="321"/>
      <c r="F234" s="321"/>
      <c r="G234" s="142"/>
      <c r="H234" s="143"/>
      <c r="I234" s="143"/>
      <c r="J234" s="143"/>
    </row>
    <row r="235" spans="1:10" x14ac:dyDescent="0.3">
      <c r="A235" s="142"/>
      <c r="B235" s="143"/>
      <c r="C235" s="144"/>
      <c r="D235" s="143"/>
      <c r="E235" s="321"/>
      <c r="F235" s="321"/>
      <c r="G235" s="142"/>
      <c r="H235" s="143"/>
      <c r="I235" s="143"/>
      <c r="J235" s="143"/>
    </row>
    <row r="236" spans="1:10" x14ac:dyDescent="0.3">
      <c r="A236" s="142"/>
      <c r="B236" s="143"/>
      <c r="C236" s="144"/>
      <c r="D236" s="143"/>
      <c r="E236" s="321"/>
      <c r="F236" s="321"/>
      <c r="G236" s="142"/>
      <c r="H236" s="143"/>
      <c r="I236" s="143"/>
      <c r="J236" s="143"/>
    </row>
    <row r="237" spans="1:10" x14ac:dyDescent="0.3">
      <c r="A237" s="142"/>
      <c r="B237" s="143"/>
      <c r="C237" s="144"/>
      <c r="D237" s="143"/>
      <c r="E237" s="321"/>
      <c r="F237" s="321"/>
      <c r="G237" s="142"/>
      <c r="H237" s="143"/>
      <c r="I237" s="143"/>
      <c r="J237" s="143"/>
    </row>
    <row r="238" spans="1:10" x14ac:dyDescent="0.3">
      <c r="A238" s="142"/>
      <c r="B238" s="143"/>
      <c r="C238" s="144"/>
      <c r="D238" s="143"/>
      <c r="E238" s="321"/>
      <c r="F238" s="321"/>
      <c r="G238" s="142"/>
      <c r="H238" s="143"/>
      <c r="I238" s="143"/>
      <c r="J238" s="143"/>
    </row>
    <row r="239" spans="1:10" x14ac:dyDescent="0.3">
      <c r="A239" s="142"/>
      <c r="B239" s="143"/>
      <c r="C239" s="144"/>
      <c r="D239" s="143"/>
      <c r="E239" s="321"/>
      <c r="F239" s="321"/>
      <c r="G239" s="142"/>
      <c r="H239" s="143"/>
      <c r="I239" s="143"/>
      <c r="J239" s="143"/>
    </row>
    <row r="240" spans="1:10" x14ac:dyDescent="0.3">
      <c r="A240" s="142"/>
      <c r="B240" s="143"/>
      <c r="C240" s="144"/>
      <c r="D240" s="143"/>
      <c r="E240" s="321"/>
      <c r="F240" s="321"/>
      <c r="G240" s="142"/>
      <c r="H240" s="143"/>
      <c r="I240" s="143"/>
      <c r="J240" s="143"/>
    </row>
    <row r="241" spans="1:10" x14ac:dyDescent="0.3">
      <c r="A241" s="142"/>
      <c r="B241" s="143"/>
      <c r="C241" s="144"/>
      <c r="D241" s="143"/>
      <c r="E241" s="321"/>
      <c r="F241" s="321"/>
      <c r="G241" s="142"/>
      <c r="H241" s="143"/>
      <c r="I241" s="143"/>
      <c r="J241" s="143"/>
    </row>
    <row r="242" spans="1:10" x14ac:dyDescent="0.3">
      <c r="A242" s="142"/>
      <c r="B242" s="143"/>
      <c r="C242" s="144"/>
      <c r="D242" s="143"/>
      <c r="E242" s="321"/>
      <c r="F242" s="321"/>
      <c r="G242" s="142"/>
      <c r="H242" s="143"/>
      <c r="I242" s="143"/>
      <c r="J242" s="143"/>
    </row>
    <row r="243" spans="1:10" x14ac:dyDescent="0.3">
      <c r="A243" s="142"/>
      <c r="B243" s="143"/>
      <c r="C243" s="144"/>
      <c r="D243" s="143"/>
      <c r="E243" s="321"/>
      <c r="F243" s="321"/>
      <c r="G243" s="142"/>
      <c r="H243" s="143"/>
      <c r="I243" s="143"/>
      <c r="J243" s="143"/>
    </row>
    <row r="244" spans="1:10" x14ac:dyDescent="0.3">
      <c r="A244" s="142"/>
      <c r="B244" s="143"/>
      <c r="C244" s="144"/>
      <c r="D244" s="143"/>
      <c r="E244" s="321"/>
      <c r="F244" s="321"/>
      <c r="G244" s="142"/>
      <c r="H244" s="143"/>
      <c r="I244" s="143"/>
      <c r="J244" s="143"/>
    </row>
    <row r="245" spans="1:10" x14ac:dyDescent="0.3">
      <c r="A245" s="142"/>
      <c r="B245" s="143"/>
      <c r="C245" s="144"/>
      <c r="D245" s="143"/>
      <c r="E245" s="321"/>
      <c r="F245" s="321"/>
      <c r="G245" s="142"/>
      <c r="H245" s="143"/>
      <c r="I245" s="143"/>
      <c r="J245" s="143"/>
    </row>
    <row r="246" spans="1:10" x14ac:dyDescent="0.3">
      <c r="A246" s="142"/>
      <c r="B246" s="143"/>
      <c r="C246" s="144"/>
      <c r="D246" s="143"/>
      <c r="E246" s="321"/>
      <c r="F246" s="321"/>
      <c r="G246" s="142"/>
      <c r="H246" s="143"/>
      <c r="I246" s="143"/>
      <c r="J246" s="143"/>
    </row>
    <row r="247" spans="1:10" x14ac:dyDescent="0.3">
      <c r="A247" s="142"/>
      <c r="B247" s="143"/>
      <c r="C247" s="144"/>
      <c r="D247" s="143"/>
      <c r="E247" s="321"/>
      <c r="F247" s="321"/>
      <c r="G247" s="142"/>
      <c r="H247" s="143"/>
      <c r="I247" s="143"/>
      <c r="J247" s="143"/>
    </row>
    <row r="248" spans="1:10" x14ac:dyDescent="0.3">
      <c r="A248" s="142"/>
      <c r="B248" s="143"/>
      <c r="C248" s="144"/>
      <c r="D248" s="143"/>
      <c r="E248" s="321"/>
      <c r="F248" s="321"/>
      <c r="G248" s="142"/>
      <c r="H248" s="143"/>
      <c r="I248" s="143"/>
      <c r="J248" s="143"/>
    </row>
    <row r="249" spans="1:10" x14ac:dyDescent="0.3">
      <c r="A249" s="142"/>
      <c r="B249" s="143"/>
      <c r="C249" s="144"/>
      <c r="D249" s="143"/>
      <c r="E249" s="321"/>
      <c r="F249" s="321"/>
      <c r="G249" s="142"/>
      <c r="H249" s="143"/>
      <c r="I249" s="143"/>
      <c r="J249" s="143"/>
    </row>
    <row r="250" spans="1:10" x14ac:dyDescent="0.3">
      <c r="A250" s="142"/>
      <c r="B250" s="143"/>
      <c r="C250" s="144"/>
      <c r="D250" s="143"/>
      <c r="E250" s="321"/>
      <c r="F250" s="321"/>
      <c r="G250" s="142"/>
      <c r="H250" s="143"/>
      <c r="I250" s="143"/>
      <c r="J250" s="143"/>
    </row>
    <row r="251" spans="1:10" x14ac:dyDescent="0.3">
      <c r="A251" s="142"/>
      <c r="B251" s="143"/>
      <c r="C251" s="144"/>
      <c r="D251" s="143"/>
      <c r="E251" s="321"/>
      <c r="F251" s="321"/>
      <c r="G251" s="142"/>
      <c r="H251" s="143"/>
      <c r="I251" s="143"/>
      <c r="J251" s="143"/>
    </row>
    <row r="252" spans="1:10" x14ac:dyDescent="0.3">
      <c r="A252" s="142"/>
      <c r="B252" s="143"/>
      <c r="C252" s="144"/>
      <c r="D252" s="143"/>
      <c r="E252" s="321"/>
      <c r="F252" s="321"/>
      <c r="G252" s="142"/>
      <c r="H252" s="143"/>
      <c r="I252" s="143"/>
      <c r="J252" s="143"/>
    </row>
    <row r="253" spans="1:10" x14ac:dyDescent="0.3">
      <c r="A253" s="142"/>
      <c r="B253" s="143"/>
      <c r="C253" s="144"/>
      <c r="D253" s="143"/>
      <c r="E253" s="321"/>
      <c r="F253" s="321"/>
      <c r="G253" s="142"/>
      <c r="H253" s="143"/>
      <c r="I253" s="143"/>
      <c r="J253" s="143"/>
    </row>
    <row r="254" spans="1:10" x14ac:dyDescent="0.3">
      <c r="A254" s="142"/>
      <c r="B254" s="143"/>
      <c r="C254" s="144"/>
      <c r="D254" s="143"/>
      <c r="E254" s="321"/>
      <c r="F254" s="321"/>
      <c r="G254" s="142"/>
      <c r="H254" s="143"/>
      <c r="I254" s="143"/>
      <c r="J254" s="143"/>
    </row>
    <row r="255" spans="1:10" x14ac:dyDescent="0.3">
      <c r="A255" s="142"/>
      <c r="B255" s="143"/>
      <c r="C255" s="144"/>
      <c r="D255" s="143"/>
      <c r="E255" s="321"/>
      <c r="F255" s="321"/>
      <c r="G255" s="142"/>
      <c r="H255" s="143"/>
      <c r="I255" s="143"/>
      <c r="J255" s="143"/>
    </row>
    <row r="256" spans="1:10" x14ac:dyDescent="0.3">
      <c r="A256" s="142"/>
      <c r="B256" s="143"/>
      <c r="C256" s="144"/>
      <c r="D256" s="143"/>
      <c r="E256" s="321"/>
      <c r="F256" s="321"/>
      <c r="G256" s="142"/>
      <c r="H256" s="143"/>
      <c r="I256" s="143"/>
      <c r="J256" s="143"/>
    </row>
    <row r="257" spans="1:10" x14ac:dyDescent="0.3">
      <c r="A257" s="142"/>
      <c r="B257" s="143"/>
      <c r="C257" s="144"/>
      <c r="D257" s="143"/>
      <c r="E257" s="321"/>
      <c r="F257" s="321"/>
      <c r="G257" s="142"/>
      <c r="H257" s="143"/>
      <c r="I257" s="143"/>
      <c r="J257" s="143"/>
    </row>
    <row r="258" spans="1:10" x14ac:dyDescent="0.3">
      <c r="A258" s="142"/>
      <c r="B258" s="143"/>
      <c r="C258" s="144"/>
      <c r="D258" s="143"/>
      <c r="E258" s="321"/>
      <c r="F258" s="321"/>
      <c r="G258" s="142"/>
      <c r="H258" s="143"/>
      <c r="I258" s="143"/>
      <c r="J258" s="143"/>
    </row>
    <row r="259" spans="1:10" x14ac:dyDescent="0.3">
      <c r="A259" s="142"/>
      <c r="B259" s="143"/>
      <c r="C259" s="144"/>
      <c r="D259" s="143"/>
      <c r="E259" s="321"/>
      <c r="F259" s="321"/>
      <c r="G259" s="142"/>
      <c r="H259" s="143"/>
      <c r="I259" s="143"/>
      <c r="J259" s="143"/>
    </row>
    <row r="260" spans="1:10" x14ac:dyDescent="0.3">
      <c r="A260" s="142"/>
      <c r="B260" s="143"/>
      <c r="C260" s="144"/>
      <c r="D260" s="143"/>
      <c r="E260" s="321"/>
      <c r="F260" s="321"/>
      <c r="G260" s="142"/>
      <c r="H260" s="143"/>
      <c r="I260" s="143"/>
      <c r="J260" s="143"/>
    </row>
    <row r="261" spans="1:10" x14ac:dyDescent="0.3">
      <c r="A261" s="142"/>
      <c r="B261" s="143"/>
      <c r="C261" s="144"/>
      <c r="D261" s="143"/>
      <c r="E261" s="321"/>
      <c r="F261" s="321"/>
      <c r="G261" s="142"/>
      <c r="H261" s="143"/>
      <c r="I261" s="143"/>
      <c r="J261" s="143"/>
    </row>
    <row r="262" spans="1:10" x14ac:dyDescent="0.3">
      <c r="A262" s="142"/>
      <c r="B262" s="143"/>
      <c r="C262" s="144"/>
      <c r="D262" s="143"/>
      <c r="E262" s="321"/>
      <c r="F262" s="321"/>
      <c r="G262" s="142"/>
      <c r="H262" s="143"/>
      <c r="I262" s="143"/>
      <c r="J262" s="143"/>
    </row>
    <row r="263" spans="1:10" x14ac:dyDescent="0.3">
      <c r="A263" s="142"/>
      <c r="B263" s="143"/>
      <c r="C263" s="144"/>
      <c r="D263" s="143"/>
      <c r="E263" s="321"/>
      <c r="F263" s="321"/>
      <c r="G263" s="142"/>
      <c r="H263" s="143"/>
      <c r="I263" s="143"/>
      <c r="J263" s="143"/>
    </row>
    <row r="264" spans="1:10" x14ac:dyDescent="0.3">
      <c r="A264" s="142"/>
      <c r="B264" s="143"/>
      <c r="C264" s="144"/>
      <c r="D264" s="143"/>
      <c r="E264" s="321"/>
      <c r="F264" s="321"/>
      <c r="G264" s="142"/>
      <c r="H264" s="143"/>
      <c r="I264" s="143"/>
      <c r="J264" s="143"/>
    </row>
    <row r="265" spans="1:10" x14ac:dyDescent="0.3">
      <c r="A265" s="142"/>
      <c r="B265" s="143"/>
      <c r="C265" s="144"/>
      <c r="D265" s="143"/>
      <c r="E265" s="321"/>
      <c r="F265" s="321"/>
      <c r="G265" s="142"/>
      <c r="H265" s="143"/>
      <c r="I265" s="143"/>
      <c r="J265" s="143"/>
    </row>
    <row r="266" spans="1:10" x14ac:dyDescent="0.3">
      <c r="A266" s="142"/>
      <c r="B266" s="143"/>
      <c r="C266" s="144"/>
      <c r="D266" s="143"/>
      <c r="E266" s="321"/>
      <c r="F266" s="321"/>
      <c r="G266" s="142"/>
      <c r="H266" s="143"/>
      <c r="I266" s="143"/>
      <c r="J266" s="143"/>
    </row>
    <row r="267" spans="1:10" x14ac:dyDescent="0.3">
      <c r="A267" s="142"/>
      <c r="B267" s="143"/>
      <c r="C267" s="144"/>
      <c r="D267" s="143"/>
      <c r="E267" s="321"/>
      <c r="F267" s="321"/>
      <c r="G267" s="142"/>
      <c r="H267" s="143"/>
      <c r="I267" s="143"/>
      <c r="J267" s="143"/>
    </row>
    <row r="268" spans="1:10" x14ac:dyDescent="0.3">
      <c r="A268" s="142"/>
      <c r="B268" s="143"/>
      <c r="C268" s="144"/>
      <c r="D268" s="143"/>
      <c r="E268" s="321"/>
      <c r="F268" s="321"/>
      <c r="G268" s="142"/>
      <c r="H268" s="143"/>
      <c r="I268" s="143"/>
      <c r="J268" s="143"/>
    </row>
    <row r="269" spans="1:10" x14ac:dyDescent="0.3">
      <c r="A269" s="142"/>
      <c r="B269" s="143"/>
      <c r="C269" s="144"/>
      <c r="D269" s="143"/>
      <c r="E269" s="321"/>
      <c r="F269" s="321"/>
      <c r="G269" s="142"/>
      <c r="H269" s="143"/>
      <c r="I269" s="143"/>
      <c r="J269" s="143"/>
    </row>
    <row r="270" spans="1:10" x14ac:dyDescent="0.3">
      <c r="A270" s="142"/>
      <c r="B270" s="143"/>
      <c r="C270" s="144"/>
      <c r="D270" s="143"/>
      <c r="E270" s="321"/>
      <c r="F270" s="321"/>
      <c r="G270" s="142"/>
      <c r="H270" s="143"/>
      <c r="I270" s="143"/>
      <c r="J270" s="143"/>
    </row>
    <row r="271" spans="1:10" x14ac:dyDescent="0.3">
      <c r="A271" s="142"/>
      <c r="B271" s="143"/>
      <c r="C271" s="144"/>
      <c r="D271" s="143"/>
      <c r="E271" s="321"/>
      <c r="F271" s="321"/>
      <c r="G271" s="142"/>
      <c r="H271" s="143"/>
      <c r="I271" s="143"/>
      <c r="J271" s="143"/>
    </row>
    <row r="272" spans="1:10" x14ac:dyDescent="0.3">
      <c r="A272" s="142"/>
      <c r="B272" s="143"/>
      <c r="C272" s="144"/>
      <c r="D272" s="143"/>
      <c r="E272" s="321"/>
      <c r="F272" s="321"/>
      <c r="G272" s="142"/>
      <c r="H272" s="143"/>
      <c r="I272" s="143"/>
      <c r="J272" s="143"/>
    </row>
    <row r="273" spans="1:10" x14ac:dyDescent="0.3">
      <c r="A273" s="142"/>
      <c r="B273" s="143"/>
      <c r="C273" s="144"/>
      <c r="D273" s="143"/>
      <c r="E273" s="321"/>
      <c r="F273" s="321"/>
      <c r="G273" s="142"/>
      <c r="H273" s="143"/>
      <c r="I273" s="143"/>
      <c r="J273" s="143"/>
    </row>
    <row r="274" spans="1:10" x14ac:dyDescent="0.3">
      <c r="A274" s="142"/>
      <c r="B274" s="143"/>
      <c r="C274" s="144"/>
      <c r="D274" s="143"/>
      <c r="E274" s="321"/>
      <c r="F274" s="321"/>
      <c r="G274" s="142"/>
      <c r="H274" s="143"/>
      <c r="I274" s="143"/>
      <c r="J274" s="143"/>
    </row>
    <row r="275" spans="1:10" x14ac:dyDescent="0.3">
      <c r="A275" s="142"/>
      <c r="B275" s="143"/>
      <c r="C275" s="144"/>
      <c r="D275" s="143"/>
      <c r="E275" s="321"/>
      <c r="F275" s="321"/>
      <c r="G275" s="142"/>
      <c r="H275" s="143"/>
      <c r="I275" s="143"/>
      <c r="J275" s="143"/>
    </row>
    <row r="276" spans="1:10" x14ac:dyDescent="0.3">
      <c r="A276" s="142"/>
      <c r="B276" s="143"/>
      <c r="C276" s="144"/>
      <c r="D276" s="143"/>
      <c r="E276" s="321"/>
      <c r="F276" s="321"/>
      <c r="G276" s="142"/>
      <c r="H276" s="143"/>
      <c r="I276" s="143"/>
      <c r="J276" s="143"/>
    </row>
    <row r="277" spans="1:10" x14ac:dyDescent="0.3">
      <c r="A277" s="142"/>
      <c r="B277" s="143"/>
      <c r="C277" s="144"/>
      <c r="D277" s="143"/>
      <c r="E277" s="321"/>
      <c r="F277" s="321"/>
      <c r="G277" s="142"/>
      <c r="H277" s="143"/>
      <c r="I277" s="143"/>
      <c r="J277" s="143"/>
    </row>
    <row r="278" spans="1:10" x14ac:dyDescent="0.3">
      <c r="A278" s="142"/>
      <c r="B278" s="143"/>
      <c r="C278" s="144"/>
      <c r="D278" s="143"/>
      <c r="E278" s="321"/>
      <c r="F278" s="321"/>
      <c r="G278" s="142"/>
      <c r="H278" s="143"/>
      <c r="I278" s="143"/>
      <c r="J278" s="143"/>
    </row>
    <row r="279" spans="1:10" x14ac:dyDescent="0.3">
      <c r="A279" s="142"/>
      <c r="B279" s="143"/>
      <c r="C279" s="144"/>
      <c r="D279" s="143"/>
      <c r="E279" s="321"/>
      <c r="F279" s="321"/>
      <c r="G279" s="142"/>
      <c r="H279" s="143"/>
      <c r="I279" s="143"/>
      <c r="J279" s="143"/>
    </row>
    <row r="280" spans="1:10" x14ac:dyDescent="0.3">
      <c r="A280" s="142"/>
      <c r="B280" s="143"/>
      <c r="C280" s="144"/>
      <c r="D280" s="143"/>
      <c r="E280" s="321"/>
      <c r="F280" s="321"/>
      <c r="G280" s="142"/>
      <c r="H280" s="143"/>
      <c r="I280" s="143"/>
      <c r="J280" s="143"/>
    </row>
    <row r="281" spans="1:10" x14ac:dyDescent="0.3">
      <c r="A281" s="142"/>
      <c r="B281" s="143"/>
      <c r="C281" s="144"/>
      <c r="D281" s="143"/>
      <c r="E281" s="321"/>
      <c r="F281" s="321"/>
      <c r="G281" s="142"/>
      <c r="H281" s="143"/>
      <c r="I281" s="143"/>
      <c r="J281" s="143"/>
    </row>
    <row r="282" spans="1:10" x14ac:dyDescent="0.3">
      <c r="A282" s="142"/>
      <c r="B282" s="143"/>
      <c r="C282" s="144"/>
      <c r="D282" s="143"/>
      <c r="E282" s="321"/>
      <c r="F282" s="321"/>
      <c r="G282" s="142"/>
      <c r="H282" s="143"/>
      <c r="I282" s="143"/>
      <c r="J282" s="143"/>
    </row>
    <row r="283" spans="1:10" x14ac:dyDescent="0.3">
      <c r="A283" s="142"/>
      <c r="B283" s="143"/>
      <c r="C283" s="144"/>
      <c r="D283" s="143"/>
      <c r="E283" s="321"/>
      <c r="F283" s="321"/>
      <c r="G283" s="142"/>
      <c r="H283" s="143"/>
      <c r="I283" s="143"/>
      <c r="J283" s="143"/>
    </row>
    <row r="284" spans="1:10" x14ac:dyDescent="0.3">
      <c r="A284" s="142"/>
      <c r="B284" s="143"/>
      <c r="C284" s="144"/>
      <c r="D284" s="143"/>
      <c r="E284" s="321"/>
      <c r="F284" s="321"/>
      <c r="G284" s="142"/>
      <c r="H284" s="143"/>
      <c r="I284" s="143"/>
      <c r="J284" s="143"/>
    </row>
    <row r="285" spans="1:10" x14ac:dyDescent="0.3">
      <c r="A285" s="142"/>
      <c r="B285" s="143"/>
      <c r="C285" s="144"/>
      <c r="D285" s="143"/>
      <c r="E285" s="321"/>
      <c r="F285" s="321"/>
      <c r="G285" s="142"/>
      <c r="H285" s="143"/>
      <c r="I285" s="143"/>
      <c r="J285" s="143"/>
    </row>
    <row r="286" spans="1:10" x14ac:dyDescent="0.3">
      <c r="A286" s="142"/>
      <c r="B286" s="143"/>
      <c r="C286" s="144"/>
      <c r="D286" s="143"/>
      <c r="E286" s="321"/>
      <c r="F286" s="321"/>
      <c r="G286" s="142"/>
      <c r="H286" s="143"/>
      <c r="I286" s="143"/>
      <c r="J286" s="143"/>
    </row>
    <row r="287" spans="1:10" x14ac:dyDescent="0.3">
      <c r="A287" s="142"/>
      <c r="B287" s="143"/>
      <c r="C287" s="144"/>
      <c r="D287" s="143"/>
      <c r="E287" s="321"/>
      <c r="F287" s="321"/>
      <c r="G287" s="142"/>
      <c r="H287" s="143"/>
      <c r="I287" s="143"/>
      <c r="J287" s="143"/>
    </row>
    <row r="288" spans="1:10" x14ac:dyDescent="0.3">
      <c r="A288" s="142"/>
      <c r="B288" s="143"/>
      <c r="C288" s="144"/>
      <c r="D288" s="143"/>
      <c r="E288" s="321"/>
      <c r="F288" s="321"/>
      <c r="G288" s="142"/>
      <c r="H288" s="143"/>
      <c r="I288" s="143"/>
      <c r="J288" s="143"/>
    </row>
    <row r="289" spans="1:10" x14ac:dyDescent="0.3">
      <c r="A289" s="142"/>
      <c r="B289" s="143"/>
      <c r="C289" s="144"/>
      <c r="D289" s="143"/>
      <c r="E289" s="321"/>
      <c r="F289" s="321"/>
      <c r="G289" s="142"/>
      <c r="H289" s="143"/>
      <c r="I289" s="143"/>
      <c r="J289" s="143"/>
    </row>
    <row r="290" spans="1:10" x14ac:dyDescent="0.3">
      <c r="A290" s="142"/>
      <c r="B290" s="143"/>
      <c r="C290" s="144"/>
      <c r="D290" s="143"/>
      <c r="E290" s="321"/>
      <c r="F290" s="321"/>
      <c r="G290" s="142"/>
      <c r="H290" s="143"/>
      <c r="I290" s="143"/>
      <c r="J290" s="143"/>
    </row>
    <row r="291" spans="1:10" x14ac:dyDescent="0.3">
      <c r="A291" s="142"/>
      <c r="B291" s="143"/>
      <c r="C291" s="144"/>
      <c r="D291" s="143"/>
      <c r="E291" s="321"/>
      <c r="F291" s="321"/>
      <c r="G291" s="142"/>
      <c r="H291" s="143"/>
      <c r="I291" s="143"/>
      <c r="J291" s="143"/>
    </row>
    <row r="292" spans="1:10" x14ac:dyDescent="0.3">
      <c r="A292" s="142"/>
      <c r="B292" s="143"/>
      <c r="C292" s="144"/>
      <c r="D292" s="143"/>
      <c r="E292" s="321"/>
      <c r="F292" s="321"/>
      <c r="G292" s="142"/>
      <c r="H292" s="143"/>
      <c r="I292" s="143"/>
      <c r="J292" s="143"/>
    </row>
    <row r="293" spans="1:10" x14ac:dyDescent="0.3">
      <c r="A293" s="142"/>
      <c r="B293" s="143"/>
      <c r="C293" s="144"/>
      <c r="D293" s="143"/>
      <c r="E293" s="321"/>
      <c r="F293" s="321"/>
      <c r="G293" s="142"/>
      <c r="H293" s="143"/>
      <c r="I293" s="143"/>
      <c r="J293" s="143"/>
    </row>
    <row r="294" spans="1:10" x14ac:dyDescent="0.3">
      <c r="A294" s="142"/>
      <c r="B294" s="143"/>
      <c r="C294" s="144"/>
      <c r="D294" s="143"/>
      <c r="E294" s="321"/>
      <c r="F294" s="321"/>
      <c r="G294" s="142"/>
      <c r="H294" s="143"/>
      <c r="I294" s="143"/>
      <c r="J294" s="143"/>
    </row>
    <row r="295" spans="1:10" x14ac:dyDescent="0.3">
      <c r="A295" s="142"/>
      <c r="B295" s="143"/>
      <c r="C295" s="144"/>
      <c r="D295" s="143"/>
      <c r="E295" s="321"/>
      <c r="F295" s="321"/>
      <c r="G295" s="142"/>
      <c r="H295" s="143"/>
      <c r="I295" s="143"/>
      <c r="J295" s="143"/>
    </row>
    <row r="296" spans="1:10" x14ac:dyDescent="0.3">
      <c r="A296" s="142"/>
      <c r="B296" s="143"/>
      <c r="C296" s="144"/>
      <c r="D296" s="143"/>
      <c r="E296" s="321"/>
      <c r="F296" s="321"/>
      <c r="G296" s="142"/>
      <c r="H296" s="143"/>
      <c r="I296" s="143"/>
      <c r="J296" s="143"/>
    </row>
    <row r="297" spans="1:10" x14ac:dyDescent="0.3">
      <c r="A297" s="142"/>
      <c r="B297" s="143"/>
      <c r="C297" s="144"/>
      <c r="D297" s="143"/>
      <c r="E297" s="321"/>
      <c r="F297" s="321"/>
      <c r="G297" s="142"/>
      <c r="H297" s="143"/>
      <c r="I297" s="143"/>
      <c r="J297" s="143"/>
    </row>
    <row r="298" spans="1:10" x14ac:dyDescent="0.3">
      <c r="A298" s="142"/>
      <c r="B298" s="143"/>
      <c r="C298" s="144"/>
      <c r="D298" s="143"/>
      <c r="E298" s="321"/>
      <c r="F298" s="321"/>
      <c r="G298" s="142"/>
      <c r="H298" s="143"/>
      <c r="I298" s="143"/>
      <c r="J298" s="143"/>
    </row>
    <row r="299" spans="1:10" x14ac:dyDescent="0.3">
      <c r="A299" s="142"/>
      <c r="B299" s="143"/>
      <c r="C299" s="144"/>
      <c r="D299" s="143"/>
      <c r="E299" s="321"/>
      <c r="F299" s="321"/>
      <c r="G299" s="142"/>
      <c r="H299" s="143"/>
      <c r="I299" s="143"/>
      <c r="J299" s="143"/>
    </row>
    <row r="300" spans="1:10" x14ac:dyDescent="0.3">
      <c r="A300" s="142"/>
      <c r="B300" s="143"/>
      <c r="C300" s="144"/>
      <c r="D300" s="143"/>
      <c r="E300" s="321"/>
      <c r="F300" s="321"/>
      <c r="G300" s="142"/>
      <c r="H300" s="143"/>
      <c r="I300" s="143"/>
      <c r="J300" s="143"/>
    </row>
    <row r="301" spans="1:10" x14ac:dyDescent="0.3">
      <c r="A301" s="142"/>
      <c r="B301" s="143"/>
      <c r="C301" s="144"/>
      <c r="D301" s="143"/>
      <c r="E301" s="321"/>
      <c r="F301" s="321"/>
      <c r="G301" s="142"/>
      <c r="H301" s="143"/>
      <c r="I301" s="143"/>
      <c r="J301" s="143"/>
    </row>
    <row r="302" spans="1:10" x14ac:dyDescent="0.3">
      <c r="A302" s="142"/>
      <c r="B302" s="143"/>
      <c r="C302" s="144"/>
      <c r="D302" s="143"/>
      <c r="E302" s="321"/>
      <c r="F302" s="321"/>
      <c r="G302" s="142"/>
      <c r="H302" s="143"/>
      <c r="I302" s="143"/>
      <c r="J302" s="143"/>
    </row>
    <row r="303" spans="1:10" x14ac:dyDescent="0.3">
      <c r="A303" s="142"/>
      <c r="B303" s="143"/>
      <c r="C303" s="144"/>
      <c r="D303" s="143"/>
      <c r="E303" s="321"/>
      <c r="F303" s="321"/>
      <c r="G303" s="142"/>
      <c r="H303" s="143"/>
      <c r="I303" s="143"/>
      <c r="J303" s="143"/>
    </row>
    <row r="304" spans="1:10" x14ac:dyDescent="0.3">
      <c r="A304" s="142"/>
      <c r="B304" s="143"/>
      <c r="C304" s="144"/>
      <c r="D304" s="143"/>
      <c r="E304" s="321"/>
      <c r="F304" s="321"/>
      <c r="G304" s="142"/>
      <c r="H304" s="143"/>
      <c r="I304" s="143"/>
      <c r="J304" s="143"/>
    </row>
    <row r="305" spans="1:10" x14ac:dyDescent="0.3">
      <c r="A305" s="142"/>
      <c r="B305" s="143"/>
      <c r="C305" s="144"/>
      <c r="D305" s="143"/>
      <c r="E305" s="321"/>
      <c r="F305" s="321"/>
      <c r="G305" s="142"/>
      <c r="H305" s="143"/>
      <c r="I305" s="143"/>
      <c r="J305" s="143"/>
    </row>
    <row r="306" spans="1:10" x14ac:dyDescent="0.3">
      <c r="A306" s="142"/>
      <c r="B306" s="143"/>
      <c r="C306" s="144"/>
      <c r="D306" s="143"/>
      <c r="E306" s="321"/>
      <c r="F306" s="321"/>
      <c r="G306" s="142"/>
      <c r="H306" s="143"/>
      <c r="I306" s="143"/>
      <c r="J306" s="143"/>
    </row>
    <row r="307" spans="1:10" x14ac:dyDescent="0.3">
      <c r="A307" s="142"/>
      <c r="B307" s="143"/>
      <c r="C307" s="144"/>
      <c r="D307" s="143"/>
      <c r="E307" s="321"/>
      <c r="F307" s="321"/>
      <c r="G307" s="142"/>
      <c r="H307" s="143"/>
      <c r="I307" s="143"/>
      <c r="J307" s="143"/>
    </row>
    <row r="308" spans="1:10" x14ac:dyDescent="0.3">
      <c r="A308" s="142"/>
      <c r="B308" s="143"/>
      <c r="C308" s="144"/>
      <c r="D308" s="143"/>
      <c r="E308" s="321"/>
      <c r="F308" s="321"/>
      <c r="G308" s="142"/>
      <c r="H308" s="143"/>
      <c r="I308" s="143"/>
      <c r="J308" s="143"/>
    </row>
    <row r="309" spans="1:10" x14ac:dyDescent="0.3">
      <c r="A309" s="142"/>
      <c r="B309" s="143"/>
      <c r="C309" s="144"/>
      <c r="D309" s="143"/>
      <c r="E309" s="321"/>
      <c r="F309" s="321"/>
      <c r="G309" s="142"/>
      <c r="H309" s="143"/>
      <c r="I309" s="143"/>
      <c r="J309" s="143"/>
    </row>
    <row r="310" spans="1:10" x14ac:dyDescent="0.3">
      <c r="A310" s="142"/>
      <c r="B310" s="143"/>
      <c r="C310" s="144"/>
      <c r="D310" s="143"/>
      <c r="E310" s="321"/>
      <c r="F310" s="321"/>
      <c r="G310" s="142"/>
      <c r="H310" s="143"/>
      <c r="I310" s="143"/>
      <c r="J310" s="143"/>
    </row>
    <row r="311" spans="1:10" x14ac:dyDescent="0.3">
      <c r="A311" s="142"/>
      <c r="B311" s="143"/>
      <c r="C311" s="144"/>
      <c r="D311" s="143"/>
      <c r="E311" s="321"/>
      <c r="F311" s="321"/>
      <c r="G311" s="142"/>
      <c r="H311" s="143"/>
      <c r="I311" s="143"/>
      <c r="J311" s="143"/>
    </row>
    <row r="312" spans="1:10" x14ac:dyDescent="0.3">
      <c r="A312" s="142"/>
      <c r="B312" s="143"/>
      <c r="C312" s="144"/>
      <c r="D312" s="143"/>
      <c r="E312" s="321"/>
      <c r="F312" s="321"/>
      <c r="G312" s="142"/>
      <c r="H312" s="143"/>
      <c r="I312" s="143"/>
      <c r="J312" s="143"/>
    </row>
    <row r="313" spans="1:10" x14ac:dyDescent="0.3">
      <c r="A313" s="142"/>
      <c r="B313" s="143"/>
      <c r="C313" s="144"/>
      <c r="D313" s="143"/>
      <c r="E313" s="321"/>
      <c r="F313" s="321"/>
      <c r="G313" s="142"/>
      <c r="H313" s="143"/>
      <c r="I313" s="143"/>
      <c r="J313" s="143"/>
    </row>
    <row r="314" spans="1:10" x14ac:dyDescent="0.3">
      <c r="A314" s="142"/>
      <c r="B314" s="143"/>
      <c r="C314" s="144"/>
      <c r="D314" s="143"/>
      <c r="E314" s="321"/>
      <c r="F314" s="321"/>
      <c r="G314" s="142"/>
      <c r="H314" s="143"/>
      <c r="I314" s="143"/>
      <c r="J314" s="143"/>
    </row>
    <row r="315" spans="1:10" x14ac:dyDescent="0.3">
      <c r="A315" s="142"/>
      <c r="B315" s="143"/>
      <c r="C315" s="144"/>
      <c r="D315" s="143"/>
      <c r="E315" s="321"/>
      <c r="F315" s="321"/>
      <c r="G315" s="142"/>
      <c r="H315" s="143"/>
      <c r="I315" s="143"/>
      <c r="J315" s="143"/>
    </row>
    <row r="316" spans="1:10" x14ac:dyDescent="0.3">
      <c r="A316" s="142"/>
      <c r="B316" s="143"/>
      <c r="C316" s="144"/>
      <c r="D316" s="143"/>
      <c r="E316" s="321"/>
      <c r="F316" s="321"/>
      <c r="G316" s="142"/>
      <c r="H316" s="143"/>
      <c r="I316" s="143"/>
      <c r="J316" s="143"/>
    </row>
    <row r="317" spans="1:10" x14ac:dyDescent="0.3">
      <c r="A317" s="142"/>
      <c r="B317" s="143"/>
      <c r="C317" s="144"/>
      <c r="D317" s="143"/>
      <c r="E317" s="321"/>
      <c r="F317" s="321"/>
      <c r="G317" s="142"/>
      <c r="H317" s="143"/>
      <c r="I317" s="143"/>
      <c r="J317" s="143"/>
    </row>
    <row r="318" spans="1:10" x14ac:dyDescent="0.3">
      <c r="A318" s="142"/>
      <c r="B318" s="143"/>
      <c r="C318" s="144"/>
      <c r="D318" s="143"/>
      <c r="E318" s="321"/>
      <c r="F318" s="321"/>
      <c r="G318" s="142"/>
      <c r="H318" s="143"/>
      <c r="I318" s="143"/>
      <c r="J318" s="143"/>
    </row>
    <row r="319" spans="1:10" x14ac:dyDescent="0.3">
      <c r="A319" s="142"/>
      <c r="B319" s="143"/>
      <c r="C319" s="144"/>
      <c r="D319" s="143"/>
      <c r="E319" s="321"/>
      <c r="F319" s="321"/>
      <c r="G319" s="142"/>
      <c r="H319" s="143"/>
      <c r="I319" s="143"/>
      <c r="J319" s="143"/>
    </row>
    <row r="320" spans="1:10" x14ac:dyDescent="0.3">
      <c r="A320" s="142"/>
      <c r="B320" s="143"/>
      <c r="C320" s="144"/>
      <c r="D320" s="143"/>
      <c r="E320" s="321"/>
      <c r="F320" s="321"/>
      <c r="G320" s="142"/>
      <c r="H320" s="143"/>
      <c r="I320" s="143"/>
      <c r="J320" s="143"/>
    </row>
    <row r="321" spans="1:10" x14ac:dyDescent="0.3">
      <c r="A321" s="142"/>
      <c r="B321" s="143"/>
      <c r="C321" s="144"/>
      <c r="D321" s="143"/>
      <c r="E321" s="321"/>
      <c r="F321" s="321"/>
      <c r="G321" s="142"/>
      <c r="H321" s="143"/>
      <c r="I321" s="143"/>
      <c r="J321" s="143"/>
    </row>
    <row r="322" spans="1:10" x14ac:dyDescent="0.3">
      <c r="A322" s="142"/>
      <c r="B322" s="143"/>
      <c r="C322" s="144"/>
      <c r="D322" s="143"/>
      <c r="E322" s="321"/>
      <c r="F322" s="321"/>
      <c r="G322" s="142"/>
      <c r="H322" s="143"/>
      <c r="I322" s="143"/>
      <c r="J322" s="143"/>
    </row>
    <row r="323" spans="1:10" x14ac:dyDescent="0.3">
      <c r="A323" s="142"/>
      <c r="B323" s="143"/>
      <c r="C323" s="144"/>
      <c r="D323" s="143"/>
      <c r="E323" s="321"/>
      <c r="F323" s="321"/>
      <c r="G323" s="142"/>
      <c r="H323" s="143"/>
      <c r="I323" s="143"/>
      <c r="J323" s="143"/>
    </row>
    <row r="324" spans="1:10" x14ac:dyDescent="0.3">
      <c r="A324" s="142"/>
      <c r="B324" s="143"/>
      <c r="C324" s="144"/>
      <c r="D324" s="143"/>
      <c r="E324" s="321"/>
      <c r="F324" s="321"/>
      <c r="G324" s="142"/>
      <c r="H324" s="143"/>
      <c r="I324" s="143"/>
      <c r="J324" s="143"/>
    </row>
    <row r="325" spans="1:10" x14ac:dyDescent="0.3">
      <c r="A325" s="142"/>
      <c r="B325" s="143"/>
      <c r="C325" s="144"/>
      <c r="D325" s="143"/>
      <c r="E325" s="321"/>
      <c r="F325" s="321"/>
      <c r="G325" s="142"/>
      <c r="H325" s="143"/>
      <c r="I325" s="143"/>
      <c r="J325" s="143"/>
    </row>
    <row r="326" spans="1:10" x14ac:dyDescent="0.3">
      <c r="A326" s="142"/>
      <c r="B326" s="143"/>
      <c r="C326" s="144"/>
      <c r="D326" s="143"/>
      <c r="E326" s="321"/>
      <c r="F326" s="321"/>
      <c r="G326" s="142"/>
      <c r="H326" s="143"/>
      <c r="I326" s="143"/>
      <c r="J326" s="143"/>
    </row>
    <row r="327" spans="1:10" x14ac:dyDescent="0.3">
      <c r="A327" s="142"/>
      <c r="B327" s="143"/>
      <c r="C327" s="144"/>
      <c r="D327" s="143"/>
      <c r="E327" s="321"/>
      <c r="F327" s="321"/>
      <c r="G327" s="142"/>
      <c r="H327" s="143"/>
      <c r="I327" s="143"/>
      <c r="J327" s="143"/>
    </row>
    <row r="328" spans="1:10" x14ac:dyDescent="0.3">
      <c r="A328" s="142"/>
      <c r="B328" s="143"/>
      <c r="C328" s="144"/>
      <c r="D328" s="143"/>
      <c r="E328" s="321"/>
      <c r="F328" s="321"/>
      <c r="G328" s="142"/>
      <c r="H328" s="143"/>
      <c r="I328" s="143"/>
      <c r="J328" s="143"/>
    </row>
    <row r="329" spans="1:10" x14ac:dyDescent="0.3">
      <c r="A329" s="142"/>
      <c r="B329" s="143"/>
      <c r="C329" s="144"/>
      <c r="D329" s="143"/>
      <c r="E329" s="321"/>
      <c r="F329" s="321"/>
      <c r="G329" s="142"/>
      <c r="H329" s="143"/>
      <c r="I329" s="143"/>
      <c r="J329" s="143"/>
    </row>
    <row r="330" spans="1:10" x14ac:dyDescent="0.3">
      <c r="A330" s="142"/>
      <c r="B330" s="143"/>
      <c r="C330" s="144"/>
      <c r="D330" s="143"/>
      <c r="E330" s="321"/>
      <c r="F330" s="321"/>
      <c r="G330" s="142"/>
      <c r="H330" s="143"/>
      <c r="I330" s="143"/>
      <c r="J330" s="143"/>
    </row>
    <row r="331" spans="1:10" x14ac:dyDescent="0.3">
      <c r="A331" s="142"/>
      <c r="B331" s="143"/>
      <c r="C331" s="144"/>
      <c r="D331" s="143"/>
      <c r="E331" s="321"/>
      <c r="F331" s="321"/>
      <c r="G331" s="142"/>
      <c r="H331" s="143"/>
      <c r="I331" s="143"/>
      <c r="J331" s="143"/>
    </row>
    <row r="332" spans="1:10" x14ac:dyDescent="0.3">
      <c r="A332" s="142"/>
      <c r="B332" s="143"/>
      <c r="C332" s="144"/>
      <c r="D332" s="143"/>
      <c r="E332" s="321"/>
      <c r="F332" s="321"/>
      <c r="G332" s="142"/>
      <c r="H332" s="143"/>
      <c r="I332" s="143"/>
      <c r="J332" s="143"/>
    </row>
    <row r="333" spans="1:10" x14ac:dyDescent="0.3">
      <c r="A333" s="142"/>
      <c r="B333" s="143"/>
      <c r="C333" s="144"/>
      <c r="D333" s="143"/>
      <c r="E333" s="321"/>
      <c r="F333" s="321"/>
      <c r="G333" s="142"/>
      <c r="H333" s="143"/>
      <c r="I333" s="143"/>
      <c r="J333" s="143"/>
    </row>
    <row r="334" spans="1:10" x14ac:dyDescent="0.3">
      <c r="A334" s="142"/>
      <c r="B334" s="143"/>
      <c r="C334" s="144"/>
      <c r="D334" s="143"/>
      <c r="E334" s="321"/>
      <c r="F334" s="321"/>
      <c r="G334" s="142"/>
      <c r="H334" s="143"/>
      <c r="I334" s="143"/>
      <c r="J334" s="143"/>
    </row>
    <row r="335" spans="1:10" x14ac:dyDescent="0.3">
      <c r="A335" s="142"/>
      <c r="B335" s="143"/>
      <c r="C335" s="144"/>
      <c r="D335" s="143"/>
      <c r="E335" s="321"/>
      <c r="F335" s="321"/>
      <c r="G335" s="142"/>
      <c r="H335" s="143"/>
      <c r="I335" s="143"/>
      <c r="J335" s="143"/>
    </row>
    <row r="336" spans="1:10" x14ac:dyDescent="0.3">
      <c r="A336" s="142"/>
      <c r="B336" s="143"/>
      <c r="C336" s="144"/>
      <c r="D336" s="143"/>
      <c r="E336" s="321"/>
      <c r="F336" s="321"/>
      <c r="G336" s="142"/>
      <c r="H336" s="143"/>
      <c r="I336" s="143"/>
      <c r="J336" s="143"/>
    </row>
    <row r="337" spans="1:10" x14ac:dyDescent="0.3">
      <c r="A337" s="142"/>
      <c r="B337" s="143"/>
      <c r="C337" s="144"/>
      <c r="D337" s="143"/>
      <c r="E337" s="321"/>
      <c r="F337" s="321"/>
      <c r="G337" s="142"/>
      <c r="H337" s="143"/>
      <c r="I337" s="143"/>
      <c r="J337" s="143"/>
    </row>
    <row r="338" spans="1:10" x14ac:dyDescent="0.3">
      <c r="A338" s="142"/>
      <c r="B338" s="143"/>
      <c r="C338" s="144"/>
      <c r="D338" s="143"/>
      <c r="E338" s="321"/>
      <c r="F338" s="321"/>
      <c r="G338" s="142"/>
      <c r="H338" s="143"/>
      <c r="I338" s="143"/>
      <c r="J338" s="143"/>
    </row>
    <row r="339" spans="1:10" x14ac:dyDescent="0.3">
      <c r="A339" s="142"/>
      <c r="B339" s="143"/>
      <c r="C339" s="144"/>
      <c r="D339" s="143"/>
      <c r="E339" s="321"/>
      <c r="F339" s="321"/>
      <c r="G339" s="142"/>
      <c r="H339" s="143"/>
      <c r="I339" s="143"/>
      <c r="J339" s="143"/>
    </row>
    <row r="340" spans="1:10" x14ac:dyDescent="0.3">
      <c r="A340" s="142"/>
      <c r="B340" s="143"/>
      <c r="C340" s="144"/>
      <c r="D340" s="143"/>
      <c r="E340" s="321"/>
      <c r="F340" s="321"/>
      <c r="G340" s="142"/>
      <c r="H340" s="143"/>
      <c r="I340" s="143"/>
      <c r="J340" s="143"/>
    </row>
    <row r="341" spans="1:10" x14ac:dyDescent="0.3">
      <c r="A341" s="142"/>
      <c r="B341" s="143"/>
      <c r="C341" s="144"/>
      <c r="D341" s="143"/>
      <c r="E341" s="321"/>
      <c r="F341" s="321"/>
      <c r="G341" s="142"/>
      <c r="H341" s="143"/>
      <c r="I341" s="143"/>
      <c r="J341" s="143"/>
    </row>
    <row r="342" spans="1:10" x14ac:dyDescent="0.3">
      <c r="A342" s="142"/>
      <c r="B342" s="143"/>
      <c r="C342" s="144"/>
      <c r="D342" s="143"/>
      <c r="E342" s="321"/>
      <c r="F342" s="321"/>
      <c r="G342" s="142"/>
      <c r="H342" s="143"/>
      <c r="I342" s="143"/>
      <c r="J342" s="143"/>
    </row>
    <row r="343" spans="1:10" x14ac:dyDescent="0.3">
      <c r="A343" s="142"/>
      <c r="B343" s="143"/>
      <c r="C343" s="144"/>
      <c r="D343" s="143"/>
      <c r="E343" s="321"/>
      <c r="F343" s="321"/>
      <c r="G343" s="142"/>
      <c r="H343" s="143"/>
      <c r="I343" s="143"/>
      <c r="J343" s="143"/>
    </row>
    <row r="344" spans="1:10" x14ac:dyDescent="0.3">
      <c r="A344" s="142"/>
      <c r="B344" s="143"/>
      <c r="C344" s="144"/>
      <c r="D344" s="143"/>
      <c r="E344" s="321"/>
      <c r="F344" s="321"/>
      <c r="G344" s="142"/>
      <c r="H344" s="143"/>
      <c r="I344" s="143"/>
      <c r="J344" s="143"/>
    </row>
    <row r="345" spans="1:10" x14ac:dyDescent="0.3">
      <c r="A345" s="142"/>
      <c r="B345" s="143"/>
      <c r="C345" s="144"/>
      <c r="D345" s="143"/>
      <c r="E345" s="321"/>
      <c r="F345" s="321"/>
      <c r="G345" s="142"/>
      <c r="H345" s="143"/>
      <c r="I345" s="143"/>
      <c r="J345" s="143"/>
    </row>
    <row r="346" spans="1:10" x14ac:dyDescent="0.3">
      <c r="A346" s="142"/>
      <c r="B346" s="143"/>
      <c r="C346" s="144"/>
      <c r="D346" s="143"/>
      <c r="E346" s="321"/>
      <c r="F346" s="321"/>
      <c r="G346" s="142"/>
      <c r="H346" s="143"/>
      <c r="I346" s="143"/>
      <c r="J346" s="143"/>
    </row>
    <row r="347" spans="1:10" x14ac:dyDescent="0.3">
      <c r="A347" s="142"/>
      <c r="B347" s="143"/>
      <c r="C347" s="144"/>
      <c r="D347" s="143"/>
      <c r="E347" s="321"/>
      <c r="F347" s="321"/>
      <c r="G347" s="142"/>
      <c r="H347" s="143"/>
      <c r="I347" s="143"/>
      <c r="J347" s="143"/>
    </row>
    <row r="348" spans="1:10" x14ac:dyDescent="0.3">
      <c r="A348" s="142"/>
      <c r="B348" s="143"/>
      <c r="C348" s="144"/>
      <c r="D348" s="143"/>
      <c r="E348" s="321"/>
      <c r="F348" s="321"/>
      <c r="G348" s="142"/>
      <c r="H348" s="143"/>
      <c r="I348" s="143"/>
      <c r="J348" s="143"/>
    </row>
    <row r="349" spans="1:10" x14ac:dyDescent="0.3">
      <c r="A349" s="142"/>
      <c r="B349" s="143"/>
      <c r="C349" s="144"/>
      <c r="D349" s="143"/>
      <c r="E349" s="321"/>
      <c r="F349" s="321"/>
      <c r="G349" s="142"/>
      <c r="H349" s="143"/>
      <c r="I349" s="143"/>
      <c r="J349" s="143"/>
    </row>
    <row r="350" spans="1:10" x14ac:dyDescent="0.3">
      <c r="A350" s="142"/>
      <c r="B350" s="143"/>
      <c r="C350" s="144"/>
      <c r="D350" s="143"/>
      <c r="E350" s="321"/>
      <c r="F350" s="321"/>
      <c r="G350" s="142"/>
      <c r="H350" s="143"/>
      <c r="I350" s="143"/>
      <c r="J350" s="143"/>
    </row>
    <row r="351" spans="1:10" x14ac:dyDescent="0.3">
      <c r="A351" s="142"/>
      <c r="B351" s="143"/>
      <c r="C351" s="144"/>
      <c r="D351" s="143"/>
      <c r="E351" s="321"/>
      <c r="F351" s="321"/>
      <c r="G351" s="142"/>
      <c r="H351" s="143"/>
      <c r="I351" s="143"/>
      <c r="J351" s="143"/>
    </row>
    <row r="352" spans="1:10" x14ac:dyDescent="0.3">
      <c r="A352" s="142"/>
      <c r="B352" s="143"/>
      <c r="C352" s="144"/>
      <c r="D352" s="143"/>
      <c r="E352" s="321"/>
      <c r="F352" s="321"/>
      <c r="G352" s="142"/>
      <c r="H352" s="143"/>
      <c r="I352" s="143"/>
      <c r="J352" s="143"/>
    </row>
    <row r="353" spans="1:10" x14ac:dyDescent="0.3">
      <c r="A353" s="142"/>
      <c r="B353" s="143"/>
      <c r="C353" s="144"/>
      <c r="D353" s="143"/>
      <c r="E353" s="321"/>
      <c r="F353" s="321"/>
      <c r="G353" s="142"/>
      <c r="H353" s="143"/>
      <c r="I353" s="143"/>
      <c r="J353" s="143"/>
    </row>
    <row r="354" spans="1:10" x14ac:dyDescent="0.3">
      <c r="A354" s="142"/>
      <c r="B354" s="143"/>
      <c r="C354" s="144"/>
      <c r="D354" s="143"/>
      <c r="E354" s="321"/>
      <c r="F354" s="321"/>
      <c r="G354" s="142"/>
      <c r="H354" s="143"/>
      <c r="I354" s="143"/>
      <c r="J354" s="143"/>
    </row>
    <row r="355" spans="1:10" x14ac:dyDescent="0.3">
      <c r="A355" s="142"/>
      <c r="B355" s="143"/>
      <c r="C355" s="144"/>
      <c r="D355" s="143"/>
      <c r="E355" s="321"/>
      <c r="F355" s="321"/>
      <c r="G355" s="142"/>
      <c r="H355" s="143"/>
      <c r="I355" s="143"/>
      <c r="J355" s="143"/>
    </row>
    <row r="356" spans="1:10" x14ac:dyDescent="0.3">
      <c r="A356" s="142"/>
      <c r="B356" s="143"/>
      <c r="C356" s="144"/>
      <c r="D356" s="143"/>
      <c r="E356" s="321"/>
      <c r="F356" s="321"/>
      <c r="G356" s="142"/>
      <c r="H356" s="143"/>
      <c r="I356" s="143"/>
      <c r="J356" s="143"/>
    </row>
    <row r="357" spans="1:10" x14ac:dyDescent="0.3">
      <c r="A357" s="142"/>
      <c r="B357" s="143"/>
      <c r="C357" s="144"/>
      <c r="D357" s="143"/>
      <c r="E357" s="321"/>
      <c r="F357" s="321"/>
      <c r="G357" s="142"/>
      <c r="H357" s="143"/>
      <c r="I357" s="143"/>
      <c r="J357" s="143"/>
    </row>
    <row r="358" spans="1:10" x14ac:dyDescent="0.3">
      <c r="A358" s="142"/>
      <c r="B358" s="143"/>
      <c r="C358" s="144"/>
      <c r="D358" s="143"/>
      <c r="E358" s="321"/>
      <c r="F358" s="321"/>
      <c r="G358" s="142"/>
      <c r="H358" s="143"/>
      <c r="I358" s="143"/>
      <c r="J358" s="143"/>
    </row>
    <row r="359" spans="1:10" x14ac:dyDescent="0.3">
      <c r="A359" s="142"/>
      <c r="B359" s="143"/>
      <c r="C359" s="144"/>
      <c r="D359" s="143"/>
      <c r="E359" s="321"/>
      <c r="F359" s="321"/>
      <c r="G359" s="142"/>
      <c r="H359" s="143"/>
      <c r="I359" s="143"/>
      <c r="J359" s="143"/>
    </row>
    <row r="360" spans="1:10" x14ac:dyDescent="0.3">
      <c r="A360" s="142"/>
      <c r="B360" s="143"/>
      <c r="C360" s="144"/>
      <c r="D360" s="143"/>
      <c r="E360" s="321"/>
      <c r="F360" s="321"/>
      <c r="G360" s="142"/>
      <c r="H360" s="143"/>
      <c r="I360" s="143"/>
      <c r="J360" s="143"/>
    </row>
    <row r="361" spans="1:10" x14ac:dyDescent="0.3">
      <c r="A361" s="142"/>
      <c r="B361" s="143"/>
      <c r="C361" s="144"/>
      <c r="D361" s="143"/>
      <c r="E361" s="321"/>
      <c r="F361" s="321"/>
      <c r="G361" s="142"/>
      <c r="H361" s="143"/>
      <c r="I361" s="143"/>
      <c r="J361" s="143"/>
    </row>
    <row r="362" spans="1:10" x14ac:dyDescent="0.3">
      <c r="A362" s="142"/>
      <c r="B362" s="143"/>
      <c r="C362" s="144"/>
      <c r="D362" s="143"/>
      <c r="E362" s="321"/>
      <c r="F362" s="321"/>
      <c r="G362" s="142"/>
      <c r="H362" s="143"/>
      <c r="I362" s="143"/>
      <c r="J362" s="143"/>
    </row>
    <row r="363" spans="1:10" x14ac:dyDescent="0.3">
      <c r="A363" s="142"/>
      <c r="B363" s="143"/>
      <c r="C363" s="144"/>
      <c r="D363" s="143"/>
      <c r="E363" s="321"/>
      <c r="F363" s="321"/>
      <c r="G363" s="142"/>
      <c r="H363" s="143"/>
      <c r="I363" s="143"/>
      <c r="J363" s="143"/>
    </row>
    <row r="364" spans="1:10" x14ac:dyDescent="0.3">
      <c r="A364" s="142"/>
      <c r="B364" s="143"/>
      <c r="C364" s="144"/>
      <c r="D364" s="143"/>
      <c r="E364" s="321"/>
      <c r="F364" s="321"/>
      <c r="G364" s="142"/>
      <c r="H364" s="143"/>
      <c r="I364" s="143"/>
      <c r="J364" s="143"/>
    </row>
    <row r="365" spans="1:10" x14ac:dyDescent="0.3">
      <c r="A365" s="142"/>
      <c r="B365" s="143"/>
      <c r="C365" s="144"/>
      <c r="D365" s="143"/>
      <c r="E365" s="321"/>
      <c r="F365" s="321"/>
      <c r="G365" s="142"/>
      <c r="H365" s="143"/>
      <c r="I365" s="143"/>
      <c r="J365" s="143"/>
    </row>
    <row r="366" spans="1:10" x14ac:dyDescent="0.3">
      <c r="A366" s="142"/>
      <c r="B366" s="143"/>
      <c r="C366" s="144"/>
      <c r="D366" s="143"/>
      <c r="E366" s="321"/>
      <c r="F366" s="321"/>
      <c r="G366" s="142"/>
      <c r="H366" s="143"/>
      <c r="I366" s="143"/>
      <c r="J366" s="143"/>
    </row>
    <row r="367" spans="1:10" x14ac:dyDescent="0.3">
      <c r="A367" s="142"/>
      <c r="B367" s="143"/>
      <c r="C367" s="144"/>
      <c r="D367" s="143"/>
      <c r="E367" s="321"/>
      <c r="F367" s="321"/>
      <c r="G367" s="142"/>
      <c r="H367" s="143"/>
      <c r="I367" s="143"/>
      <c r="J367" s="143"/>
    </row>
    <row r="368" spans="1:10" x14ac:dyDescent="0.3">
      <c r="A368" s="142"/>
      <c r="B368" s="143"/>
      <c r="C368" s="144"/>
      <c r="D368" s="143"/>
      <c r="E368" s="321"/>
      <c r="F368" s="321"/>
      <c r="G368" s="142"/>
      <c r="H368" s="143"/>
      <c r="I368" s="143"/>
      <c r="J368" s="143"/>
    </row>
    <row r="369" spans="1:10" x14ac:dyDescent="0.3">
      <c r="A369" s="142"/>
      <c r="B369" s="143"/>
      <c r="C369" s="144"/>
      <c r="D369" s="143"/>
      <c r="E369" s="321"/>
      <c r="F369" s="321"/>
      <c r="G369" s="142"/>
      <c r="H369" s="143"/>
      <c r="I369" s="143"/>
      <c r="J369" s="143"/>
    </row>
    <row r="370" spans="1:10" x14ac:dyDescent="0.3">
      <c r="A370" s="142"/>
      <c r="B370" s="143"/>
      <c r="C370" s="144"/>
      <c r="D370" s="143"/>
      <c r="E370" s="321"/>
      <c r="F370" s="321"/>
      <c r="G370" s="142"/>
      <c r="H370" s="143"/>
      <c r="I370" s="143"/>
      <c r="J370" s="143"/>
    </row>
    <row r="371" spans="1:10" x14ac:dyDescent="0.3">
      <c r="A371" s="142"/>
      <c r="B371" s="143"/>
      <c r="C371" s="144"/>
      <c r="D371" s="143"/>
      <c r="E371" s="321"/>
      <c r="F371" s="321"/>
      <c r="G371" s="142"/>
      <c r="H371" s="143"/>
      <c r="I371" s="143"/>
      <c r="J371" s="143"/>
    </row>
    <row r="372" spans="1:10" x14ac:dyDescent="0.3">
      <c r="A372" s="142"/>
      <c r="B372" s="143"/>
      <c r="C372" s="144"/>
      <c r="D372" s="143"/>
      <c r="E372" s="321"/>
      <c r="F372" s="321"/>
      <c r="G372" s="142"/>
      <c r="H372" s="143"/>
      <c r="I372" s="143"/>
      <c r="J372" s="143"/>
    </row>
    <row r="373" spans="1:10" x14ac:dyDescent="0.3">
      <c r="A373" s="142"/>
      <c r="B373" s="143"/>
      <c r="C373" s="144"/>
      <c r="D373" s="143"/>
      <c r="E373" s="321"/>
      <c r="F373" s="321"/>
      <c r="G373" s="142"/>
      <c r="H373" s="143"/>
      <c r="I373" s="143"/>
      <c r="J373" s="143"/>
    </row>
    <row r="374" spans="1:10" x14ac:dyDescent="0.3">
      <c r="A374" s="142"/>
      <c r="B374" s="143"/>
      <c r="C374" s="144"/>
      <c r="D374" s="143"/>
      <c r="E374" s="321"/>
      <c r="F374" s="321"/>
      <c r="G374" s="142"/>
      <c r="H374" s="143"/>
      <c r="I374" s="143"/>
      <c r="J374" s="143"/>
    </row>
    <row r="375" spans="1:10" x14ac:dyDescent="0.3">
      <c r="A375" s="142"/>
      <c r="B375" s="143"/>
      <c r="C375" s="144"/>
      <c r="D375" s="143"/>
      <c r="E375" s="321"/>
      <c r="F375" s="321"/>
      <c r="G375" s="142"/>
      <c r="H375" s="143"/>
      <c r="I375" s="143"/>
      <c r="J375" s="143"/>
    </row>
    <row r="376" spans="1:10" x14ac:dyDescent="0.3">
      <c r="A376" s="142"/>
      <c r="B376" s="143"/>
      <c r="C376" s="144"/>
      <c r="D376" s="143"/>
      <c r="E376" s="321"/>
      <c r="F376" s="321"/>
      <c r="G376" s="142"/>
      <c r="H376" s="143"/>
      <c r="I376" s="143"/>
      <c r="J376" s="143"/>
    </row>
    <row r="377" spans="1:10" x14ac:dyDescent="0.3">
      <c r="A377" s="142"/>
      <c r="B377" s="143"/>
      <c r="C377" s="144"/>
      <c r="D377" s="143"/>
      <c r="E377" s="321"/>
      <c r="F377" s="321"/>
      <c r="G377" s="142"/>
      <c r="H377" s="143"/>
      <c r="I377" s="143"/>
      <c r="J377" s="143"/>
    </row>
    <row r="378" spans="1:10" x14ac:dyDescent="0.3">
      <c r="A378" s="142"/>
      <c r="B378" s="143"/>
      <c r="C378" s="144"/>
      <c r="D378" s="143"/>
      <c r="E378" s="321"/>
      <c r="F378" s="321"/>
      <c r="G378" s="142"/>
      <c r="H378" s="143"/>
      <c r="I378" s="143"/>
      <c r="J378" s="143"/>
    </row>
    <row r="379" spans="1:10" x14ac:dyDescent="0.3">
      <c r="A379" s="142"/>
      <c r="B379" s="143"/>
      <c r="C379" s="144"/>
      <c r="D379" s="143"/>
      <c r="E379" s="321"/>
      <c r="F379" s="321"/>
      <c r="G379" s="142"/>
      <c r="H379" s="143"/>
      <c r="I379" s="143"/>
      <c r="J379" s="143"/>
    </row>
    <row r="380" spans="1:10" x14ac:dyDescent="0.3">
      <c r="A380" s="142"/>
      <c r="B380" s="143"/>
      <c r="C380" s="144"/>
      <c r="D380" s="143"/>
      <c r="E380" s="321"/>
      <c r="F380" s="321"/>
      <c r="G380" s="142"/>
      <c r="H380" s="143"/>
      <c r="I380" s="143"/>
      <c r="J380" s="143"/>
    </row>
    <row r="381" spans="1:10" x14ac:dyDescent="0.3">
      <c r="A381" s="142"/>
      <c r="B381" s="143"/>
      <c r="C381" s="144"/>
      <c r="D381" s="143"/>
      <c r="E381" s="321"/>
      <c r="F381" s="321"/>
      <c r="G381" s="142"/>
      <c r="H381" s="143"/>
      <c r="I381" s="143"/>
      <c r="J381" s="143"/>
    </row>
    <row r="382" spans="1:10" x14ac:dyDescent="0.3">
      <c r="A382" s="142"/>
      <c r="B382" s="143"/>
      <c r="C382" s="144"/>
      <c r="D382" s="143"/>
      <c r="E382" s="321"/>
      <c r="F382" s="321"/>
      <c r="G382" s="142"/>
      <c r="H382" s="143"/>
      <c r="I382" s="143"/>
      <c r="J382" s="143"/>
    </row>
    <row r="383" spans="1:10" x14ac:dyDescent="0.3">
      <c r="A383" s="142"/>
      <c r="B383" s="143"/>
      <c r="C383" s="144"/>
      <c r="D383" s="143"/>
      <c r="E383" s="321"/>
      <c r="F383" s="321"/>
      <c r="G383" s="142"/>
      <c r="H383" s="143"/>
      <c r="I383" s="143"/>
      <c r="J383" s="143"/>
    </row>
    <row r="384" spans="1:10" x14ac:dyDescent="0.3">
      <c r="A384" s="142"/>
      <c r="B384" s="143"/>
      <c r="C384" s="144"/>
      <c r="D384" s="143"/>
      <c r="E384" s="321"/>
      <c r="F384" s="321"/>
      <c r="G384" s="142"/>
      <c r="H384" s="143"/>
      <c r="I384" s="143"/>
      <c r="J384" s="143"/>
    </row>
    <row r="385" spans="1:10" x14ac:dyDescent="0.3">
      <c r="A385" s="142"/>
      <c r="B385" s="143"/>
      <c r="C385" s="144"/>
      <c r="D385" s="143"/>
      <c r="E385" s="321"/>
      <c r="F385" s="321"/>
      <c r="G385" s="142"/>
      <c r="H385" s="143"/>
      <c r="I385" s="143"/>
      <c r="J385" s="143"/>
    </row>
    <row r="386" spans="1:10" x14ac:dyDescent="0.3">
      <c r="A386" s="142"/>
      <c r="B386" s="143"/>
      <c r="C386" s="144"/>
      <c r="D386" s="143"/>
      <c r="E386" s="321"/>
      <c r="F386" s="321"/>
      <c r="G386" s="142"/>
      <c r="H386" s="143"/>
      <c r="I386" s="143"/>
      <c r="J386" s="143"/>
    </row>
    <row r="387" spans="1:10" x14ac:dyDescent="0.3">
      <c r="A387" s="142"/>
      <c r="B387" s="143"/>
      <c r="C387" s="144"/>
      <c r="D387" s="143"/>
      <c r="E387" s="321"/>
      <c r="F387" s="321"/>
      <c r="G387" s="142"/>
      <c r="H387" s="143"/>
      <c r="I387" s="143"/>
      <c r="J387" s="143"/>
    </row>
    <row r="388" spans="1:10" x14ac:dyDescent="0.3">
      <c r="A388" s="142"/>
      <c r="B388" s="143"/>
      <c r="C388" s="144"/>
      <c r="D388" s="143"/>
      <c r="E388" s="321"/>
      <c r="F388" s="321"/>
      <c r="G388" s="142"/>
      <c r="H388" s="143"/>
      <c r="I388" s="143"/>
      <c r="J388" s="143"/>
    </row>
    <row r="389" spans="1:10" x14ac:dyDescent="0.3">
      <c r="A389" s="142"/>
      <c r="B389" s="143"/>
      <c r="C389" s="144"/>
      <c r="D389" s="143"/>
      <c r="E389" s="321"/>
      <c r="F389" s="321"/>
      <c r="G389" s="142"/>
      <c r="H389" s="143"/>
      <c r="I389" s="143"/>
      <c r="J389" s="143"/>
    </row>
    <row r="390" spans="1:10" x14ac:dyDescent="0.3">
      <c r="A390" s="142"/>
      <c r="B390" s="143"/>
      <c r="C390" s="144"/>
      <c r="D390" s="143"/>
      <c r="E390" s="321"/>
      <c r="F390" s="321"/>
      <c r="G390" s="142"/>
      <c r="H390" s="143"/>
      <c r="I390" s="143"/>
      <c r="J390" s="143"/>
    </row>
    <row r="391" spans="1:10" x14ac:dyDescent="0.3">
      <c r="A391" s="142"/>
      <c r="B391" s="143"/>
      <c r="C391" s="144"/>
      <c r="D391" s="143"/>
      <c r="E391" s="321"/>
      <c r="F391" s="321"/>
      <c r="G391" s="142"/>
      <c r="H391" s="143"/>
      <c r="I391" s="143"/>
      <c r="J391" s="143"/>
    </row>
    <row r="392" spans="1:10" x14ac:dyDescent="0.3">
      <c r="A392" s="142"/>
      <c r="B392" s="143"/>
      <c r="C392" s="144"/>
      <c r="D392" s="143"/>
      <c r="E392" s="321"/>
      <c r="F392" s="321"/>
      <c r="G392" s="142"/>
      <c r="H392" s="143"/>
      <c r="I392" s="143"/>
      <c r="J392" s="143"/>
    </row>
    <row r="393" spans="1:10" x14ac:dyDescent="0.3">
      <c r="A393" s="142"/>
      <c r="B393" s="143"/>
      <c r="C393" s="144"/>
      <c r="D393" s="143"/>
      <c r="E393" s="321"/>
      <c r="F393" s="321"/>
      <c r="G393" s="142"/>
      <c r="H393" s="143"/>
      <c r="I393" s="143"/>
      <c r="J393" s="143"/>
    </row>
    <row r="394" spans="1:10" x14ac:dyDescent="0.3">
      <c r="A394" s="142"/>
      <c r="B394" s="143"/>
      <c r="C394" s="144"/>
      <c r="D394" s="143"/>
      <c r="E394" s="321"/>
      <c r="F394" s="321"/>
      <c r="G394" s="142"/>
      <c r="H394" s="143"/>
      <c r="I394" s="143"/>
      <c r="J394" s="143"/>
    </row>
    <row r="395" spans="1:10" x14ac:dyDescent="0.3">
      <c r="A395" s="142"/>
      <c r="B395" s="143"/>
      <c r="C395" s="144"/>
      <c r="D395" s="143"/>
      <c r="E395" s="321"/>
      <c r="F395" s="321"/>
      <c r="G395" s="142"/>
      <c r="H395" s="143"/>
      <c r="I395" s="143"/>
      <c r="J395" s="143"/>
    </row>
    <row r="396" spans="1:10" x14ac:dyDescent="0.3">
      <c r="A396" s="142"/>
      <c r="B396" s="143"/>
      <c r="C396" s="144"/>
      <c r="D396" s="143"/>
      <c r="E396" s="321"/>
      <c r="F396" s="321"/>
      <c r="G396" s="142"/>
      <c r="H396" s="143"/>
      <c r="I396" s="143"/>
      <c r="J396" s="143"/>
    </row>
    <row r="397" spans="1:10" x14ac:dyDescent="0.3">
      <c r="A397" s="142"/>
      <c r="B397" s="143"/>
      <c r="C397" s="144"/>
      <c r="D397" s="143"/>
      <c r="E397" s="321"/>
      <c r="F397" s="321"/>
      <c r="G397" s="142"/>
      <c r="H397" s="143"/>
      <c r="I397" s="143"/>
      <c r="J397" s="143"/>
    </row>
    <row r="398" spans="1:10" x14ac:dyDescent="0.3">
      <c r="A398" s="142"/>
      <c r="B398" s="143"/>
      <c r="C398" s="144"/>
      <c r="D398" s="143"/>
      <c r="E398" s="321"/>
      <c r="F398" s="321"/>
      <c r="G398" s="142"/>
      <c r="H398" s="143"/>
      <c r="I398" s="143"/>
      <c r="J398" s="143"/>
    </row>
    <row r="399" spans="1:10" x14ac:dyDescent="0.3">
      <c r="A399" s="142"/>
      <c r="B399" s="143"/>
      <c r="C399" s="144"/>
      <c r="D399" s="143"/>
      <c r="E399" s="321"/>
      <c r="F399" s="321"/>
      <c r="G399" s="142"/>
      <c r="H399" s="143"/>
      <c r="I399" s="143"/>
      <c r="J399" s="143"/>
    </row>
    <row r="400" spans="1:10" x14ac:dyDescent="0.3">
      <c r="A400" s="142"/>
      <c r="B400" s="143"/>
      <c r="C400" s="144"/>
      <c r="D400" s="143"/>
      <c r="E400" s="321"/>
      <c r="F400" s="321"/>
      <c r="G400" s="142"/>
      <c r="H400" s="143"/>
      <c r="I400" s="143"/>
      <c r="J400" s="143"/>
    </row>
    <row r="401" spans="1:10" x14ac:dyDescent="0.3">
      <c r="A401" s="142"/>
      <c r="B401" s="143"/>
      <c r="C401" s="144"/>
      <c r="D401" s="143"/>
      <c r="E401" s="321"/>
      <c r="F401" s="321"/>
      <c r="G401" s="142"/>
      <c r="H401" s="143"/>
      <c r="I401" s="143"/>
      <c r="J401" s="143"/>
    </row>
    <row r="402" spans="1:10" x14ac:dyDescent="0.3">
      <c r="A402" s="142"/>
      <c r="B402" s="143"/>
      <c r="C402" s="144"/>
      <c r="D402" s="143"/>
      <c r="E402" s="321"/>
      <c r="F402" s="321"/>
      <c r="G402" s="142"/>
      <c r="H402" s="143"/>
      <c r="I402" s="143"/>
      <c r="J402" s="143"/>
    </row>
    <row r="403" spans="1:10" x14ac:dyDescent="0.3">
      <c r="A403" s="142"/>
      <c r="B403" s="143"/>
      <c r="C403" s="144"/>
      <c r="D403" s="143"/>
      <c r="E403" s="321"/>
      <c r="F403" s="321"/>
      <c r="G403" s="142"/>
      <c r="H403" s="143"/>
      <c r="I403" s="143"/>
      <c r="J403" s="143"/>
    </row>
    <row r="404" spans="1:10" x14ac:dyDescent="0.3">
      <c r="A404" s="142"/>
      <c r="B404" s="143"/>
      <c r="C404" s="144"/>
      <c r="D404" s="143"/>
      <c r="E404" s="321"/>
      <c r="F404" s="321"/>
      <c r="G404" s="142"/>
      <c r="H404" s="143"/>
      <c r="I404" s="143"/>
      <c r="J404" s="143"/>
    </row>
    <row r="405" spans="1:10" x14ac:dyDescent="0.3">
      <c r="A405" s="142"/>
      <c r="B405" s="143"/>
      <c r="C405" s="144"/>
      <c r="D405" s="143"/>
      <c r="E405" s="321"/>
      <c r="F405" s="321"/>
      <c r="G405" s="142"/>
      <c r="H405" s="143"/>
      <c r="I405" s="143"/>
      <c r="J405" s="143"/>
    </row>
    <row r="406" spans="1:10" x14ac:dyDescent="0.3">
      <c r="A406" s="142"/>
      <c r="B406" s="143"/>
      <c r="C406" s="144"/>
      <c r="D406" s="143"/>
      <c r="E406" s="321"/>
      <c r="F406" s="321"/>
      <c r="G406" s="142"/>
      <c r="H406" s="143"/>
      <c r="I406" s="143"/>
      <c r="J406" s="143"/>
    </row>
    <row r="407" spans="1:10" x14ac:dyDescent="0.3">
      <c r="A407" s="142"/>
      <c r="B407" s="143"/>
      <c r="C407" s="144"/>
      <c r="D407" s="143"/>
      <c r="E407" s="321"/>
      <c r="F407" s="321"/>
      <c r="G407" s="142"/>
      <c r="H407" s="143"/>
      <c r="I407" s="143"/>
      <c r="J407" s="143"/>
    </row>
    <row r="408" spans="1:10" x14ac:dyDescent="0.3">
      <c r="A408" s="142"/>
      <c r="B408" s="143"/>
      <c r="C408" s="144"/>
      <c r="D408" s="143"/>
      <c r="E408" s="321"/>
      <c r="F408" s="321"/>
      <c r="G408" s="142"/>
      <c r="H408" s="143"/>
      <c r="I408" s="143"/>
      <c r="J408" s="143"/>
    </row>
    <row r="409" spans="1:10" x14ac:dyDescent="0.3">
      <c r="A409" s="142"/>
      <c r="B409" s="143"/>
      <c r="C409" s="144"/>
      <c r="D409" s="143"/>
      <c r="E409" s="321"/>
      <c r="F409" s="321"/>
      <c r="G409" s="142"/>
      <c r="H409" s="143"/>
      <c r="I409" s="143"/>
      <c r="J409" s="143"/>
    </row>
    <row r="410" spans="1:10" x14ac:dyDescent="0.3">
      <c r="A410" s="142"/>
      <c r="B410" s="143"/>
      <c r="C410" s="144"/>
      <c r="D410" s="143"/>
      <c r="E410" s="321"/>
      <c r="F410" s="321"/>
      <c r="G410" s="142"/>
      <c r="H410" s="143"/>
      <c r="I410" s="143"/>
      <c r="J410" s="143"/>
    </row>
    <row r="411" spans="1:10" x14ac:dyDescent="0.3">
      <c r="A411" s="142"/>
      <c r="B411" s="143"/>
      <c r="C411" s="144"/>
      <c r="D411" s="143"/>
      <c r="E411" s="321"/>
      <c r="F411" s="321"/>
      <c r="G411" s="142"/>
      <c r="H411" s="143"/>
      <c r="I411" s="143"/>
      <c r="J411" s="143"/>
    </row>
    <row r="412" spans="1:10" x14ac:dyDescent="0.3">
      <c r="A412" s="142"/>
      <c r="B412" s="143"/>
      <c r="C412" s="144"/>
      <c r="D412" s="143"/>
      <c r="E412" s="321"/>
      <c r="F412" s="321"/>
      <c r="G412" s="142"/>
      <c r="H412" s="143"/>
      <c r="I412" s="143"/>
      <c r="J412" s="143"/>
    </row>
    <row r="413" spans="1:10" x14ac:dyDescent="0.3">
      <c r="A413" s="142"/>
      <c r="B413" s="143"/>
      <c r="C413" s="144"/>
      <c r="D413" s="143"/>
      <c r="E413" s="321"/>
      <c r="F413" s="321"/>
      <c r="G413" s="142"/>
      <c r="H413" s="143"/>
      <c r="I413" s="143"/>
      <c r="J413" s="143"/>
    </row>
    <row r="414" spans="1:10" x14ac:dyDescent="0.3">
      <c r="A414" s="142"/>
      <c r="B414" s="143"/>
      <c r="C414" s="144"/>
      <c r="D414" s="143"/>
      <c r="E414" s="321"/>
      <c r="F414" s="321"/>
      <c r="G414" s="142"/>
      <c r="H414" s="143"/>
      <c r="I414" s="143"/>
      <c r="J414" s="143"/>
    </row>
    <row r="415" spans="1:10" x14ac:dyDescent="0.3">
      <c r="A415" s="142"/>
      <c r="B415" s="143"/>
      <c r="C415" s="144"/>
      <c r="D415" s="143"/>
      <c r="E415" s="321"/>
      <c r="F415" s="321"/>
      <c r="G415" s="142"/>
      <c r="H415" s="143"/>
      <c r="I415" s="143"/>
      <c r="J415" s="143"/>
    </row>
    <row r="416" spans="1:10" x14ac:dyDescent="0.3">
      <c r="A416" s="142"/>
      <c r="B416" s="143"/>
      <c r="C416" s="144"/>
      <c r="D416" s="143"/>
      <c r="E416" s="321"/>
      <c r="F416" s="321"/>
      <c r="G416" s="142"/>
      <c r="H416" s="143"/>
      <c r="I416" s="143"/>
      <c r="J416" s="143"/>
    </row>
    <row r="417" spans="1:10" x14ac:dyDescent="0.3">
      <c r="A417" s="142"/>
      <c r="B417" s="143"/>
      <c r="C417" s="144"/>
      <c r="D417" s="143"/>
      <c r="E417" s="321"/>
      <c r="F417" s="321"/>
      <c r="G417" s="142"/>
      <c r="H417" s="143"/>
      <c r="I417" s="143"/>
      <c r="J417" s="143"/>
    </row>
    <row r="418" spans="1:10" x14ac:dyDescent="0.3">
      <c r="A418" s="142"/>
      <c r="B418" s="143"/>
      <c r="C418" s="144"/>
      <c r="D418" s="143"/>
      <c r="E418" s="321"/>
      <c r="F418" s="321"/>
      <c r="G418" s="142"/>
      <c r="H418" s="143"/>
      <c r="I418" s="143"/>
      <c r="J418" s="143"/>
    </row>
    <row r="419" spans="1:10" x14ac:dyDescent="0.3">
      <c r="A419" s="142"/>
      <c r="B419" s="143"/>
      <c r="C419" s="144"/>
      <c r="D419" s="143"/>
      <c r="E419" s="321"/>
      <c r="F419" s="321"/>
      <c r="G419" s="142"/>
      <c r="H419" s="143"/>
      <c r="I419" s="143"/>
      <c r="J419" s="143"/>
    </row>
    <row r="420" spans="1:10" x14ac:dyDescent="0.3">
      <c r="A420" s="142"/>
      <c r="B420" s="143"/>
      <c r="C420" s="144"/>
      <c r="D420" s="143"/>
      <c r="E420" s="321"/>
      <c r="F420" s="321"/>
      <c r="G420" s="142"/>
      <c r="H420" s="143"/>
      <c r="I420" s="143"/>
      <c r="J420" s="143"/>
    </row>
    <row r="421" spans="1:10" x14ac:dyDescent="0.3">
      <c r="A421" s="142"/>
      <c r="B421" s="143"/>
      <c r="C421" s="144"/>
      <c r="D421" s="143"/>
      <c r="E421" s="321"/>
      <c r="F421" s="321"/>
      <c r="G421" s="142"/>
      <c r="H421" s="143"/>
      <c r="I421" s="143"/>
      <c r="J421" s="143"/>
    </row>
    <row r="422" spans="1:10" x14ac:dyDescent="0.3">
      <c r="A422" s="142"/>
      <c r="B422" s="143"/>
      <c r="C422" s="144"/>
      <c r="D422" s="143"/>
      <c r="E422" s="321"/>
      <c r="F422" s="321"/>
      <c r="G422" s="142"/>
      <c r="H422" s="143"/>
      <c r="I422" s="143"/>
      <c r="J422" s="143"/>
    </row>
    <row r="423" spans="1:10" x14ac:dyDescent="0.3">
      <c r="A423" s="142"/>
      <c r="B423" s="143"/>
      <c r="C423" s="144"/>
      <c r="D423" s="143"/>
      <c r="E423" s="321"/>
      <c r="F423" s="321"/>
      <c r="G423" s="142"/>
      <c r="H423" s="143"/>
      <c r="I423" s="143"/>
      <c r="J423" s="143"/>
    </row>
    <row r="424" spans="1:10" x14ac:dyDescent="0.3">
      <c r="A424" s="142"/>
      <c r="B424" s="143"/>
      <c r="C424" s="144"/>
      <c r="D424" s="143"/>
      <c r="E424" s="321"/>
      <c r="F424" s="321"/>
      <c r="G424" s="142"/>
      <c r="H424" s="143"/>
      <c r="I424" s="143"/>
      <c r="J424" s="143"/>
    </row>
    <row r="425" spans="1:10" x14ac:dyDescent="0.3">
      <c r="A425" s="142"/>
      <c r="B425" s="143"/>
      <c r="C425" s="144"/>
      <c r="D425" s="143"/>
      <c r="E425" s="321"/>
      <c r="F425" s="321"/>
      <c r="G425" s="142"/>
      <c r="H425" s="143"/>
      <c r="I425" s="143"/>
      <c r="J425" s="143"/>
    </row>
    <row r="426" spans="1:10" x14ac:dyDescent="0.3">
      <c r="A426" s="142"/>
      <c r="B426" s="143"/>
      <c r="C426" s="144"/>
      <c r="D426" s="143"/>
      <c r="E426" s="321"/>
      <c r="F426" s="321"/>
      <c r="G426" s="142"/>
      <c r="H426" s="143"/>
      <c r="I426" s="143"/>
      <c r="J426" s="143"/>
    </row>
    <row r="427" spans="1:10" x14ac:dyDescent="0.3">
      <c r="A427" s="142"/>
      <c r="B427" s="143"/>
      <c r="C427" s="144"/>
      <c r="D427" s="143"/>
      <c r="E427" s="321"/>
      <c r="F427" s="321"/>
      <c r="G427" s="142"/>
      <c r="H427" s="143"/>
      <c r="I427" s="143"/>
      <c r="J427" s="143"/>
    </row>
    <row r="428" spans="1:10" x14ac:dyDescent="0.3">
      <c r="A428" s="142"/>
      <c r="B428" s="143"/>
      <c r="C428" s="144"/>
      <c r="D428" s="143"/>
      <c r="E428" s="321"/>
      <c r="F428" s="321"/>
      <c r="G428" s="142"/>
      <c r="H428" s="143"/>
      <c r="I428" s="143"/>
      <c r="J428" s="143"/>
    </row>
    <row r="429" spans="1:10" x14ac:dyDescent="0.3">
      <c r="A429" s="142"/>
      <c r="B429" s="143"/>
      <c r="C429" s="144"/>
      <c r="D429" s="143"/>
      <c r="E429" s="321"/>
      <c r="F429" s="321"/>
      <c r="G429" s="142"/>
      <c r="H429" s="143"/>
      <c r="I429" s="143"/>
      <c r="J429" s="143"/>
    </row>
    <row r="430" spans="1:10" x14ac:dyDescent="0.3">
      <c r="A430" s="142"/>
      <c r="B430" s="143"/>
      <c r="C430" s="144"/>
      <c r="D430" s="143"/>
      <c r="E430" s="321"/>
      <c r="F430" s="321"/>
      <c r="G430" s="142"/>
      <c r="H430" s="143"/>
      <c r="I430" s="143"/>
      <c r="J430" s="143"/>
    </row>
    <row r="431" spans="1:10" x14ac:dyDescent="0.3">
      <c r="A431" s="142"/>
      <c r="B431" s="143"/>
      <c r="C431" s="144"/>
      <c r="D431" s="143"/>
      <c r="E431" s="321"/>
      <c r="F431" s="321"/>
      <c r="G431" s="142"/>
      <c r="H431" s="143"/>
      <c r="I431" s="143"/>
      <c r="J431" s="143"/>
    </row>
    <row r="432" spans="1:10" x14ac:dyDescent="0.3">
      <c r="A432" s="142"/>
      <c r="B432" s="143"/>
      <c r="C432" s="144"/>
      <c r="D432" s="143"/>
      <c r="E432" s="321"/>
      <c r="F432" s="321"/>
      <c r="G432" s="142"/>
      <c r="H432" s="143"/>
      <c r="I432" s="143"/>
      <c r="J432" s="143"/>
    </row>
    <row r="433" spans="1:10" x14ac:dyDescent="0.3">
      <c r="A433" s="142"/>
      <c r="B433" s="143"/>
      <c r="C433" s="144"/>
      <c r="D433" s="143"/>
      <c r="E433" s="321"/>
      <c r="F433" s="321"/>
      <c r="G433" s="142"/>
      <c r="H433" s="143"/>
      <c r="I433" s="143"/>
      <c r="J433" s="143"/>
    </row>
    <row r="434" spans="1:10" x14ac:dyDescent="0.3">
      <c r="A434" s="142"/>
      <c r="B434" s="143"/>
      <c r="C434" s="144"/>
      <c r="D434" s="143"/>
      <c r="E434" s="321"/>
      <c r="F434" s="321"/>
      <c r="G434" s="142"/>
      <c r="H434" s="143"/>
      <c r="I434" s="143"/>
      <c r="J434" s="143"/>
    </row>
    <row r="435" spans="1:10" x14ac:dyDescent="0.3">
      <c r="A435" s="142"/>
      <c r="B435" s="143"/>
      <c r="C435" s="144"/>
      <c r="D435" s="143"/>
      <c r="E435" s="321"/>
      <c r="F435" s="321"/>
      <c r="G435" s="142"/>
      <c r="H435" s="143"/>
      <c r="I435" s="143"/>
      <c r="J435" s="143"/>
    </row>
    <row r="436" spans="1:10" x14ac:dyDescent="0.3">
      <c r="A436" s="142"/>
      <c r="B436" s="143"/>
      <c r="C436" s="144"/>
      <c r="D436" s="143"/>
      <c r="E436" s="321"/>
      <c r="F436" s="321"/>
      <c r="G436" s="142"/>
      <c r="H436" s="143"/>
      <c r="I436" s="143"/>
      <c r="J436" s="143"/>
    </row>
    <row r="437" spans="1:10" x14ac:dyDescent="0.3">
      <c r="A437" s="142"/>
      <c r="B437" s="143"/>
      <c r="C437" s="144"/>
      <c r="D437" s="143"/>
      <c r="E437" s="321"/>
      <c r="F437" s="321"/>
      <c r="G437" s="142"/>
      <c r="H437" s="143"/>
      <c r="I437" s="143"/>
      <c r="J437" s="143"/>
    </row>
    <row r="438" spans="1:10" x14ac:dyDescent="0.3">
      <c r="A438" s="142"/>
      <c r="B438" s="143"/>
      <c r="C438" s="144"/>
      <c r="D438" s="143"/>
      <c r="E438" s="321"/>
      <c r="F438" s="321"/>
      <c r="G438" s="142"/>
      <c r="H438" s="143"/>
      <c r="I438" s="143"/>
      <c r="J438" s="143"/>
    </row>
    <row r="439" spans="1:10" x14ac:dyDescent="0.3">
      <c r="A439" s="142"/>
      <c r="B439" s="143"/>
      <c r="C439" s="144"/>
      <c r="D439" s="143"/>
      <c r="E439" s="321"/>
      <c r="F439" s="321"/>
      <c r="G439" s="142"/>
      <c r="H439" s="143"/>
      <c r="I439" s="143"/>
      <c r="J439" s="143"/>
    </row>
    <row r="440" spans="1:10" x14ac:dyDescent="0.3">
      <c r="A440" s="142"/>
      <c r="B440" s="143"/>
      <c r="C440" s="144"/>
      <c r="D440" s="143"/>
      <c r="E440" s="321"/>
      <c r="F440" s="321"/>
      <c r="G440" s="142"/>
      <c r="H440" s="143"/>
      <c r="I440" s="143"/>
      <c r="J440" s="143"/>
    </row>
    <row r="441" spans="1:10" x14ac:dyDescent="0.3">
      <c r="A441" s="142"/>
      <c r="B441" s="143"/>
      <c r="C441" s="144"/>
      <c r="D441" s="143"/>
      <c r="E441" s="321"/>
      <c r="F441" s="321"/>
      <c r="G441" s="142"/>
      <c r="H441" s="143"/>
      <c r="I441" s="143"/>
      <c r="J441" s="143"/>
    </row>
    <row r="442" spans="1:10" x14ac:dyDescent="0.3">
      <c r="A442" s="142"/>
      <c r="B442" s="143"/>
      <c r="C442" s="144"/>
      <c r="D442" s="143"/>
      <c r="E442" s="321"/>
      <c r="F442" s="321"/>
      <c r="G442" s="142"/>
      <c r="H442" s="143"/>
      <c r="I442" s="143"/>
      <c r="J442" s="143"/>
    </row>
    <row r="443" spans="1:10" x14ac:dyDescent="0.3">
      <c r="A443" s="142"/>
      <c r="B443" s="143"/>
      <c r="C443" s="144"/>
      <c r="D443" s="143"/>
      <c r="E443" s="321"/>
      <c r="F443" s="321"/>
      <c r="G443" s="142"/>
      <c r="H443" s="143"/>
      <c r="I443" s="143"/>
      <c r="J443" s="143"/>
    </row>
    <row r="444" spans="1:10" x14ac:dyDescent="0.3">
      <c r="A444" s="142"/>
      <c r="B444" s="143"/>
      <c r="C444" s="144"/>
      <c r="D444" s="143"/>
      <c r="E444" s="321"/>
      <c r="F444" s="321"/>
      <c r="G444" s="142"/>
      <c r="H444" s="143"/>
      <c r="I444" s="143"/>
      <c r="J444" s="143"/>
    </row>
    <row r="445" spans="1:10" x14ac:dyDescent="0.3">
      <c r="A445" s="142"/>
      <c r="B445" s="143"/>
      <c r="C445" s="144"/>
      <c r="D445" s="143"/>
      <c r="E445" s="321"/>
      <c r="F445" s="321"/>
      <c r="G445" s="142"/>
      <c r="H445" s="143"/>
      <c r="I445" s="143"/>
      <c r="J445" s="143"/>
    </row>
    <row r="446" spans="1:10" x14ac:dyDescent="0.3">
      <c r="A446" s="142"/>
      <c r="B446" s="143"/>
      <c r="C446" s="144"/>
      <c r="D446" s="143"/>
      <c r="E446" s="321"/>
      <c r="F446" s="321"/>
      <c r="G446" s="142"/>
      <c r="H446" s="143"/>
      <c r="I446" s="143"/>
      <c r="J446" s="143"/>
    </row>
    <row r="447" spans="1:10" x14ac:dyDescent="0.3">
      <c r="A447" s="142"/>
      <c r="B447" s="143"/>
      <c r="C447" s="144"/>
      <c r="D447" s="143"/>
      <c r="E447" s="321"/>
      <c r="F447" s="321"/>
      <c r="G447" s="142"/>
      <c r="H447" s="143"/>
      <c r="I447" s="143"/>
      <c r="J447" s="143"/>
    </row>
    <row r="448" spans="1:10" x14ac:dyDescent="0.3">
      <c r="A448" s="142"/>
      <c r="B448" s="143"/>
      <c r="C448" s="144"/>
      <c r="D448" s="143"/>
      <c r="E448" s="321"/>
      <c r="F448" s="321"/>
      <c r="G448" s="142"/>
      <c r="H448" s="143"/>
      <c r="I448" s="143"/>
      <c r="J448" s="143"/>
    </row>
    <row r="449" spans="1:10" x14ac:dyDescent="0.3">
      <c r="A449" s="142"/>
      <c r="B449" s="143"/>
      <c r="C449" s="144"/>
      <c r="D449" s="143"/>
      <c r="E449" s="321"/>
      <c r="F449" s="321"/>
      <c r="G449" s="142"/>
      <c r="H449" s="143"/>
      <c r="I449" s="143"/>
      <c r="J449" s="143"/>
    </row>
    <row r="450" spans="1:10" x14ac:dyDescent="0.3">
      <c r="A450" s="142"/>
      <c r="B450" s="143"/>
      <c r="C450" s="144"/>
      <c r="D450" s="143"/>
      <c r="E450" s="321"/>
      <c r="F450" s="321"/>
      <c r="G450" s="142"/>
      <c r="H450" s="143"/>
      <c r="I450" s="143"/>
      <c r="J450" s="143"/>
    </row>
    <row r="451" spans="1:10" x14ac:dyDescent="0.3">
      <c r="A451" s="142"/>
      <c r="B451" s="143"/>
      <c r="C451" s="144"/>
      <c r="D451" s="143"/>
      <c r="E451" s="321"/>
      <c r="F451" s="321"/>
      <c r="G451" s="142"/>
      <c r="H451" s="143"/>
      <c r="I451" s="143"/>
      <c r="J451" s="143"/>
    </row>
    <row r="452" spans="1:10" x14ac:dyDescent="0.3">
      <c r="A452" s="142"/>
      <c r="B452" s="143"/>
      <c r="C452" s="144"/>
      <c r="D452" s="143"/>
      <c r="E452" s="321"/>
      <c r="F452" s="321"/>
      <c r="G452" s="142"/>
      <c r="H452" s="143"/>
      <c r="I452" s="143"/>
      <c r="J452" s="143"/>
    </row>
    <row r="453" spans="1:10" x14ac:dyDescent="0.3">
      <c r="A453" s="142"/>
      <c r="B453" s="143"/>
      <c r="C453" s="144"/>
      <c r="D453" s="143"/>
      <c r="E453" s="321"/>
      <c r="F453" s="321"/>
      <c r="G453" s="142"/>
      <c r="H453" s="143"/>
      <c r="I453" s="143"/>
      <c r="J453" s="143"/>
    </row>
    <row r="454" spans="1:10" x14ac:dyDescent="0.3">
      <c r="A454" s="142"/>
      <c r="B454" s="143"/>
      <c r="C454" s="144"/>
      <c r="D454" s="143"/>
      <c r="E454" s="321"/>
      <c r="F454" s="321"/>
      <c r="G454" s="142"/>
      <c r="H454" s="143"/>
      <c r="I454" s="143"/>
      <c r="J454" s="143"/>
    </row>
    <row r="455" spans="1:10" x14ac:dyDescent="0.3">
      <c r="A455" s="142"/>
      <c r="B455" s="143"/>
      <c r="C455" s="144"/>
      <c r="D455" s="143"/>
      <c r="E455" s="321"/>
      <c r="F455" s="321"/>
      <c r="G455" s="142"/>
      <c r="H455" s="143"/>
      <c r="I455" s="143"/>
      <c r="J455" s="143"/>
    </row>
    <row r="456" spans="1:10" x14ac:dyDescent="0.3">
      <c r="A456" s="142"/>
      <c r="B456" s="143"/>
      <c r="C456" s="144"/>
      <c r="D456" s="143"/>
      <c r="E456" s="321"/>
      <c r="F456" s="321"/>
      <c r="G456" s="142"/>
      <c r="H456" s="143"/>
      <c r="I456" s="143"/>
      <c r="J456" s="143"/>
    </row>
    <row r="457" spans="1:10" x14ac:dyDescent="0.3">
      <c r="A457" s="142"/>
      <c r="B457" s="143"/>
      <c r="C457" s="144"/>
      <c r="D457" s="143"/>
      <c r="E457" s="321"/>
      <c r="F457" s="321"/>
      <c r="G457" s="142"/>
      <c r="H457" s="143"/>
      <c r="I457" s="143"/>
      <c r="J457" s="143"/>
    </row>
    <row r="458" spans="1:10" x14ac:dyDescent="0.3">
      <c r="A458" s="142"/>
      <c r="B458" s="143"/>
      <c r="C458" s="144"/>
      <c r="D458" s="143"/>
      <c r="E458" s="321"/>
      <c r="F458" s="321"/>
      <c r="G458" s="142"/>
      <c r="H458" s="143"/>
      <c r="I458" s="143"/>
      <c r="J458" s="143"/>
    </row>
    <row r="459" spans="1:10" x14ac:dyDescent="0.3">
      <c r="A459" s="142"/>
      <c r="B459" s="143"/>
      <c r="C459" s="144"/>
      <c r="D459" s="143"/>
      <c r="E459" s="321"/>
      <c r="F459" s="321"/>
      <c r="G459" s="142"/>
      <c r="H459" s="143"/>
      <c r="I459" s="143"/>
      <c r="J459" s="143"/>
    </row>
    <row r="460" spans="1:10" x14ac:dyDescent="0.3">
      <c r="A460" s="142"/>
      <c r="B460" s="143"/>
      <c r="C460" s="144"/>
      <c r="D460" s="143"/>
      <c r="E460" s="321"/>
      <c r="F460" s="321"/>
      <c r="G460" s="142"/>
      <c r="H460" s="143"/>
      <c r="I460" s="143"/>
      <c r="J460" s="143"/>
    </row>
    <row r="461" spans="1:10" x14ac:dyDescent="0.3">
      <c r="A461" s="142"/>
      <c r="B461" s="143"/>
      <c r="C461" s="144"/>
      <c r="D461" s="143"/>
      <c r="E461" s="321"/>
      <c r="F461" s="321"/>
      <c r="G461" s="142"/>
      <c r="H461" s="143"/>
      <c r="I461" s="143"/>
      <c r="J461" s="143"/>
    </row>
    <row r="462" spans="1:10" x14ac:dyDescent="0.3">
      <c r="A462" s="142"/>
      <c r="B462" s="143"/>
      <c r="C462" s="144"/>
      <c r="D462" s="143"/>
      <c r="E462" s="321"/>
      <c r="F462" s="321"/>
      <c r="G462" s="142"/>
      <c r="H462" s="143"/>
      <c r="I462" s="143"/>
      <c r="J462" s="143"/>
    </row>
    <row r="463" spans="1:10" x14ac:dyDescent="0.3">
      <c r="A463" s="142"/>
      <c r="B463" s="143"/>
      <c r="C463" s="144"/>
      <c r="D463" s="143"/>
      <c r="E463" s="321"/>
      <c r="F463" s="321"/>
      <c r="G463" s="142"/>
      <c r="H463" s="143"/>
      <c r="I463" s="143"/>
      <c r="J463" s="143"/>
    </row>
    <row r="464" spans="1:10" x14ac:dyDescent="0.3">
      <c r="A464" s="142"/>
      <c r="B464" s="143"/>
      <c r="C464" s="144"/>
      <c r="D464" s="143"/>
      <c r="E464" s="321"/>
      <c r="F464" s="321"/>
      <c r="G464" s="142"/>
      <c r="H464" s="143"/>
      <c r="I464" s="143"/>
      <c r="J464" s="143"/>
    </row>
    <row r="465" spans="1:10" x14ac:dyDescent="0.3">
      <c r="A465" s="142"/>
      <c r="B465" s="143"/>
      <c r="C465" s="144"/>
      <c r="D465" s="143"/>
      <c r="E465" s="321"/>
      <c r="F465" s="321"/>
      <c r="G465" s="142"/>
      <c r="H465" s="143"/>
      <c r="I465" s="143"/>
      <c r="J465" s="143"/>
    </row>
    <row r="466" spans="1:10" x14ac:dyDescent="0.3">
      <c r="A466" s="142"/>
      <c r="B466" s="143"/>
      <c r="C466" s="144"/>
      <c r="D466" s="143"/>
      <c r="E466" s="321"/>
      <c r="F466" s="321"/>
      <c r="G466" s="142"/>
      <c r="H466" s="143"/>
      <c r="I466" s="143"/>
      <c r="J466" s="143"/>
    </row>
    <row r="467" spans="1:10" x14ac:dyDescent="0.3">
      <c r="A467" s="142"/>
      <c r="B467" s="143"/>
      <c r="C467" s="144"/>
      <c r="D467" s="143"/>
      <c r="E467" s="321"/>
      <c r="F467" s="321"/>
      <c r="G467" s="142"/>
      <c r="H467" s="143"/>
      <c r="I467" s="143"/>
      <c r="J467" s="143"/>
    </row>
    <row r="468" spans="1:10" x14ac:dyDescent="0.3">
      <c r="A468" s="142"/>
      <c r="B468" s="143"/>
      <c r="C468" s="144"/>
      <c r="D468" s="143"/>
      <c r="E468" s="321"/>
      <c r="F468" s="321"/>
      <c r="G468" s="142"/>
      <c r="H468" s="143"/>
      <c r="I468" s="143"/>
      <c r="J468" s="143"/>
    </row>
    <row r="469" spans="1:10" x14ac:dyDescent="0.3">
      <c r="A469" s="142"/>
      <c r="B469" s="143"/>
      <c r="C469" s="144"/>
      <c r="D469" s="143"/>
      <c r="E469" s="321"/>
      <c r="F469" s="321"/>
      <c r="G469" s="142"/>
      <c r="H469" s="143"/>
      <c r="I469" s="143"/>
      <c r="J469" s="143"/>
    </row>
    <row r="470" spans="1:10" x14ac:dyDescent="0.3">
      <c r="A470" s="142"/>
      <c r="B470" s="143"/>
      <c r="C470" s="144"/>
      <c r="D470" s="143"/>
      <c r="E470" s="321"/>
      <c r="F470" s="321"/>
      <c r="G470" s="142"/>
      <c r="H470" s="143"/>
      <c r="I470" s="143"/>
      <c r="J470" s="143"/>
    </row>
    <row r="471" spans="1:10" x14ac:dyDescent="0.3">
      <c r="A471" s="142"/>
      <c r="B471" s="143"/>
      <c r="C471" s="144"/>
      <c r="D471" s="143"/>
      <c r="E471" s="321"/>
      <c r="F471" s="321"/>
      <c r="G471" s="142"/>
      <c r="H471" s="143"/>
      <c r="I471" s="143"/>
      <c r="J471" s="143"/>
    </row>
    <row r="472" spans="1:10" x14ac:dyDescent="0.3">
      <c r="A472" s="142"/>
      <c r="B472" s="143"/>
      <c r="C472" s="144"/>
      <c r="D472" s="143"/>
      <c r="E472" s="321"/>
      <c r="F472" s="321"/>
      <c r="G472" s="142"/>
      <c r="H472" s="143"/>
      <c r="I472" s="143"/>
      <c r="J472" s="143"/>
    </row>
    <row r="473" spans="1:10" x14ac:dyDescent="0.3">
      <c r="A473" s="142"/>
      <c r="B473" s="143"/>
      <c r="C473" s="144"/>
      <c r="D473" s="143"/>
      <c r="E473" s="321"/>
      <c r="F473" s="321"/>
      <c r="G473" s="142"/>
      <c r="H473" s="143"/>
      <c r="I473" s="143"/>
      <c r="J473" s="143"/>
    </row>
    <row r="474" spans="1:10" x14ac:dyDescent="0.3">
      <c r="A474" s="142"/>
      <c r="B474" s="143"/>
      <c r="C474" s="144"/>
      <c r="D474" s="143"/>
      <c r="E474" s="321"/>
      <c r="F474" s="321"/>
      <c r="G474" s="142"/>
      <c r="H474" s="143"/>
      <c r="I474" s="143"/>
      <c r="J474" s="143"/>
    </row>
    <row r="475" spans="1:10" x14ac:dyDescent="0.3">
      <c r="A475" s="142"/>
      <c r="B475" s="143"/>
      <c r="C475" s="144"/>
      <c r="D475" s="143"/>
      <c r="E475" s="321"/>
      <c r="F475" s="321"/>
      <c r="G475" s="142"/>
      <c r="H475" s="143"/>
      <c r="I475" s="143"/>
      <c r="J475" s="143"/>
    </row>
    <row r="476" spans="1:10" x14ac:dyDescent="0.3">
      <c r="A476" s="142"/>
      <c r="B476" s="143"/>
      <c r="C476" s="144"/>
      <c r="D476" s="143"/>
      <c r="E476" s="321"/>
      <c r="F476" s="321"/>
      <c r="G476" s="142"/>
      <c r="H476" s="143"/>
      <c r="I476" s="143"/>
      <c r="J476" s="143"/>
    </row>
    <row r="477" spans="1:10" x14ac:dyDescent="0.3">
      <c r="A477" s="142"/>
      <c r="B477" s="143"/>
      <c r="C477" s="144"/>
      <c r="D477" s="143"/>
      <c r="E477" s="321"/>
      <c r="F477" s="321"/>
      <c r="G477" s="142"/>
      <c r="H477" s="143"/>
      <c r="I477" s="143"/>
      <c r="J477" s="143"/>
    </row>
    <row r="478" spans="1:10" x14ac:dyDescent="0.3">
      <c r="A478" s="142"/>
      <c r="B478" s="143"/>
      <c r="C478" s="144"/>
      <c r="D478" s="143"/>
      <c r="E478" s="321"/>
      <c r="F478" s="321"/>
      <c r="G478" s="142"/>
      <c r="H478" s="143"/>
      <c r="I478" s="143"/>
      <c r="J478" s="143"/>
    </row>
    <row r="479" spans="1:10" x14ac:dyDescent="0.3">
      <c r="A479" s="142"/>
      <c r="B479" s="143"/>
      <c r="C479" s="144"/>
      <c r="D479" s="143"/>
      <c r="E479" s="321"/>
      <c r="F479" s="321"/>
      <c r="G479" s="142"/>
      <c r="H479" s="143"/>
      <c r="I479" s="143"/>
      <c r="J479" s="143"/>
    </row>
    <row r="480" spans="1:10" x14ac:dyDescent="0.3">
      <c r="A480" s="142"/>
      <c r="B480" s="143"/>
      <c r="C480" s="144"/>
      <c r="D480" s="143"/>
      <c r="E480" s="321"/>
      <c r="F480" s="321"/>
      <c r="G480" s="142"/>
      <c r="H480" s="143"/>
      <c r="I480" s="143"/>
      <c r="J480" s="143"/>
    </row>
    <row r="481" spans="1:10" x14ac:dyDescent="0.3">
      <c r="A481" s="142"/>
      <c r="B481" s="143"/>
      <c r="C481" s="144"/>
      <c r="D481" s="143"/>
      <c r="E481" s="321"/>
      <c r="F481" s="321"/>
      <c r="G481" s="142"/>
      <c r="H481" s="143"/>
      <c r="I481" s="143"/>
      <c r="J481" s="143"/>
    </row>
    <row r="482" spans="1:10" x14ac:dyDescent="0.3">
      <c r="A482" s="142"/>
      <c r="B482" s="143"/>
      <c r="C482" s="144"/>
      <c r="D482" s="143"/>
      <c r="E482" s="321"/>
      <c r="F482" s="321"/>
      <c r="G482" s="142"/>
      <c r="H482" s="143"/>
      <c r="I482" s="143"/>
      <c r="J482" s="143"/>
    </row>
    <row r="483" spans="1:10" x14ac:dyDescent="0.3">
      <c r="A483" s="142"/>
      <c r="B483" s="143"/>
      <c r="C483" s="144"/>
      <c r="D483" s="143"/>
      <c r="E483" s="321"/>
      <c r="F483" s="321"/>
      <c r="G483" s="142"/>
      <c r="H483" s="143"/>
      <c r="I483" s="143"/>
      <c r="J483" s="143"/>
    </row>
    <row r="484" spans="1:10" x14ac:dyDescent="0.3">
      <c r="A484" s="142"/>
      <c r="B484" s="143"/>
      <c r="C484" s="144"/>
      <c r="D484" s="143"/>
      <c r="E484" s="321"/>
      <c r="F484" s="321"/>
      <c r="G484" s="142"/>
      <c r="H484" s="143"/>
      <c r="I484" s="143"/>
      <c r="J484" s="143"/>
    </row>
    <row r="485" spans="1:10" x14ac:dyDescent="0.3">
      <c r="A485" s="142"/>
      <c r="B485" s="143"/>
      <c r="C485" s="144"/>
      <c r="D485" s="143"/>
      <c r="E485" s="321"/>
      <c r="F485" s="321"/>
      <c r="G485" s="142"/>
      <c r="H485" s="143"/>
      <c r="I485" s="143"/>
      <c r="J485" s="143"/>
    </row>
    <row r="486" spans="1:10" x14ac:dyDescent="0.3">
      <c r="A486" s="142"/>
      <c r="B486" s="143"/>
      <c r="C486" s="144"/>
      <c r="D486" s="143"/>
      <c r="E486" s="321"/>
      <c r="F486" s="321"/>
      <c r="G486" s="142"/>
      <c r="H486" s="143"/>
      <c r="I486" s="143"/>
      <c r="J486" s="143"/>
    </row>
    <row r="487" spans="1:10" x14ac:dyDescent="0.3">
      <c r="A487" s="142"/>
      <c r="B487" s="143"/>
      <c r="C487" s="144"/>
      <c r="D487" s="143"/>
      <c r="E487" s="321"/>
      <c r="F487" s="321"/>
      <c r="G487" s="142"/>
      <c r="H487" s="143"/>
      <c r="I487" s="143"/>
      <c r="J487" s="143"/>
    </row>
    <row r="488" spans="1:10" x14ac:dyDescent="0.3">
      <c r="A488" s="142"/>
      <c r="B488" s="143"/>
      <c r="C488" s="144"/>
      <c r="D488" s="143"/>
      <c r="E488" s="321"/>
      <c r="F488" s="321"/>
      <c r="G488" s="142"/>
      <c r="H488" s="143"/>
      <c r="I488" s="143"/>
      <c r="J488" s="143"/>
    </row>
    <row r="489" spans="1:10" x14ac:dyDescent="0.3">
      <c r="A489" s="142"/>
      <c r="B489" s="143"/>
      <c r="C489" s="144"/>
      <c r="D489" s="143"/>
      <c r="E489" s="321"/>
      <c r="F489" s="321"/>
      <c r="G489" s="142"/>
      <c r="H489" s="143"/>
      <c r="I489" s="143"/>
      <c r="J489" s="143"/>
    </row>
    <row r="490" spans="1:10" x14ac:dyDescent="0.3">
      <c r="A490" s="142"/>
      <c r="B490" s="143"/>
      <c r="C490" s="144"/>
      <c r="D490" s="143"/>
      <c r="E490" s="321"/>
      <c r="F490" s="321"/>
      <c r="G490" s="142"/>
      <c r="H490" s="143"/>
      <c r="I490" s="143"/>
      <c r="J490" s="143"/>
    </row>
    <row r="491" spans="1:10" x14ac:dyDescent="0.3">
      <c r="A491" s="142"/>
      <c r="B491" s="143"/>
      <c r="C491" s="144"/>
      <c r="D491" s="143"/>
      <c r="E491" s="321"/>
      <c r="F491" s="321"/>
      <c r="G491" s="142"/>
      <c r="H491" s="143"/>
      <c r="I491" s="143"/>
      <c r="J491" s="143"/>
    </row>
    <row r="492" spans="1:10" x14ac:dyDescent="0.3">
      <c r="A492" s="142"/>
      <c r="B492" s="143"/>
      <c r="C492" s="144"/>
      <c r="D492" s="143"/>
      <c r="E492" s="321"/>
      <c r="F492" s="321"/>
      <c r="G492" s="142"/>
      <c r="H492" s="143"/>
      <c r="I492" s="143"/>
      <c r="J492" s="143"/>
    </row>
    <row r="493" spans="1:10" x14ac:dyDescent="0.3">
      <c r="A493" s="142"/>
      <c r="B493" s="143"/>
      <c r="C493" s="144"/>
      <c r="D493" s="143"/>
      <c r="E493" s="321"/>
      <c r="F493" s="321"/>
      <c r="G493" s="142"/>
      <c r="H493" s="143"/>
      <c r="I493" s="143"/>
      <c r="J493" s="143"/>
    </row>
    <row r="494" spans="1:10" x14ac:dyDescent="0.3">
      <c r="A494" s="142"/>
      <c r="B494" s="143"/>
      <c r="C494" s="144"/>
      <c r="D494" s="143"/>
      <c r="E494" s="321"/>
      <c r="F494" s="321"/>
      <c r="G494" s="142"/>
      <c r="H494" s="143"/>
      <c r="I494" s="143"/>
      <c r="J494" s="143"/>
    </row>
    <row r="495" spans="1:10" x14ac:dyDescent="0.3">
      <c r="A495" s="142"/>
      <c r="B495" s="143"/>
      <c r="C495" s="144"/>
      <c r="D495" s="143"/>
      <c r="E495" s="321"/>
      <c r="F495" s="321"/>
      <c r="G495" s="142"/>
      <c r="H495" s="143"/>
      <c r="I495" s="143"/>
      <c r="J495" s="143"/>
    </row>
    <row r="496" spans="1:10" x14ac:dyDescent="0.3">
      <c r="A496" s="142"/>
      <c r="B496" s="143"/>
      <c r="C496" s="144"/>
      <c r="D496" s="143"/>
      <c r="E496" s="321"/>
      <c r="F496" s="321"/>
      <c r="G496" s="142"/>
      <c r="H496" s="143"/>
      <c r="I496" s="143"/>
      <c r="J496" s="143"/>
    </row>
    <row r="497" spans="1:10" x14ac:dyDescent="0.3">
      <c r="A497" s="142"/>
      <c r="B497" s="143"/>
      <c r="C497" s="144"/>
      <c r="D497" s="143"/>
      <c r="E497" s="321"/>
      <c r="F497" s="321"/>
      <c r="G497" s="142"/>
      <c r="H497" s="143"/>
      <c r="I497" s="143"/>
      <c r="J497" s="143"/>
    </row>
    <row r="498" spans="1:10" x14ac:dyDescent="0.3">
      <c r="A498" s="142"/>
      <c r="B498" s="143"/>
      <c r="C498" s="144"/>
      <c r="D498" s="143"/>
      <c r="E498" s="321"/>
      <c r="F498" s="321"/>
      <c r="G498" s="142"/>
      <c r="H498" s="143"/>
      <c r="I498" s="143"/>
      <c r="J498" s="143"/>
    </row>
    <row r="499" spans="1:10" x14ac:dyDescent="0.3">
      <c r="A499" s="142"/>
      <c r="B499" s="143"/>
      <c r="C499" s="144"/>
      <c r="D499" s="143"/>
      <c r="E499" s="321"/>
      <c r="F499" s="321"/>
      <c r="G499" s="142"/>
      <c r="H499" s="143"/>
      <c r="I499" s="143"/>
      <c r="J499" s="143"/>
    </row>
    <row r="500" spans="1:10" x14ac:dyDescent="0.3">
      <c r="A500" s="142"/>
      <c r="B500" s="143"/>
      <c r="C500" s="144"/>
      <c r="D500" s="143"/>
      <c r="E500" s="321"/>
      <c r="F500" s="321"/>
      <c r="G500" s="142"/>
      <c r="H500" s="143"/>
      <c r="I500" s="143"/>
      <c r="J500" s="143"/>
    </row>
    <row r="501" spans="1:10" x14ac:dyDescent="0.3">
      <c r="A501" s="142"/>
      <c r="B501" s="143"/>
      <c r="C501" s="144"/>
      <c r="D501" s="143"/>
      <c r="E501" s="321"/>
      <c r="F501" s="321"/>
      <c r="G501" s="142"/>
      <c r="H501" s="143"/>
      <c r="I501" s="143"/>
      <c r="J501" s="143"/>
    </row>
    <row r="502" spans="1:10" x14ac:dyDescent="0.3">
      <c r="A502" s="142"/>
      <c r="B502" s="143"/>
      <c r="C502" s="144"/>
      <c r="D502" s="143"/>
      <c r="E502" s="321"/>
      <c r="F502" s="321"/>
      <c r="G502" s="142"/>
      <c r="H502" s="143"/>
      <c r="I502" s="143"/>
      <c r="J502" s="143"/>
    </row>
    <row r="503" spans="1:10" x14ac:dyDescent="0.3">
      <c r="A503" s="142"/>
      <c r="B503" s="143"/>
      <c r="C503" s="144"/>
      <c r="D503" s="143"/>
      <c r="E503" s="321"/>
      <c r="F503" s="321"/>
      <c r="G503" s="142"/>
      <c r="H503" s="143"/>
      <c r="I503" s="143"/>
      <c r="J503" s="143"/>
    </row>
    <row r="504" spans="1:10" x14ac:dyDescent="0.3">
      <c r="A504" s="142"/>
      <c r="B504" s="143"/>
      <c r="C504" s="144"/>
      <c r="D504" s="143"/>
      <c r="E504" s="321"/>
      <c r="F504" s="321"/>
      <c r="G504" s="142"/>
      <c r="H504" s="143"/>
      <c r="I504" s="143"/>
      <c r="J504" s="143"/>
    </row>
    <row r="505" spans="1:10" x14ac:dyDescent="0.3">
      <c r="A505" s="142"/>
      <c r="B505" s="143"/>
      <c r="C505" s="144"/>
      <c r="D505" s="143"/>
      <c r="E505" s="321"/>
      <c r="F505" s="321"/>
      <c r="G505" s="142"/>
      <c r="H505" s="143"/>
      <c r="I505" s="143"/>
      <c r="J505" s="143"/>
    </row>
    <row r="506" spans="1:10" x14ac:dyDescent="0.3">
      <c r="A506" s="142"/>
      <c r="B506" s="143"/>
      <c r="C506" s="144"/>
      <c r="D506" s="143"/>
      <c r="E506" s="321"/>
      <c r="F506" s="321"/>
      <c r="G506" s="142"/>
      <c r="H506" s="143"/>
      <c r="I506" s="143"/>
      <c r="J506" s="143"/>
    </row>
    <row r="507" spans="1:10" x14ac:dyDescent="0.3">
      <c r="A507" s="142"/>
      <c r="B507" s="143"/>
      <c r="C507" s="144"/>
      <c r="D507" s="143"/>
      <c r="E507" s="321"/>
      <c r="F507" s="321"/>
      <c r="G507" s="142"/>
      <c r="H507" s="143"/>
      <c r="I507" s="143"/>
      <c r="J507" s="143"/>
    </row>
    <row r="508" spans="1:10" x14ac:dyDescent="0.3">
      <c r="A508" s="142"/>
      <c r="B508" s="143"/>
      <c r="C508" s="144"/>
      <c r="D508" s="143"/>
      <c r="E508" s="321"/>
      <c r="F508" s="321"/>
      <c r="G508" s="142"/>
      <c r="H508" s="143"/>
      <c r="I508" s="143"/>
      <c r="J508" s="143"/>
    </row>
    <row r="509" spans="1:10" x14ac:dyDescent="0.3">
      <c r="A509" s="142"/>
      <c r="B509" s="143"/>
      <c r="C509" s="144"/>
      <c r="D509" s="143"/>
      <c r="E509" s="321"/>
      <c r="F509" s="321"/>
      <c r="G509" s="142"/>
      <c r="H509" s="143"/>
      <c r="I509" s="143"/>
      <c r="J509" s="143"/>
    </row>
    <row r="510" spans="1:10" x14ac:dyDescent="0.3">
      <c r="A510" s="142"/>
      <c r="B510" s="143"/>
      <c r="C510" s="144"/>
      <c r="D510" s="143"/>
      <c r="E510" s="321"/>
      <c r="F510" s="321"/>
      <c r="G510" s="142"/>
      <c r="H510" s="143"/>
      <c r="I510" s="143"/>
      <c r="J510" s="143"/>
    </row>
    <row r="511" spans="1:10" x14ac:dyDescent="0.3">
      <c r="A511" s="142"/>
      <c r="B511" s="143"/>
      <c r="C511" s="144"/>
      <c r="D511" s="143"/>
      <c r="E511" s="321"/>
      <c r="F511" s="321"/>
      <c r="G511" s="142"/>
      <c r="H511" s="143"/>
      <c r="I511" s="143"/>
      <c r="J511" s="143"/>
    </row>
    <row r="512" spans="1:10" x14ac:dyDescent="0.3">
      <c r="A512" s="142"/>
      <c r="B512" s="143"/>
      <c r="C512" s="144"/>
      <c r="D512" s="143"/>
      <c r="E512" s="321"/>
      <c r="F512" s="321"/>
      <c r="G512" s="142"/>
      <c r="H512" s="143"/>
      <c r="I512" s="143"/>
      <c r="J512" s="143"/>
    </row>
    <row r="513" spans="1:10" x14ac:dyDescent="0.3">
      <c r="A513" s="142"/>
      <c r="B513" s="143"/>
      <c r="C513" s="144"/>
      <c r="D513" s="143"/>
      <c r="E513" s="321"/>
      <c r="F513" s="321"/>
      <c r="G513" s="142"/>
      <c r="H513" s="143"/>
      <c r="I513" s="143"/>
      <c r="J513" s="143"/>
    </row>
    <row r="514" spans="1:10" x14ac:dyDescent="0.3">
      <c r="A514" s="142"/>
      <c r="B514" s="143"/>
      <c r="C514" s="144"/>
      <c r="D514" s="143"/>
      <c r="E514" s="321"/>
      <c r="F514" s="321"/>
      <c r="G514" s="142"/>
      <c r="H514" s="143"/>
      <c r="I514" s="143"/>
      <c r="J514" s="143"/>
    </row>
    <row r="515" spans="1:10" x14ac:dyDescent="0.3">
      <c r="A515" s="142"/>
      <c r="B515" s="143"/>
      <c r="C515" s="144"/>
      <c r="D515" s="143"/>
      <c r="E515" s="321"/>
      <c r="F515" s="321"/>
      <c r="G515" s="142"/>
      <c r="H515" s="143"/>
      <c r="I515" s="143"/>
      <c r="J515" s="143"/>
    </row>
    <row r="516" spans="1:10" x14ac:dyDescent="0.3">
      <c r="A516" s="142"/>
      <c r="B516" s="143"/>
      <c r="C516" s="144"/>
      <c r="D516" s="143"/>
      <c r="E516" s="321"/>
      <c r="F516" s="321"/>
      <c r="G516" s="142"/>
      <c r="H516" s="143"/>
      <c r="I516" s="143"/>
      <c r="J516" s="143"/>
    </row>
    <row r="517" spans="1:10" x14ac:dyDescent="0.3">
      <c r="A517" s="142"/>
      <c r="B517" s="143"/>
      <c r="C517" s="144"/>
      <c r="D517" s="143"/>
      <c r="E517" s="321"/>
      <c r="F517" s="321"/>
      <c r="G517" s="142"/>
      <c r="H517" s="143"/>
      <c r="I517" s="143"/>
      <c r="J517" s="143"/>
    </row>
    <row r="518" spans="1:10" x14ac:dyDescent="0.3">
      <c r="A518" s="142"/>
      <c r="B518" s="143"/>
      <c r="C518" s="144"/>
      <c r="D518" s="143"/>
      <c r="E518" s="321"/>
      <c r="F518" s="321"/>
      <c r="G518" s="142"/>
      <c r="H518" s="143"/>
      <c r="I518" s="143"/>
      <c r="J518" s="143"/>
    </row>
    <row r="519" spans="1:10" x14ac:dyDescent="0.3">
      <c r="A519" s="142"/>
      <c r="B519" s="143"/>
      <c r="C519" s="144"/>
      <c r="D519" s="143"/>
      <c r="E519" s="321"/>
      <c r="F519" s="321"/>
      <c r="G519" s="142"/>
      <c r="H519" s="143"/>
      <c r="I519" s="143"/>
      <c r="J519" s="143"/>
    </row>
    <row r="520" spans="1:10" x14ac:dyDescent="0.3">
      <c r="A520" s="142"/>
      <c r="B520" s="143"/>
      <c r="C520" s="144"/>
      <c r="D520" s="143"/>
      <c r="E520" s="321"/>
      <c r="F520" s="321"/>
      <c r="G520" s="142"/>
      <c r="H520" s="143"/>
      <c r="I520" s="143"/>
      <c r="J520" s="143"/>
    </row>
    <row r="521" spans="1:10" x14ac:dyDescent="0.3">
      <c r="A521" s="142"/>
      <c r="B521" s="143"/>
      <c r="C521" s="144"/>
      <c r="D521" s="143"/>
      <c r="E521" s="321"/>
      <c r="F521" s="321"/>
      <c r="G521" s="142"/>
      <c r="H521" s="143"/>
      <c r="I521" s="143"/>
      <c r="J521" s="143"/>
    </row>
    <row r="522" spans="1:10" x14ac:dyDescent="0.3">
      <c r="A522" s="142"/>
      <c r="B522" s="143"/>
      <c r="C522" s="144"/>
      <c r="D522" s="143"/>
      <c r="E522" s="321"/>
      <c r="F522" s="321"/>
      <c r="G522" s="142"/>
      <c r="H522" s="143"/>
      <c r="I522" s="143"/>
      <c r="J522" s="143"/>
    </row>
    <row r="523" spans="1:10" x14ac:dyDescent="0.3">
      <c r="A523" s="142"/>
      <c r="B523" s="143"/>
      <c r="C523" s="144"/>
      <c r="D523" s="143"/>
      <c r="E523" s="321"/>
      <c r="F523" s="321"/>
      <c r="G523" s="142"/>
      <c r="H523" s="143"/>
      <c r="I523" s="143"/>
      <c r="J523" s="143"/>
    </row>
    <row r="524" spans="1:10" x14ac:dyDescent="0.3">
      <c r="A524" s="142"/>
      <c r="B524" s="143"/>
      <c r="C524" s="144"/>
      <c r="D524" s="143"/>
      <c r="E524" s="321"/>
      <c r="F524" s="321"/>
      <c r="G524" s="142"/>
      <c r="H524" s="143"/>
      <c r="I524" s="143"/>
      <c r="J524" s="143"/>
    </row>
    <row r="525" spans="1:10" x14ac:dyDescent="0.3">
      <c r="A525" s="142"/>
      <c r="B525" s="143"/>
      <c r="C525" s="144"/>
      <c r="D525" s="143"/>
      <c r="E525" s="321"/>
      <c r="F525" s="321"/>
      <c r="G525" s="142"/>
      <c r="H525" s="143"/>
      <c r="I525" s="143"/>
      <c r="J525" s="143"/>
    </row>
    <row r="526" spans="1:10" x14ac:dyDescent="0.3">
      <c r="A526" s="142"/>
      <c r="B526" s="143"/>
      <c r="C526" s="144"/>
      <c r="D526" s="143"/>
      <c r="E526" s="321"/>
      <c r="F526" s="321"/>
      <c r="G526" s="142"/>
      <c r="H526" s="143"/>
      <c r="I526" s="143"/>
      <c r="J526" s="143"/>
    </row>
    <row r="527" spans="1:10" x14ac:dyDescent="0.3">
      <c r="A527" s="142"/>
      <c r="B527" s="143"/>
      <c r="C527" s="144"/>
      <c r="D527" s="143"/>
      <c r="E527" s="321"/>
      <c r="F527" s="321"/>
      <c r="G527" s="142"/>
      <c r="H527" s="143"/>
      <c r="I527" s="143"/>
      <c r="J527" s="143"/>
    </row>
    <row r="528" spans="1:10" x14ac:dyDescent="0.3">
      <c r="A528" s="142"/>
      <c r="B528" s="143"/>
      <c r="C528" s="144"/>
      <c r="D528" s="143"/>
      <c r="E528" s="321"/>
      <c r="F528" s="321"/>
      <c r="G528" s="142"/>
      <c r="H528" s="143"/>
      <c r="I528" s="143"/>
      <c r="J528" s="143"/>
    </row>
    <row r="529" spans="1:10" x14ac:dyDescent="0.3">
      <c r="A529" s="142"/>
      <c r="B529" s="143"/>
      <c r="C529" s="144"/>
      <c r="D529" s="143"/>
      <c r="E529" s="321"/>
      <c r="F529" s="321"/>
      <c r="G529" s="142"/>
      <c r="H529" s="143"/>
      <c r="I529" s="143"/>
      <c r="J529" s="143"/>
    </row>
    <row r="530" spans="1:10" x14ac:dyDescent="0.3">
      <c r="A530" s="142"/>
      <c r="B530" s="143"/>
      <c r="C530" s="144"/>
      <c r="D530" s="143"/>
      <c r="E530" s="321"/>
      <c r="F530" s="321"/>
      <c r="G530" s="142"/>
      <c r="H530" s="143"/>
      <c r="I530" s="143"/>
      <c r="J530" s="143"/>
    </row>
    <row r="531" spans="1:10" x14ac:dyDescent="0.3">
      <c r="A531" s="142"/>
      <c r="B531" s="143"/>
      <c r="C531" s="144"/>
      <c r="D531" s="143"/>
      <c r="E531" s="321"/>
      <c r="F531" s="321"/>
      <c r="G531" s="142"/>
      <c r="H531" s="143"/>
      <c r="I531" s="143"/>
      <c r="J531" s="143"/>
    </row>
    <row r="532" spans="1:10" x14ac:dyDescent="0.3">
      <c r="A532" s="142"/>
      <c r="B532" s="143"/>
      <c r="C532" s="144"/>
      <c r="D532" s="143"/>
      <c r="E532" s="321"/>
      <c r="F532" s="321"/>
      <c r="G532" s="142"/>
      <c r="H532" s="143"/>
      <c r="I532" s="143"/>
      <c r="J532" s="143"/>
    </row>
    <row r="533" spans="1:10" x14ac:dyDescent="0.3">
      <c r="A533" s="142"/>
      <c r="B533" s="143"/>
      <c r="C533" s="144"/>
      <c r="D533" s="143"/>
      <c r="E533" s="321"/>
      <c r="F533" s="321"/>
      <c r="G533" s="142"/>
      <c r="H533" s="143"/>
      <c r="I533" s="143"/>
      <c r="J533" s="143"/>
    </row>
    <row r="534" spans="1:10" x14ac:dyDescent="0.3">
      <c r="A534" s="142"/>
      <c r="B534" s="143"/>
      <c r="C534" s="144"/>
      <c r="D534" s="143"/>
      <c r="E534" s="321"/>
      <c r="F534" s="321"/>
      <c r="G534" s="142"/>
      <c r="H534" s="143"/>
      <c r="I534" s="143"/>
      <c r="J534" s="143"/>
    </row>
    <row r="535" spans="1:10" x14ac:dyDescent="0.3">
      <c r="A535" s="142"/>
      <c r="B535" s="143"/>
      <c r="C535" s="144"/>
      <c r="D535" s="143"/>
      <c r="E535" s="321"/>
      <c r="F535" s="321"/>
      <c r="G535" s="142"/>
      <c r="H535" s="143"/>
      <c r="I535" s="143"/>
      <c r="J535" s="143"/>
    </row>
    <row r="536" spans="1:10" x14ac:dyDescent="0.3">
      <c r="A536" s="142"/>
      <c r="B536" s="143"/>
      <c r="C536" s="144"/>
      <c r="D536" s="143"/>
      <c r="E536" s="321"/>
      <c r="F536" s="321"/>
      <c r="G536" s="142"/>
      <c r="H536" s="143"/>
      <c r="I536" s="143"/>
      <c r="J536" s="143"/>
    </row>
    <row r="537" spans="1:10" x14ac:dyDescent="0.3">
      <c r="A537" s="142"/>
      <c r="B537" s="143"/>
      <c r="C537" s="144"/>
      <c r="D537" s="143"/>
      <c r="E537" s="321"/>
      <c r="F537" s="321"/>
      <c r="G537" s="142"/>
      <c r="H537" s="143"/>
      <c r="I537" s="143"/>
      <c r="J537" s="143"/>
    </row>
    <row r="538" spans="1:10" x14ac:dyDescent="0.3">
      <c r="A538" s="142"/>
      <c r="B538" s="143"/>
      <c r="C538" s="144"/>
      <c r="D538" s="143"/>
      <c r="E538" s="321"/>
      <c r="F538" s="321"/>
      <c r="G538" s="142"/>
      <c r="H538" s="143"/>
      <c r="I538" s="143"/>
      <c r="J538" s="143"/>
    </row>
    <row r="539" spans="1:10" x14ac:dyDescent="0.3">
      <c r="A539" s="142"/>
      <c r="B539" s="143"/>
      <c r="C539" s="144"/>
      <c r="D539" s="143"/>
      <c r="E539" s="321"/>
      <c r="F539" s="321"/>
      <c r="G539" s="142"/>
      <c r="H539" s="143"/>
      <c r="I539" s="143"/>
      <c r="J539" s="143"/>
    </row>
    <row r="540" spans="1:10" x14ac:dyDescent="0.3">
      <c r="A540" s="142"/>
      <c r="B540" s="143"/>
      <c r="C540" s="144"/>
      <c r="D540" s="143"/>
      <c r="E540" s="321"/>
      <c r="F540" s="321"/>
      <c r="G540" s="142"/>
      <c r="H540" s="143"/>
      <c r="I540" s="143"/>
      <c r="J540" s="143"/>
    </row>
    <row r="541" spans="1:10" x14ac:dyDescent="0.3">
      <c r="A541" s="142"/>
      <c r="B541" s="143"/>
      <c r="C541" s="144"/>
      <c r="D541" s="143"/>
      <c r="E541" s="321"/>
      <c r="F541" s="321"/>
      <c r="G541" s="142"/>
      <c r="H541" s="143"/>
      <c r="I541" s="143"/>
      <c r="J541" s="143"/>
    </row>
    <row r="542" spans="1:10" x14ac:dyDescent="0.3">
      <c r="A542" s="142"/>
      <c r="B542" s="143"/>
      <c r="C542" s="144"/>
      <c r="D542" s="143"/>
      <c r="E542" s="321"/>
      <c r="F542" s="321"/>
      <c r="G542" s="142"/>
      <c r="H542" s="143"/>
      <c r="I542" s="143"/>
      <c r="J542" s="143"/>
    </row>
    <row r="543" spans="1:10" x14ac:dyDescent="0.3">
      <c r="A543" s="142"/>
      <c r="B543" s="143"/>
      <c r="C543" s="144"/>
      <c r="D543" s="143"/>
      <c r="E543" s="321"/>
      <c r="F543" s="321"/>
      <c r="G543" s="142"/>
      <c r="H543" s="143"/>
      <c r="I543" s="143"/>
      <c r="J543" s="143"/>
    </row>
    <row r="544" spans="1:10" x14ac:dyDescent="0.3">
      <c r="A544" s="142"/>
      <c r="B544" s="143"/>
      <c r="C544" s="144"/>
      <c r="D544" s="143"/>
      <c r="E544" s="321"/>
      <c r="F544" s="321"/>
      <c r="G544" s="142"/>
      <c r="H544" s="143"/>
      <c r="I544" s="143"/>
      <c r="J544" s="143"/>
    </row>
    <row r="545" spans="1:10" x14ac:dyDescent="0.3">
      <c r="A545" s="142"/>
      <c r="B545" s="143"/>
      <c r="C545" s="144"/>
      <c r="D545" s="143"/>
      <c r="E545" s="321"/>
      <c r="F545" s="321"/>
      <c r="G545" s="142"/>
      <c r="H545" s="143"/>
      <c r="I545" s="143"/>
      <c r="J545" s="143"/>
    </row>
    <row r="546" spans="1:10" x14ac:dyDescent="0.3">
      <c r="A546" s="142"/>
      <c r="B546" s="143"/>
      <c r="C546" s="144"/>
      <c r="D546" s="143"/>
      <c r="E546" s="321"/>
      <c r="F546" s="321"/>
      <c r="G546" s="142"/>
      <c r="H546" s="143"/>
      <c r="I546" s="143"/>
      <c r="J546" s="143"/>
    </row>
    <row r="547" spans="1:10" x14ac:dyDescent="0.3">
      <c r="A547" s="142"/>
      <c r="B547" s="143"/>
      <c r="C547" s="144"/>
      <c r="D547" s="143"/>
      <c r="E547" s="321"/>
      <c r="F547" s="321"/>
      <c r="G547" s="142"/>
      <c r="H547" s="143"/>
      <c r="I547" s="143"/>
      <c r="J547" s="143"/>
    </row>
    <row r="548" spans="1:10" x14ac:dyDescent="0.3">
      <c r="A548" s="142"/>
      <c r="B548" s="143"/>
      <c r="C548" s="144"/>
      <c r="D548" s="143"/>
      <c r="E548" s="321"/>
      <c r="F548" s="321"/>
      <c r="G548" s="142"/>
      <c r="H548" s="143"/>
      <c r="I548" s="143"/>
      <c r="J548" s="143"/>
    </row>
    <row r="549" spans="1:10" x14ac:dyDescent="0.3">
      <c r="A549" s="142"/>
      <c r="B549" s="143"/>
      <c r="C549" s="144"/>
      <c r="D549" s="143"/>
      <c r="E549" s="321"/>
      <c r="F549" s="321"/>
      <c r="G549" s="142"/>
      <c r="H549" s="143"/>
      <c r="I549" s="143"/>
      <c r="J549" s="143"/>
    </row>
    <row r="550" spans="1:10" x14ac:dyDescent="0.3">
      <c r="A550" s="142"/>
      <c r="B550" s="143"/>
      <c r="C550" s="144"/>
      <c r="D550" s="143"/>
      <c r="E550" s="321"/>
      <c r="F550" s="321"/>
      <c r="G550" s="142"/>
      <c r="H550" s="143"/>
      <c r="I550" s="143"/>
      <c r="J550" s="143"/>
    </row>
    <row r="551" spans="1:10" x14ac:dyDescent="0.3">
      <c r="A551" s="142"/>
      <c r="B551" s="143"/>
      <c r="C551" s="144"/>
      <c r="D551" s="143"/>
      <c r="E551" s="321"/>
      <c r="F551" s="321"/>
      <c r="G551" s="142"/>
      <c r="H551" s="143"/>
      <c r="I551" s="143"/>
      <c r="J551" s="143"/>
    </row>
    <row r="552" spans="1:10" x14ac:dyDescent="0.3">
      <c r="A552" s="142"/>
      <c r="B552" s="143"/>
      <c r="C552" s="144"/>
      <c r="D552" s="143"/>
      <c r="E552" s="321"/>
      <c r="F552" s="321"/>
      <c r="G552" s="142"/>
      <c r="H552" s="143"/>
      <c r="I552" s="143"/>
      <c r="J552" s="143"/>
    </row>
    <row r="553" spans="1:10" x14ac:dyDescent="0.3">
      <c r="A553" s="142"/>
      <c r="B553" s="143"/>
      <c r="C553" s="144"/>
      <c r="D553" s="143"/>
      <c r="E553" s="321"/>
      <c r="F553" s="321"/>
      <c r="G553" s="142"/>
      <c r="H553" s="143"/>
      <c r="I553" s="143"/>
      <c r="J553" s="143"/>
    </row>
    <row r="554" spans="1:10" x14ac:dyDescent="0.3">
      <c r="A554" s="142"/>
      <c r="B554" s="143"/>
      <c r="C554" s="144"/>
      <c r="D554" s="143"/>
      <c r="E554" s="321"/>
      <c r="F554" s="321"/>
      <c r="G554" s="142"/>
      <c r="H554" s="143"/>
      <c r="I554" s="143"/>
      <c r="J554" s="143"/>
    </row>
    <row r="555" spans="1:10" x14ac:dyDescent="0.3">
      <c r="A555" s="142"/>
      <c r="B555" s="143"/>
      <c r="C555" s="144"/>
      <c r="D555" s="143"/>
      <c r="E555" s="321"/>
      <c r="F555" s="321"/>
      <c r="G555" s="142"/>
      <c r="H555" s="143"/>
      <c r="I555" s="143"/>
      <c r="J555" s="143"/>
    </row>
    <row r="556" spans="1:10" x14ac:dyDescent="0.3">
      <c r="A556" s="142"/>
      <c r="B556" s="143"/>
      <c r="C556" s="144"/>
      <c r="D556" s="143"/>
      <c r="E556" s="321"/>
      <c r="F556" s="321"/>
      <c r="G556" s="142"/>
      <c r="H556" s="143"/>
      <c r="I556" s="143"/>
      <c r="J556" s="143"/>
    </row>
    <row r="557" spans="1:10" x14ac:dyDescent="0.3">
      <c r="A557" s="142"/>
      <c r="B557" s="143"/>
      <c r="C557" s="144"/>
      <c r="D557" s="143"/>
      <c r="E557" s="321"/>
      <c r="F557" s="321"/>
      <c r="G557" s="142"/>
      <c r="H557" s="143"/>
      <c r="I557" s="143"/>
      <c r="J557" s="143"/>
    </row>
    <row r="558" spans="1:10" x14ac:dyDescent="0.3">
      <c r="A558" s="142"/>
      <c r="B558" s="143"/>
      <c r="C558" s="144"/>
      <c r="D558" s="143"/>
      <c r="E558" s="321"/>
      <c r="F558" s="321"/>
      <c r="G558" s="142"/>
      <c r="H558" s="143"/>
      <c r="I558" s="143"/>
      <c r="J558" s="143"/>
    </row>
    <row r="559" spans="1:10" x14ac:dyDescent="0.3">
      <c r="A559" s="142"/>
      <c r="B559" s="143"/>
      <c r="C559" s="144"/>
      <c r="D559" s="143"/>
      <c r="E559" s="321"/>
      <c r="F559" s="321"/>
      <c r="G559" s="142"/>
      <c r="H559" s="143"/>
      <c r="I559" s="143"/>
      <c r="J559" s="143"/>
    </row>
    <row r="560" spans="1:10" x14ac:dyDescent="0.3">
      <c r="A560" s="142"/>
      <c r="B560" s="143"/>
      <c r="C560" s="144"/>
      <c r="D560" s="143"/>
      <c r="E560" s="321"/>
      <c r="F560" s="321"/>
      <c r="G560" s="142"/>
      <c r="H560" s="143"/>
      <c r="I560" s="143"/>
      <c r="J560" s="143"/>
    </row>
    <row r="561" spans="1:10" x14ac:dyDescent="0.3">
      <c r="A561" s="142"/>
      <c r="B561" s="143"/>
      <c r="C561" s="144"/>
      <c r="D561" s="143"/>
      <c r="E561" s="321"/>
      <c r="F561" s="321"/>
      <c r="G561" s="142"/>
      <c r="H561" s="143"/>
      <c r="I561" s="143"/>
      <c r="J561" s="143"/>
    </row>
    <row r="562" spans="1:10" x14ac:dyDescent="0.3">
      <c r="A562" s="142"/>
      <c r="B562" s="143"/>
      <c r="C562" s="144"/>
      <c r="D562" s="143"/>
      <c r="E562" s="321"/>
      <c r="F562" s="321"/>
      <c r="G562" s="142"/>
      <c r="H562" s="143"/>
      <c r="I562" s="143"/>
      <c r="J562" s="143"/>
    </row>
    <row r="563" spans="1:10" x14ac:dyDescent="0.3">
      <c r="A563" s="142"/>
      <c r="B563" s="143"/>
      <c r="C563" s="144"/>
      <c r="D563" s="143"/>
      <c r="E563" s="321"/>
      <c r="F563" s="321"/>
      <c r="G563" s="142"/>
      <c r="H563" s="143"/>
      <c r="I563" s="143"/>
      <c r="J563" s="143"/>
    </row>
    <row r="564" spans="1:10" x14ac:dyDescent="0.3">
      <c r="A564" s="142"/>
      <c r="B564" s="143"/>
      <c r="C564" s="144"/>
      <c r="D564" s="143"/>
      <c r="E564" s="321"/>
      <c r="F564" s="321"/>
      <c r="G564" s="142"/>
      <c r="H564" s="143"/>
      <c r="I564" s="143"/>
      <c r="J564" s="143"/>
    </row>
    <row r="565" spans="1:10" x14ac:dyDescent="0.3">
      <c r="A565" s="142"/>
      <c r="B565" s="143"/>
      <c r="C565" s="144"/>
      <c r="D565" s="143"/>
      <c r="E565" s="321"/>
      <c r="F565" s="321"/>
      <c r="G565" s="142"/>
      <c r="H565" s="143"/>
      <c r="I565" s="143"/>
      <c r="J565" s="143"/>
    </row>
    <row r="566" spans="1:10" x14ac:dyDescent="0.3">
      <c r="A566" s="142"/>
      <c r="B566" s="143"/>
      <c r="C566" s="144"/>
      <c r="D566" s="143"/>
      <c r="E566" s="321"/>
      <c r="F566" s="321"/>
      <c r="G566" s="142"/>
      <c r="H566" s="143"/>
      <c r="I566" s="143"/>
      <c r="J566" s="143"/>
    </row>
    <row r="567" spans="1:10" x14ac:dyDescent="0.3">
      <c r="A567" s="142"/>
      <c r="B567" s="143"/>
      <c r="C567" s="144"/>
      <c r="D567" s="143"/>
      <c r="E567" s="321"/>
      <c r="F567" s="321"/>
      <c r="G567" s="142"/>
      <c r="H567" s="143"/>
      <c r="I567" s="143"/>
      <c r="J567" s="143"/>
    </row>
    <row r="568" spans="1:10" x14ac:dyDescent="0.3">
      <c r="A568" s="142"/>
      <c r="B568" s="143"/>
      <c r="C568" s="144"/>
      <c r="D568" s="143"/>
      <c r="E568" s="321"/>
      <c r="F568" s="321"/>
      <c r="G568" s="142"/>
      <c r="H568" s="143"/>
      <c r="I568" s="143"/>
      <c r="J568" s="143"/>
    </row>
    <row r="569" spans="1:10" x14ac:dyDescent="0.3">
      <c r="A569" s="142"/>
      <c r="B569" s="143"/>
      <c r="C569" s="144"/>
      <c r="D569" s="143"/>
      <c r="E569" s="321"/>
      <c r="F569" s="321"/>
      <c r="G569" s="142"/>
      <c r="H569" s="143"/>
      <c r="I569" s="143"/>
      <c r="J569" s="143"/>
    </row>
    <row r="570" spans="1:10" x14ac:dyDescent="0.3">
      <c r="A570" s="142"/>
      <c r="B570" s="143"/>
      <c r="C570" s="144"/>
      <c r="D570" s="143"/>
      <c r="E570" s="321"/>
      <c r="F570" s="321"/>
      <c r="G570" s="142"/>
      <c r="H570" s="143"/>
      <c r="I570" s="143"/>
      <c r="J570" s="143"/>
    </row>
    <row r="571" spans="1:10" x14ac:dyDescent="0.3">
      <c r="A571" s="142"/>
      <c r="B571" s="143"/>
      <c r="C571" s="144"/>
      <c r="D571" s="143"/>
      <c r="E571" s="321"/>
      <c r="F571" s="321"/>
      <c r="G571" s="142"/>
      <c r="H571" s="143"/>
      <c r="I571" s="143"/>
      <c r="J571" s="143"/>
    </row>
    <row r="572" spans="1:10" x14ac:dyDescent="0.3">
      <c r="A572" s="142"/>
      <c r="B572" s="143"/>
      <c r="C572" s="144"/>
      <c r="D572" s="143"/>
      <c r="E572" s="321"/>
      <c r="F572" s="321"/>
      <c r="G572" s="142"/>
      <c r="H572" s="143"/>
      <c r="I572" s="143"/>
      <c r="J572" s="143"/>
    </row>
    <row r="573" spans="1:10" x14ac:dyDescent="0.3">
      <c r="A573" s="142"/>
      <c r="B573" s="143"/>
      <c r="C573" s="144"/>
      <c r="D573" s="143"/>
      <c r="E573" s="321"/>
      <c r="F573" s="321"/>
      <c r="G573" s="142"/>
      <c r="H573" s="143"/>
      <c r="I573" s="143"/>
      <c r="J573" s="143"/>
    </row>
    <row r="574" spans="1:10" x14ac:dyDescent="0.3">
      <c r="A574" s="142"/>
      <c r="B574" s="143"/>
      <c r="C574" s="144"/>
      <c r="D574" s="143"/>
      <c r="E574" s="321"/>
      <c r="F574" s="321"/>
      <c r="G574" s="142"/>
      <c r="H574" s="143"/>
      <c r="I574" s="143"/>
      <c r="J574" s="143"/>
    </row>
    <row r="575" spans="1:10" x14ac:dyDescent="0.3">
      <c r="A575" s="142"/>
      <c r="B575" s="143"/>
      <c r="C575" s="144"/>
      <c r="D575" s="143"/>
      <c r="E575" s="321"/>
      <c r="F575" s="321"/>
      <c r="G575" s="142"/>
      <c r="H575" s="143"/>
      <c r="I575" s="143"/>
      <c r="J575" s="143"/>
    </row>
    <row r="576" spans="1:10" x14ac:dyDescent="0.3">
      <c r="A576" s="142"/>
      <c r="B576" s="143"/>
      <c r="C576" s="144"/>
      <c r="D576" s="143"/>
      <c r="E576" s="321"/>
      <c r="F576" s="321"/>
      <c r="G576" s="142"/>
      <c r="H576" s="143"/>
      <c r="I576" s="143"/>
      <c r="J576" s="143"/>
    </row>
    <row r="577" spans="1:10" x14ac:dyDescent="0.3">
      <c r="A577" s="142"/>
      <c r="B577" s="143"/>
      <c r="C577" s="144"/>
      <c r="D577" s="143"/>
      <c r="E577" s="321"/>
      <c r="F577" s="321"/>
      <c r="G577" s="142"/>
      <c r="H577" s="143"/>
      <c r="I577" s="143"/>
      <c r="J577" s="143"/>
    </row>
    <row r="578" spans="1:10" x14ac:dyDescent="0.3">
      <c r="A578" s="142"/>
      <c r="B578" s="143"/>
      <c r="C578" s="144"/>
      <c r="D578" s="143"/>
      <c r="E578" s="321"/>
      <c r="F578" s="321"/>
      <c r="G578" s="142"/>
      <c r="H578" s="143"/>
      <c r="I578" s="143"/>
      <c r="J578" s="143"/>
    </row>
    <row r="579" spans="1:10" x14ac:dyDescent="0.3">
      <c r="A579" s="142"/>
      <c r="B579" s="143"/>
      <c r="C579" s="144"/>
      <c r="D579" s="143"/>
      <c r="E579" s="321"/>
      <c r="F579" s="321"/>
      <c r="G579" s="142"/>
      <c r="H579" s="143"/>
      <c r="I579" s="143"/>
      <c r="J579" s="143"/>
    </row>
    <row r="580" spans="1:10" x14ac:dyDescent="0.3">
      <c r="A580" s="142"/>
      <c r="B580" s="143"/>
      <c r="C580" s="144"/>
      <c r="D580" s="143"/>
      <c r="E580" s="321"/>
      <c r="F580" s="321"/>
      <c r="G580" s="142"/>
      <c r="H580" s="143"/>
      <c r="I580" s="143"/>
      <c r="J580" s="143"/>
    </row>
    <row r="581" spans="1:10" x14ac:dyDescent="0.3">
      <c r="A581" s="142"/>
      <c r="B581" s="143"/>
      <c r="C581" s="144"/>
      <c r="D581" s="143"/>
      <c r="E581" s="321"/>
      <c r="F581" s="321"/>
      <c r="G581" s="142"/>
      <c r="H581" s="143"/>
      <c r="I581" s="143"/>
      <c r="J581" s="143"/>
    </row>
    <row r="582" spans="1:10" x14ac:dyDescent="0.3">
      <c r="A582" s="142"/>
      <c r="B582" s="143"/>
      <c r="C582" s="144"/>
      <c r="D582" s="143"/>
      <c r="E582" s="321"/>
      <c r="F582" s="321"/>
      <c r="G582" s="142"/>
      <c r="H582" s="143"/>
      <c r="I582" s="143"/>
      <c r="J582" s="143"/>
    </row>
    <row r="583" spans="1:10" x14ac:dyDescent="0.3">
      <c r="A583" s="142"/>
      <c r="B583" s="143"/>
      <c r="C583" s="144"/>
      <c r="D583" s="143"/>
      <c r="E583" s="321"/>
      <c r="F583" s="321"/>
      <c r="G583" s="142"/>
      <c r="H583" s="143"/>
      <c r="I583" s="143"/>
      <c r="J583" s="143"/>
    </row>
    <row r="584" spans="1:10" x14ac:dyDescent="0.3">
      <c r="A584" s="142"/>
      <c r="B584" s="143"/>
      <c r="C584" s="144"/>
      <c r="D584" s="143"/>
      <c r="E584" s="321"/>
      <c r="F584" s="321"/>
      <c r="G584" s="142"/>
      <c r="H584" s="143"/>
      <c r="I584" s="143"/>
      <c r="J584" s="143"/>
    </row>
    <row r="585" spans="1:10" x14ac:dyDescent="0.3">
      <c r="A585" s="142"/>
      <c r="B585" s="143"/>
      <c r="C585" s="144"/>
      <c r="D585" s="143"/>
      <c r="E585" s="321"/>
      <c r="F585" s="321"/>
      <c r="G585" s="142"/>
      <c r="H585" s="143"/>
      <c r="I585" s="143"/>
      <c r="J585" s="143"/>
    </row>
    <row r="586" spans="1:10" x14ac:dyDescent="0.3">
      <c r="A586" s="142"/>
      <c r="B586" s="143"/>
      <c r="C586" s="144"/>
      <c r="D586" s="143"/>
      <c r="E586" s="321"/>
      <c r="F586" s="321"/>
      <c r="G586" s="142"/>
      <c r="H586" s="143"/>
      <c r="I586" s="143"/>
      <c r="J586" s="143"/>
    </row>
    <row r="587" spans="1:10" x14ac:dyDescent="0.3">
      <c r="A587" s="142"/>
      <c r="B587" s="143"/>
      <c r="C587" s="144"/>
      <c r="D587" s="143"/>
      <c r="E587" s="321"/>
      <c r="F587" s="321"/>
      <c r="G587" s="142"/>
      <c r="H587" s="143"/>
      <c r="I587" s="143"/>
      <c r="J587" s="143"/>
    </row>
    <row r="588" spans="1:10" x14ac:dyDescent="0.3">
      <c r="A588" s="142"/>
      <c r="B588" s="143"/>
      <c r="C588" s="144"/>
      <c r="D588" s="143"/>
      <c r="E588" s="321"/>
      <c r="F588" s="321"/>
      <c r="G588" s="142"/>
      <c r="H588" s="143"/>
      <c r="I588" s="143"/>
      <c r="J588" s="143"/>
    </row>
    <row r="589" spans="1:10" x14ac:dyDescent="0.3">
      <c r="A589" s="142"/>
      <c r="B589" s="143"/>
      <c r="C589" s="144"/>
      <c r="D589" s="143"/>
      <c r="E589" s="321"/>
      <c r="F589" s="321"/>
      <c r="G589" s="142"/>
      <c r="H589" s="143"/>
      <c r="I589" s="143"/>
      <c r="J589" s="143"/>
    </row>
    <row r="590" spans="1:10" x14ac:dyDescent="0.3">
      <c r="A590" s="142"/>
      <c r="B590" s="143"/>
      <c r="C590" s="144"/>
      <c r="D590" s="143"/>
      <c r="E590" s="321"/>
      <c r="F590" s="321"/>
      <c r="G590" s="142"/>
      <c r="H590" s="143"/>
      <c r="I590" s="143"/>
      <c r="J590" s="143"/>
    </row>
    <row r="591" spans="1:10" x14ac:dyDescent="0.3">
      <c r="A591" s="142"/>
      <c r="B591" s="143"/>
      <c r="C591" s="144"/>
      <c r="D591" s="143"/>
      <c r="E591" s="321"/>
      <c r="F591" s="321"/>
      <c r="G591" s="142"/>
      <c r="H591" s="143"/>
      <c r="I591" s="143"/>
      <c r="J591" s="143"/>
    </row>
    <row r="592" spans="1:10" x14ac:dyDescent="0.3">
      <c r="A592" s="142"/>
      <c r="B592" s="143"/>
      <c r="C592" s="144"/>
      <c r="D592" s="143"/>
      <c r="E592" s="321"/>
      <c r="F592" s="321"/>
      <c r="G592" s="142"/>
      <c r="H592" s="143"/>
      <c r="I592" s="143"/>
      <c r="J592" s="143"/>
    </row>
    <row r="593" spans="1:10" x14ac:dyDescent="0.3">
      <c r="A593" s="142"/>
      <c r="B593" s="143"/>
      <c r="C593" s="144"/>
      <c r="D593" s="143"/>
      <c r="E593" s="321"/>
      <c r="F593" s="321"/>
      <c r="G593" s="142"/>
      <c r="H593" s="143"/>
      <c r="I593" s="143"/>
      <c r="J593" s="143"/>
    </row>
    <row r="594" spans="1:10" x14ac:dyDescent="0.3">
      <c r="A594" s="142"/>
      <c r="B594" s="143"/>
      <c r="C594" s="144"/>
      <c r="D594" s="143"/>
      <c r="E594" s="321"/>
      <c r="F594" s="321"/>
      <c r="G594" s="142"/>
      <c r="H594" s="143"/>
      <c r="I594" s="143"/>
      <c r="J594" s="143"/>
    </row>
    <row r="595" spans="1:10" x14ac:dyDescent="0.3">
      <c r="A595" s="142"/>
      <c r="B595" s="143"/>
      <c r="C595" s="144"/>
      <c r="D595" s="143"/>
      <c r="E595" s="321"/>
      <c r="F595" s="321"/>
      <c r="G595" s="142"/>
      <c r="H595" s="143"/>
      <c r="I595" s="143"/>
      <c r="J595" s="143"/>
    </row>
    <row r="596" spans="1:10" x14ac:dyDescent="0.3">
      <c r="A596" s="142"/>
      <c r="B596" s="143"/>
      <c r="C596" s="144"/>
      <c r="D596" s="143"/>
      <c r="E596" s="321"/>
      <c r="F596" s="321"/>
      <c r="G596" s="142"/>
      <c r="H596" s="143"/>
      <c r="I596" s="143"/>
      <c r="J596" s="143"/>
    </row>
    <row r="597" spans="1:10" x14ac:dyDescent="0.3">
      <c r="A597" s="142"/>
      <c r="B597" s="143"/>
      <c r="C597" s="144"/>
      <c r="D597" s="143"/>
      <c r="E597" s="321"/>
      <c r="F597" s="321"/>
      <c r="G597" s="142"/>
      <c r="H597" s="143"/>
      <c r="I597" s="143"/>
      <c r="J597" s="143"/>
    </row>
    <row r="598" spans="1:10" x14ac:dyDescent="0.3">
      <c r="A598" s="142"/>
      <c r="B598" s="143"/>
      <c r="C598" s="144"/>
      <c r="D598" s="143"/>
      <c r="E598" s="321"/>
      <c r="F598" s="321"/>
      <c r="G598" s="142"/>
      <c r="H598" s="143"/>
      <c r="I598" s="143"/>
      <c r="J598" s="143"/>
    </row>
    <row r="599" spans="1:10" x14ac:dyDescent="0.3">
      <c r="A599" s="142"/>
      <c r="B599" s="143"/>
      <c r="C599" s="144"/>
      <c r="D599" s="143"/>
      <c r="E599" s="321"/>
      <c r="F599" s="321"/>
      <c r="G599" s="142"/>
      <c r="H599" s="143"/>
      <c r="I599" s="143"/>
      <c r="J599" s="143"/>
    </row>
    <row r="600" spans="1:10" x14ac:dyDescent="0.3">
      <c r="A600" s="142"/>
      <c r="B600" s="143"/>
      <c r="C600" s="144"/>
      <c r="D600" s="143"/>
      <c r="E600" s="321"/>
      <c r="F600" s="321"/>
      <c r="G600" s="142"/>
      <c r="H600" s="143"/>
      <c r="I600" s="143"/>
      <c r="J600" s="143"/>
    </row>
    <row r="601" spans="1:10" x14ac:dyDescent="0.3">
      <c r="A601" s="142"/>
      <c r="B601" s="143"/>
      <c r="C601" s="144"/>
      <c r="D601" s="143"/>
      <c r="E601" s="321"/>
      <c r="F601" s="321"/>
      <c r="G601" s="142"/>
      <c r="H601" s="143"/>
      <c r="I601" s="143"/>
      <c r="J601" s="143"/>
    </row>
    <row r="602" spans="1:10" x14ac:dyDescent="0.3">
      <c r="A602" s="142"/>
      <c r="B602" s="143"/>
      <c r="C602" s="144"/>
      <c r="D602" s="143"/>
      <c r="E602" s="321"/>
      <c r="F602" s="321"/>
      <c r="G602" s="142"/>
      <c r="H602" s="143"/>
      <c r="I602" s="143"/>
      <c r="J602" s="143"/>
    </row>
    <row r="603" spans="1:10" x14ac:dyDescent="0.3">
      <c r="A603" s="142"/>
      <c r="B603" s="143"/>
      <c r="C603" s="144"/>
      <c r="D603" s="143"/>
      <c r="E603" s="321"/>
      <c r="F603" s="321"/>
      <c r="G603" s="142"/>
      <c r="H603" s="143"/>
      <c r="I603" s="143"/>
      <c r="J603" s="143"/>
    </row>
    <row r="604" spans="1:10" x14ac:dyDescent="0.3">
      <c r="A604" s="142"/>
      <c r="B604" s="143"/>
      <c r="C604" s="144"/>
      <c r="D604" s="143"/>
      <c r="E604" s="321"/>
      <c r="F604" s="321"/>
      <c r="G604" s="142"/>
      <c r="H604" s="143"/>
      <c r="I604" s="143"/>
      <c r="J604" s="143"/>
    </row>
    <row r="605" spans="1:10" x14ac:dyDescent="0.3">
      <c r="A605" s="142"/>
      <c r="B605" s="143"/>
      <c r="C605" s="144"/>
      <c r="D605" s="143"/>
      <c r="E605" s="321"/>
      <c r="F605" s="321"/>
      <c r="G605" s="142"/>
      <c r="H605" s="143"/>
      <c r="I605" s="143"/>
      <c r="J605" s="143"/>
    </row>
    <row r="606" spans="1:10" x14ac:dyDescent="0.3">
      <c r="A606" s="142"/>
      <c r="B606" s="143"/>
      <c r="C606" s="144"/>
      <c r="D606" s="143"/>
      <c r="E606" s="321"/>
      <c r="F606" s="321"/>
      <c r="G606" s="142"/>
      <c r="H606" s="143"/>
      <c r="I606" s="143"/>
      <c r="J606" s="143"/>
    </row>
    <row r="607" spans="1:10" x14ac:dyDescent="0.3">
      <c r="A607" s="142"/>
      <c r="B607" s="143"/>
      <c r="C607" s="144"/>
      <c r="D607" s="143"/>
      <c r="E607" s="321"/>
      <c r="F607" s="321"/>
      <c r="G607" s="142"/>
      <c r="H607" s="143"/>
      <c r="I607" s="143"/>
      <c r="J607" s="143"/>
    </row>
    <row r="608" spans="1:10" x14ac:dyDescent="0.3">
      <c r="A608" s="142"/>
      <c r="B608" s="143"/>
      <c r="C608" s="144"/>
      <c r="D608" s="143"/>
      <c r="E608" s="321"/>
      <c r="F608" s="321"/>
      <c r="G608" s="142"/>
      <c r="H608" s="143"/>
      <c r="I608" s="143"/>
      <c r="J608" s="143"/>
    </row>
    <row r="609" spans="1:10" x14ac:dyDescent="0.3">
      <c r="A609" s="142"/>
      <c r="B609" s="143"/>
      <c r="C609" s="144"/>
      <c r="D609" s="143"/>
      <c r="E609" s="321"/>
      <c r="F609" s="321"/>
      <c r="G609" s="142"/>
      <c r="H609" s="143"/>
      <c r="I609" s="143"/>
      <c r="J609" s="143"/>
    </row>
    <row r="610" spans="1:10" x14ac:dyDescent="0.3">
      <c r="A610" s="142"/>
      <c r="B610" s="143"/>
      <c r="C610" s="144"/>
      <c r="D610" s="143"/>
      <c r="E610" s="321"/>
      <c r="F610" s="321"/>
      <c r="G610" s="142"/>
      <c r="H610" s="143"/>
      <c r="I610" s="143"/>
      <c r="J610" s="143"/>
    </row>
    <row r="611" spans="1:10" x14ac:dyDescent="0.3">
      <c r="A611" s="142"/>
      <c r="B611" s="143"/>
      <c r="C611" s="144"/>
      <c r="D611" s="143"/>
      <c r="E611" s="321"/>
      <c r="F611" s="321"/>
      <c r="G611" s="142"/>
      <c r="H611" s="143"/>
      <c r="I611" s="143"/>
      <c r="J611" s="143"/>
    </row>
    <row r="612" spans="1:10" x14ac:dyDescent="0.3">
      <c r="A612" s="142"/>
      <c r="B612" s="143"/>
      <c r="C612" s="144"/>
      <c r="D612" s="143"/>
      <c r="E612" s="321"/>
      <c r="F612" s="321"/>
      <c r="G612" s="142"/>
      <c r="H612" s="143"/>
      <c r="I612" s="143"/>
      <c r="J612" s="143"/>
    </row>
    <row r="613" spans="1:10" x14ac:dyDescent="0.3">
      <c r="A613" s="142"/>
      <c r="B613" s="143"/>
      <c r="C613" s="144"/>
      <c r="D613" s="143"/>
      <c r="E613" s="321"/>
      <c r="F613" s="321"/>
      <c r="G613" s="142"/>
      <c r="H613" s="143"/>
      <c r="I613" s="143"/>
      <c r="J613" s="143"/>
    </row>
    <row r="614" spans="1:10" x14ac:dyDescent="0.3">
      <c r="A614" s="142"/>
      <c r="B614" s="143"/>
      <c r="C614" s="144"/>
      <c r="D614" s="143"/>
      <c r="E614" s="321"/>
      <c r="F614" s="321"/>
      <c r="G614" s="142"/>
      <c r="H614" s="143"/>
      <c r="I614" s="143"/>
      <c r="J614" s="143"/>
    </row>
    <row r="615" spans="1:10" x14ac:dyDescent="0.3">
      <c r="A615" s="142"/>
      <c r="B615" s="143"/>
      <c r="C615" s="144"/>
      <c r="D615" s="143"/>
      <c r="E615" s="321"/>
      <c r="F615" s="321"/>
      <c r="G615" s="142"/>
      <c r="H615" s="143"/>
      <c r="I615" s="143"/>
      <c r="J615" s="143"/>
    </row>
    <row r="616" spans="1:10" x14ac:dyDescent="0.3">
      <c r="A616" s="142"/>
      <c r="B616" s="143"/>
      <c r="C616" s="144"/>
      <c r="D616" s="143"/>
      <c r="E616" s="321"/>
      <c r="F616" s="321"/>
      <c r="G616" s="142"/>
      <c r="H616" s="143"/>
      <c r="I616" s="143"/>
      <c r="J616" s="143"/>
    </row>
    <row r="617" spans="1:10" x14ac:dyDescent="0.3">
      <c r="A617" s="142"/>
      <c r="B617" s="143"/>
      <c r="C617" s="144"/>
      <c r="D617" s="143"/>
      <c r="E617" s="321"/>
      <c r="F617" s="321"/>
      <c r="G617" s="142"/>
      <c r="H617" s="143"/>
      <c r="I617" s="143"/>
      <c r="J617" s="143"/>
    </row>
    <row r="618" spans="1:10" x14ac:dyDescent="0.3">
      <c r="A618" s="142"/>
      <c r="B618" s="143"/>
      <c r="C618" s="144"/>
      <c r="D618" s="143"/>
      <c r="E618" s="321"/>
      <c r="F618" s="321"/>
      <c r="G618" s="142"/>
      <c r="H618" s="143"/>
      <c r="I618" s="143"/>
      <c r="J618" s="143"/>
    </row>
    <row r="619" spans="1:10" x14ac:dyDescent="0.3">
      <c r="A619" s="142"/>
      <c r="B619" s="143"/>
      <c r="C619" s="144"/>
      <c r="D619" s="143"/>
      <c r="E619" s="321"/>
      <c r="F619" s="321"/>
      <c r="G619" s="142"/>
      <c r="H619" s="143"/>
      <c r="I619" s="143"/>
      <c r="J619" s="143"/>
    </row>
    <row r="620" spans="1:10" x14ac:dyDescent="0.3">
      <c r="A620" s="142"/>
      <c r="B620" s="143"/>
      <c r="C620" s="144"/>
      <c r="D620" s="143"/>
      <c r="E620" s="321"/>
      <c r="F620" s="321"/>
      <c r="G620" s="142"/>
      <c r="H620" s="143"/>
      <c r="I620" s="143"/>
      <c r="J620" s="143"/>
    </row>
    <row r="621" spans="1:10" x14ac:dyDescent="0.3">
      <c r="A621" s="142"/>
      <c r="B621" s="143"/>
      <c r="C621" s="144"/>
      <c r="D621" s="143"/>
      <c r="E621" s="321"/>
      <c r="F621" s="321"/>
      <c r="G621" s="142"/>
      <c r="H621" s="143"/>
      <c r="I621" s="143"/>
      <c r="J621" s="143"/>
    </row>
    <row r="622" spans="1:10" x14ac:dyDescent="0.3">
      <c r="A622" s="142"/>
      <c r="B622" s="143"/>
      <c r="C622" s="144"/>
      <c r="D622" s="143"/>
      <c r="E622" s="321"/>
      <c r="F622" s="321"/>
      <c r="G622" s="142"/>
      <c r="H622" s="143"/>
      <c r="I622" s="143"/>
      <c r="J622" s="143"/>
    </row>
    <row r="623" spans="1:10" x14ac:dyDescent="0.3">
      <c r="A623" s="142"/>
      <c r="B623" s="143"/>
      <c r="C623" s="144"/>
      <c r="D623" s="143"/>
      <c r="E623" s="321"/>
      <c r="F623" s="321"/>
      <c r="G623" s="142"/>
      <c r="H623" s="143"/>
      <c r="I623" s="143"/>
      <c r="J623" s="143"/>
    </row>
    <row r="624" spans="1:10" x14ac:dyDescent="0.3">
      <c r="A624" s="142"/>
      <c r="B624" s="143"/>
      <c r="C624" s="144"/>
      <c r="D624" s="143"/>
      <c r="E624" s="321"/>
      <c r="F624" s="321"/>
      <c r="G624" s="142"/>
      <c r="H624" s="143"/>
      <c r="I624" s="143"/>
      <c r="J624" s="143"/>
    </row>
    <row r="625" spans="1:10" x14ac:dyDescent="0.3">
      <c r="A625" s="142"/>
      <c r="B625" s="143"/>
      <c r="C625" s="144"/>
      <c r="D625" s="143"/>
      <c r="E625" s="321"/>
      <c r="F625" s="321"/>
      <c r="G625" s="142"/>
      <c r="H625" s="143"/>
      <c r="I625" s="143"/>
      <c r="J625" s="143"/>
    </row>
    <row r="626" spans="1:10" x14ac:dyDescent="0.3">
      <c r="A626" s="142"/>
      <c r="B626" s="143"/>
      <c r="C626" s="144"/>
      <c r="D626" s="143"/>
      <c r="E626" s="321"/>
      <c r="F626" s="321"/>
      <c r="G626" s="142"/>
      <c r="H626" s="143"/>
      <c r="I626" s="143"/>
      <c r="J626" s="143"/>
    </row>
    <row r="627" spans="1:10" x14ac:dyDescent="0.3">
      <c r="A627" s="142"/>
      <c r="B627" s="143"/>
      <c r="C627" s="144"/>
      <c r="D627" s="143"/>
      <c r="E627" s="321"/>
      <c r="F627" s="321"/>
      <c r="G627" s="142"/>
      <c r="H627" s="143"/>
      <c r="I627" s="143"/>
      <c r="J627" s="143"/>
    </row>
    <row r="628" spans="1:10" x14ac:dyDescent="0.3">
      <c r="A628" s="142"/>
      <c r="B628" s="143"/>
      <c r="C628" s="144"/>
      <c r="D628" s="143"/>
      <c r="E628" s="321"/>
      <c r="F628" s="321"/>
      <c r="G628" s="142"/>
      <c r="H628" s="143"/>
      <c r="I628" s="143"/>
      <c r="J628" s="143"/>
    </row>
    <row r="629" spans="1:10" x14ac:dyDescent="0.3">
      <c r="A629" s="142"/>
      <c r="B629" s="143"/>
      <c r="C629" s="144"/>
      <c r="D629" s="143"/>
      <c r="E629" s="321"/>
      <c r="F629" s="321"/>
      <c r="G629" s="142"/>
      <c r="H629" s="143"/>
      <c r="I629" s="143"/>
      <c r="J629" s="143"/>
    </row>
    <row r="630" spans="1:10" x14ac:dyDescent="0.3">
      <c r="A630" s="142"/>
      <c r="B630" s="143"/>
      <c r="C630" s="144"/>
      <c r="D630" s="143"/>
      <c r="E630" s="321"/>
      <c r="F630" s="321"/>
      <c r="G630" s="142"/>
      <c r="H630" s="143"/>
      <c r="I630" s="143"/>
      <c r="J630" s="143"/>
    </row>
    <row r="631" spans="1:10" x14ac:dyDescent="0.3">
      <c r="A631" s="142"/>
      <c r="B631" s="143"/>
      <c r="C631" s="144"/>
      <c r="D631" s="143"/>
      <c r="E631" s="321"/>
      <c r="F631" s="321"/>
      <c r="G631" s="142"/>
      <c r="H631" s="143"/>
      <c r="I631" s="143"/>
      <c r="J631" s="143"/>
    </row>
    <row r="632" spans="1:10" x14ac:dyDescent="0.3">
      <c r="A632" s="142"/>
      <c r="B632" s="143"/>
      <c r="C632" s="144"/>
      <c r="D632" s="143"/>
      <c r="E632" s="321"/>
      <c r="F632" s="321"/>
      <c r="G632" s="142"/>
      <c r="H632" s="143"/>
      <c r="I632" s="143"/>
      <c r="J632" s="143"/>
    </row>
    <row r="633" spans="1:10" x14ac:dyDescent="0.3">
      <c r="A633" s="142"/>
      <c r="B633" s="143"/>
      <c r="C633" s="144"/>
      <c r="D633" s="143"/>
      <c r="E633" s="321"/>
      <c r="F633" s="321"/>
      <c r="G633" s="142"/>
      <c r="H633" s="143"/>
      <c r="I633" s="143"/>
      <c r="J633" s="143"/>
    </row>
    <row r="634" spans="1:10" x14ac:dyDescent="0.3">
      <c r="A634" s="142"/>
      <c r="B634" s="143"/>
      <c r="C634" s="144"/>
      <c r="D634" s="143"/>
      <c r="E634" s="321"/>
      <c r="F634" s="321"/>
      <c r="G634" s="142"/>
      <c r="H634" s="143"/>
      <c r="I634" s="143"/>
      <c r="J634" s="143"/>
    </row>
    <row r="635" spans="1:10" x14ac:dyDescent="0.3">
      <c r="A635" s="142"/>
      <c r="B635" s="143"/>
      <c r="C635" s="144"/>
      <c r="D635" s="143"/>
      <c r="E635" s="321"/>
      <c r="F635" s="321"/>
      <c r="G635" s="142"/>
      <c r="H635" s="143"/>
      <c r="I635" s="143"/>
      <c r="J635" s="143"/>
    </row>
    <row r="636" spans="1:10" x14ac:dyDescent="0.3">
      <c r="A636" s="142"/>
      <c r="B636" s="143"/>
      <c r="C636" s="144"/>
      <c r="D636" s="143"/>
      <c r="E636" s="321"/>
      <c r="F636" s="321"/>
      <c r="G636" s="142"/>
      <c r="H636" s="143"/>
      <c r="I636" s="143"/>
      <c r="J636" s="143"/>
    </row>
    <row r="637" spans="1:10" x14ac:dyDescent="0.3">
      <c r="A637" s="142"/>
      <c r="B637" s="143"/>
      <c r="C637" s="144"/>
      <c r="D637" s="143"/>
      <c r="E637" s="321"/>
      <c r="F637" s="321"/>
      <c r="G637" s="142"/>
      <c r="H637" s="143"/>
      <c r="I637" s="143"/>
      <c r="J637" s="143"/>
    </row>
    <row r="638" spans="1:10" x14ac:dyDescent="0.3">
      <c r="A638" s="142"/>
      <c r="B638" s="143"/>
      <c r="C638" s="144"/>
      <c r="D638" s="143"/>
      <c r="E638" s="321"/>
      <c r="F638" s="321"/>
      <c r="G638" s="142"/>
      <c r="H638" s="143"/>
      <c r="I638" s="143"/>
      <c r="J638" s="143"/>
    </row>
    <row r="639" spans="1:10" x14ac:dyDescent="0.3">
      <c r="A639" s="142"/>
      <c r="B639" s="143"/>
      <c r="C639" s="144"/>
      <c r="D639" s="143"/>
      <c r="E639" s="321"/>
      <c r="F639" s="321"/>
      <c r="G639" s="142"/>
      <c r="H639" s="143"/>
      <c r="I639" s="143"/>
      <c r="J639" s="143"/>
    </row>
    <row r="640" spans="1:10" x14ac:dyDescent="0.3">
      <c r="A640" s="142"/>
      <c r="B640" s="143"/>
      <c r="C640" s="144"/>
      <c r="D640" s="143"/>
      <c r="E640" s="321"/>
      <c r="F640" s="321"/>
      <c r="G640" s="142"/>
      <c r="H640" s="143"/>
      <c r="I640" s="143"/>
      <c r="J640" s="143"/>
    </row>
    <row r="641" spans="1:10" x14ac:dyDescent="0.3">
      <c r="A641" s="142"/>
      <c r="B641" s="143"/>
      <c r="C641" s="144"/>
      <c r="D641" s="143"/>
      <c r="E641" s="321"/>
      <c r="F641" s="321"/>
      <c r="G641" s="142"/>
      <c r="H641" s="143"/>
      <c r="I641" s="143"/>
      <c r="J641" s="143"/>
    </row>
    <row r="642" spans="1:10" x14ac:dyDescent="0.3">
      <c r="A642" s="142"/>
      <c r="B642" s="143"/>
      <c r="C642" s="144"/>
      <c r="D642" s="143"/>
      <c r="E642" s="321"/>
      <c r="F642" s="321"/>
      <c r="G642" s="142"/>
      <c r="H642" s="143"/>
      <c r="I642" s="143"/>
      <c r="J642" s="143"/>
    </row>
    <row r="643" spans="1:10" x14ac:dyDescent="0.3">
      <c r="A643" s="142"/>
      <c r="B643" s="143"/>
      <c r="C643" s="144"/>
      <c r="D643" s="143"/>
      <c r="E643" s="321"/>
      <c r="F643" s="321"/>
      <c r="G643" s="142"/>
      <c r="H643" s="143"/>
      <c r="I643" s="143"/>
      <c r="J643" s="143"/>
    </row>
    <row r="644" spans="1:10" x14ac:dyDescent="0.3">
      <c r="A644" s="142"/>
      <c r="B644" s="143"/>
      <c r="C644" s="144"/>
      <c r="D644" s="143"/>
      <c r="E644" s="321"/>
      <c r="F644" s="321"/>
      <c r="G644" s="142"/>
      <c r="H644" s="143"/>
      <c r="I644" s="143"/>
      <c r="J644" s="143"/>
    </row>
    <row r="645" spans="1:10" x14ac:dyDescent="0.3">
      <c r="A645" s="142"/>
      <c r="B645" s="143"/>
      <c r="C645" s="144"/>
      <c r="D645" s="143"/>
      <c r="E645" s="321"/>
      <c r="F645" s="321"/>
      <c r="G645" s="142"/>
      <c r="H645" s="143"/>
      <c r="I645" s="143"/>
      <c r="J645" s="143"/>
    </row>
    <row r="646" spans="1:10" x14ac:dyDescent="0.3">
      <c r="A646" s="142"/>
      <c r="B646" s="143"/>
      <c r="C646" s="144"/>
      <c r="D646" s="143"/>
      <c r="E646" s="321"/>
      <c r="F646" s="321"/>
      <c r="G646" s="142"/>
      <c r="H646" s="143"/>
      <c r="I646" s="143"/>
      <c r="J646" s="143"/>
    </row>
    <row r="647" spans="1:10" x14ac:dyDescent="0.3">
      <c r="A647" s="142"/>
      <c r="B647" s="143"/>
      <c r="C647" s="144"/>
      <c r="D647" s="143"/>
      <c r="E647" s="321"/>
      <c r="F647" s="321"/>
      <c r="G647" s="142"/>
      <c r="H647" s="143"/>
      <c r="I647" s="143"/>
      <c r="J647" s="143"/>
    </row>
    <row r="648" spans="1:10" x14ac:dyDescent="0.3">
      <c r="A648" s="142"/>
      <c r="B648" s="143"/>
      <c r="C648" s="144"/>
      <c r="D648" s="143"/>
      <c r="E648" s="321"/>
      <c r="F648" s="321"/>
      <c r="G648" s="142"/>
      <c r="H648" s="143"/>
      <c r="I648" s="143"/>
      <c r="J648" s="143"/>
    </row>
    <row r="649" spans="1:10" x14ac:dyDescent="0.3">
      <c r="A649" s="142"/>
      <c r="B649" s="143"/>
      <c r="C649" s="144"/>
      <c r="D649" s="143"/>
      <c r="E649" s="321"/>
      <c r="F649" s="321"/>
      <c r="G649" s="142"/>
      <c r="H649" s="143"/>
      <c r="I649" s="143"/>
      <c r="J649" s="143"/>
    </row>
    <row r="650" spans="1:10" x14ac:dyDescent="0.3">
      <c r="A650" s="142"/>
      <c r="B650" s="143"/>
      <c r="C650" s="144"/>
      <c r="D650" s="143"/>
      <c r="E650" s="321"/>
      <c r="F650" s="321"/>
      <c r="G650" s="142"/>
      <c r="H650" s="143"/>
      <c r="I650" s="143"/>
      <c r="J650" s="143"/>
    </row>
    <row r="651" spans="1:10" x14ac:dyDescent="0.3">
      <c r="A651" s="142"/>
      <c r="B651" s="143"/>
      <c r="C651" s="144"/>
      <c r="D651" s="143"/>
      <c r="E651" s="321"/>
      <c r="F651" s="321"/>
      <c r="G651" s="142"/>
      <c r="H651" s="143"/>
      <c r="I651" s="143"/>
      <c r="J651" s="143"/>
    </row>
    <row r="652" spans="1:10" x14ac:dyDescent="0.3">
      <c r="A652" s="142"/>
      <c r="B652" s="143"/>
      <c r="C652" s="144"/>
      <c r="D652" s="143"/>
      <c r="E652" s="321"/>
      <c r="F652" s="321"/>
      <c r="G652" s="142"/>
      <c r="H652" s="143"/>
      <c r="I652" s="143"/>
      <c r="J652" s="143"/>
    </row>
    <row r="653" spans="1:10" x14ac:dyDescent="0.3">
      <c r="A653" s="142"/>
      <c r="B653" s="143"/>
      <c r="C653" s="144"/>
      <c r="D653" s="143"/>
      <c r="E653" s="321"/>
      <c r="F653" s="321"/>
      <c r="G653" s="142"/>
      <c r="H653" s="143"/>
      <c r="I653" s="143"/>
      <c r="J653" s="143"/>
    </row>
    <row r="654" spans="1:10" x14ac:dyDescent="0.3">
      <c r="A654" s="142"/>
      <c r="B654" s="143"/>
      <c r="C654" s="144"/>
      <c r="D654" s="143"/>
      <c r="E654" s="321"/>
      <c r="F654" s="321"/>
      <c r="G654" s="142"/>
      <c r="H654" s="143"/>
      <c r="I654" s="143"/>
      <c r="J654" s="143"/>
    </row>
    <row r="655" spans="1:10" x14ac:dyDescent="0.3">
      <c r="A655" s="142"/>
      <c r="B655" s="143"/>
      <c r="C655" s="144"/>
      <c r="D655" s="143"/>
      <c r="E655" s="321"/>
      <c r="F655" s="321"/>
      <c r="G655" s="142"/>
      <c r="H655" s="143"/>
      <c r="I655" s="143"/>
      <c r="J655" s="143"/>
    </row>
    <row r="656" spans="1:10" x14ac:dyDescent="0.3">
      <c r="A656" s="142"/>
      <c r="B656" s="143"/>
      <c r="C656" s="144"/>
      <c r="D656" s="143"/>
      <c r="E656" s="321"/>
      <c r="F656" s="321"/>
      <c r="G656" s="142"/>
      <c r="H656" s="143"/>
      <c r="I656" s="143"/>
      <c r="J656" s="143"/>
    </row>
    <row r="657" spans="1:10" x14ac:dyDescent="0.3">
      <c r="A657" s="142"/>
      <c r="B657" s="143"/>
      <c r="C657" s="144"/>
      <c r="D657" s="143"/>
      <c r="E657" s="321"/>
      <c r="F657" s="321"/>
      <c r="G657" s="142"/>
      <c r="H657" s="143"/>
      <c r="I657" s="143"/>
      <c r="J657" s="143"/>
    </row>
    <row r="658" spans="1:10" x14ac:dyDescent="0.3">
      <c r="A658" s="142"/>
      <c r="B658" s="143"/>
      <c r="C658" s="144"/>
      <c r="D658" s="143"/>
      <c r="E658" s="321"/>
      <c r="F658" s="321"/>
      <c r="G658" s="142"/>
      <c r="H658" s="143"/>
      <c r="I658" s="143"/>
      <c r="J658" s="143"/>
    </row>
    <row r="659" spans="1:10" x14ac:dyDescent="0.3">
      <c r="A659" s="142"/>
      <c r="B659" s="143"/>
      <c r="C659" s="144"/>
      <c r="D659" s="143"/>
      <c r="E659" s="321"/>
      <c r="F659" s="321"/>
      <c r="G659" s="142"/>
      <c r="H659" s="143"/>
      <c r="I659" s="143"/>
      <c r="J659" s="143"/>
    </row>
    <row r="660" spans="1:10" x14ac:dyDescent="0.3">
      <c r="A660" s="142"/>
      <c r="B660" s="143"/>
      <c r="C660" s="144"/>
      <c r="D660" s="143"/>
      <c r="E660" s="321"/>
      <c r="F660" s="321"/>
      <c r="G660" s="142"/>
      <c r="H660" s="143"/>
      <c r="I660" s="143"/>
      <c r="J660" s="143"/>
    </row>
    <row r="661" spans="1:10" x14ac:dyDescent="0.3">
      <c r="A661" s="142"/>
      <c r="B661" s="143"/>
      <c r="C661" s="144"/>
      <c r="D661" s="143"/>
      <c r="E661" s="321"/>
      <c r="F661" s="321"/>
      <c r="G661" s="142"/>
      <c r="H661" s="143"/>
      <c r="I661" s="143"/>
      <c r="J661" s="143"/>
    </row>
    <row r="662" spans="1:10" x14ac:dyDescent="0.3">
      <c r="A662" s="142"/>
      <c r="B662" s="143"/>
      <c r="C662" s="144"/>
      <c r="D662" s="143"/>
      <c r="E662" s="321"/>
      <c r="F662" s="321"/>
      <c r="G662" s="142"/>
      <c r="H662" s="143"/>
      <c r="I662" s="143"/>
      <c r="J662" s="143"/>
    </row>
    <row r="663" spans="1:10" x14ac:dyDescent="0.3">
      <c r="A663" s="142"/>
      <c r="B663" s="143"/>
      <c r="C663" s="144"/>
      <c r="D663" s="143"/>
      <c r="E663" s="321"/>
      <c r="F663" s="321"/>
      <c r="G663" s="142"/>
      <c r="H663" s="143"/>
      <c r="I663" s="143"/>
      <c r="J663" s="143"/>
    </row>
    <row r="664" spans="1:10" x14ac:dyDescent="0.3">
      <c r="A664" s="142"/>
      <c r="B664" s="143"/>
      <c r="C664" s="144"/>
      <c r="D664" s="143"/>
      <c r="E664" s="321"/>
      <c r="F664" s="321"/>
      <c r="G664" s="142"/>
      <c r="H664" s="143"/>
      <c r="I664" s="143"/>
      <c r="J664" s="143"/>
    </row>
    <row r="665" spans="1:10" x14ac:dyDescent="0.3">
      <c r="A665" s="142"/>
      <c r="B665" s="143"/>
      <c r="C665" s="144"/>
      <c r="D665" s="143"/>
      <c r="E665" s="321"/>
      <c r="F665" s="321"/>
      <c r="G665" s="142"/>
      <c r="H665" s="143"/>
      <c r="I665" s="143"/>
      <c r="J665" s="143"/>
    </row>
    <row r="666" spans="1:10" x14ac:dyDescent="0.3">
      <c r="A666" s="142"/>
      <c r="B666" s="143"/>
      <c r="C666" s="144"/>
      <c r="D666" s="143"/>
      <c r="E666" s="321"/>
      <c r="F666" s="321"/>
      <c r="G666" s="142"/>
      <c r="H666" s="143"/>
      <c r="I666" s="143"/>
      <c r="J666" s="143"/>
    </row>
    <row r="667" spans="1:10" x14ac:dyDescent="0.3">
      <c r="A667" s="142"/>
      <c r="B667" s="143"/>
      <c r="C667" s="144"/>
      <c r="D667" s="143"/>
      <c r="E667" s="321"/>
      <c r="F667" s="321"/>
      <c r="G667" s="142"/>
      <c r="H667" s="143"/>
      <c r="I667" s="143"/>
      <c r="J667" s="143"/>
    </row>
    <row r="668" spans="1:10" x14ac:dyDescent="0.3">
      <c r="A668" s="142"/>
      <c r="B668" s="143"/>
      <c r="C668" s="144"/>
      <c r="D668" s="143"/>
      <c r="E668" s="321"/>
      <c r="F668" s="321"/>
      <c r="G668" s="142"/>
      <c r="H668" s="143"/>
      <c r="I668" s="143"/>
      <c r="J668" s="143"/>
    </row>
    <row r="669" spans="1:10" x14ac:dyDescent="0.3">
      <c r="A669" s="142"/>
      <c r="B669" s="143"/>
      <c r="C669" s="144"/>
      <c r="D669" s="143"/>
      <c r="E669" s="321"/>
      <c r="F669" s="321"/>
      <c r="G669" s="142"/>
      <c r="H669" s="143"/>
      <c r="I669" s="143"/>
      <c r="J669" s="143"/>
    </row>
    <row r="670" spans="1:10" x14ac:dyDescent="0.3">
      <c r="A670" s="142"/>
      <c r="B670" s="143"/>
      <c r="C670" s="144"/>
      <c r="D670" s="143"/>
      <c r="E670" s="321"/>
      <c r="F670" s="321"/>
      <c r="G670" s="142"/>
      <c r="H670" s="143"/>
      <c r="I670" s="143"/>
      <c r="J670" s="143"/>
    </row>
    <row r="671" spans="1:10" x14ac:dyDescent="0.3">
      <c r="A671" s="142"/>
      <c r="B671" s="143"/>
      <c r="C671" s="144"/>
      <c r="D671" s="143"/>
      <c r="E671" s="321"/>
      <c r="F671" s="321"/>
      <c r="G671" s="142"/>
      <c r="H671" s="143"/>
      <c r="I671" s="143"/>
      <c r="J671" s="143"/>
    </row>
    <row r="672" spans="1:10" x14ac:dyDescent="0.3">
      <c r="A672" s="142"/>
      <c r="B672" s="143"/>
      <c r="C672" s="144"/>
      <c r="D672" s="143"/>
      <c r="E672" s="321"/>
      <c r="F672" s="321"/>
      <c r="G672" s="142"/>
      <c r="H672" s="143"/>
      <c r="I672" s="143"/>
      <c r="J672" s="143"/>
    </row>
    <row r="673" spans="1:10" x14ac:dyDescent="0.3">
      <c r="A673" s="142"/>
      <c r="B673" s="143"/>
      <c r="C673" s="144"/>
      <c r="D673" s="143"/>
      <c r="E673" s="321"/>
      <c r="F673" s="321"/>
      <c r="G673" s="142"/>
      <c r="H673" s="143"/>
      <c r="I673" s="143"/>
      <c r="J673" s="143"/>
    </row>
    <row r="674" spans="1:10" x14ac:dyDescent="0.3">
      <c r="A674" s="142"/>
      <c r="B674" s="143"/>
      <c r="C674" s="144"/>
      <c r="D674" s="143"/>
      <c r="E674" s="321"/>
      <c r="F674" s="321"/>
      <c r="G674" s="142"/>
      <c r="H674" s="143"/>
      <c r="I674" s="143"/>
      <c r="J674" s="143"/>
    </row>
    <row r="675" spans="1:10" x14ac:dyDescent="0.3">
      <c r="A675" s="142"/>
      <c r="B675" s="143"/>
      <c r="C675" s="144"/>
      <c r="D675" s="143"/>
      <c r="E675" s="321"/>
      <c r="F675" s="321"/>
      <c r="G675" s="142"/>
      <c r="H675" s="143"/>
      <c r="I675" s="143"/>
      <c r="J675" s="143"/>
    </row>
    <row r="676" spans="1:10" x14ac:dyDescent="0.3">
      <c r="A676" s="142"/>
      <c r="B676" s="143"/>
      <c r="C676" s="144"/>
      <c r="D676" s="143"/>
      <c r="E676" s="321"/>
      <c r="F676" s="321"/>
      <c r="G676" s="142"/>
      <c r="H676" s="143"/>
      <c r="I676" s="143"/>
      <c r="J676" s="143"/>
    </row>
    <row r="677" spans="1:10" x14ac:dyDescent="0.3">
      <c r="A677" s="142"/>
      <c r="B677" s="143"/>
      <c r="C677" s="144"/>
      <c r="D677" s="143"/>
      <c r="E677" s="321"/>
      <c r="F677" s="321"/>
      <c r="G677" s="142"/>
      <c r="H677" s="143"/>
      <c r="I677" s="143"/>
      <c r="J677" s="143"/>
    </row>
    <row r="678" spans="1:10" x14ac:dyDescent="0.3">
      <c r="A678" s="142"/>
      <c r="B678" s="143"/>
      <c r="C678" s="144"/>
      <c r="D678" s="143"/>
      <c r="E678" s="321"/>
      <c r="F678" s="321"/>
      <c r="G678" s="142"/>
      <c r="H678" s="143"/>
      <c r="I678" s="143"/>
      <c r="J678" s="143"/>
    </row>
    <row r="679" spans="1:10" x14ac:dyDescent="0.3">
      <c r="A679" s="142"/>
      <c r="B679" s="143"/>
      <c r="C679" s="144"/>
      <c r="D679" s="143"/>
      <c r="E679" s="321"/>
      <c r="F679" s="321"/>
      <c r="G679" s="142"/>
      <c r="H679" s="143"/>
      <c r="I679" s="143"/>
      <c r="J679" s="143"/>
    </row>
    <row r="680" spans="1:10" x14ac:dyDescent="0.3">
      <c r="A680" s="142"/>
      <c r="B680" s="143"/>
      <c r="C680" s="144"/>
      <c r="D680" s="143"/>
      <c r="E680" s="321"/>
      <c r="F680" s="321"/>
      <c r="G680" s="142"/>
      <c r="H680" s="143"/>
      <c r="I680" s="143"/>
      <c r="J680" s="143"/>
    </row>
    <row r="681" spans="1:10" x14ac:dyDescent="0.3">
      <c r="A681" s="142"/>
      <c r="B681" s="143"/>
      <c r="C681" s="144"/>
      <c r="D681" s="143"/>
      <c r="E681" s="321"/>
      <c r="F681" s="321"/>
      <c r="G681" s="142"/>
      <c r="H681" s="143"/>
      <c r="I681" s="143"/>
      <c r="J681" s="143"/>
    </row>
    <row r="682" spans="1:10" x14ac:dyDescent="0.3">
      <c r="A682" s="142"/>
      <c r="B682" s="143"/>
      <c r="C682" s="144"/>
      <c r="D682" s="143"/>
      <c r="E682" s="321"/>
      <c r="F682" s="321"/>
      <c r="G682" s="142"/>
      <c r="H682" s="143"/>
      <c r="I682" s="143"/>
      <c r="J682" s="143"/>
    </row>
    <row r="683" spans="1:10" x14ac:dyDescent="0.3">
      <c r="A683" s="142"/>
      <c r="B683" s="143"/>
      <c r="C683" s="144"/>
      <c r="D683" s="143"/>
      <c r="E683" s="321"/>
      <c r="F683" s="321"/>
      <c r="G683" s="142"/>
      <c r="H683" s="143"/>
      <c r="I683" s="143"/>
      <c r="J683" s="143"/>
    </row>
    <row r="684" spans="1:10" x14ac:dyDescent="0.3">
      <c r="A684" s="142"/>
      <c r="B684" s="143"/>
      <c r="C684" s="144"/>
      <c r="D684" s="143"/>
      <c r="E684" s="321"/>
      <c r="F684" s="321"/>
      <c r="G684" s="142"/>
      <c r="H684" s="143"/>
      <c r="I684" s="143"/>
      <c r="J684" s="143"/>
    </row>
    <row r="685" spans="1:10" x14ac:dyDescent="0.3">
      <c r="A685" s="142"/>
      <c r="B685" s="143"/>
      <c r="C685" s="144"/>
      <c r="D685" s="143"/>
      <c r="E685" s="321"/>
      <c r="F685" s="321"/>
      <c r="G685" s="142"/>
      <c r="H685" s="143"/>
      <c r="I685" s="143"/>
      <c r="J685" s="143"/>
    </row>
    <row r="686" spans="1:10" x14ac:dyDescent="0.3">
      <c r="A686" s="142"/>
      <c r="B686" s="143"/>
      <c r="C686" s="144"/>
      <c r="D686" s="143"/>
      <c r="E686" s="321"/>
      <c r="F686" s="321"/>
      <c r="G686" s="142"/>
      <c r="H686" s="143"/>
      <c r="I686" s="143"/>
      <c r="J686" s="143"/>
    </row>
    <row r="687" spans="1:10" x14ac:dyDescent="0.3">
      <c r="A687" s="142"/>
      <c r="B687" s="143"/>
      <c r="C687" s="144"/>
      <c r="D687" s="143"/>
      <c r="E687" s="321"/>
      <c r="F687" s="321"/>
      <c r="G687" s="142"/>
      <c r="H687" s="143"/>
      <c r="I687" s="143"/>
      <c r="J687" s="143"/>
    </row>
    <row r="688" spans="1:10" x14ac:dyDescent="0.3">
      <c r="A688" s="142"/>
      <c r="B688" s="143"/>
      <c r="C688" s="144"/>
      <c r="D688" s="143"/>
      <c r="E688" s="321"/>
      <c r="F688" s="321"/>
      <c r="G688" s="142"/>
      <c r="H688" s="143"/>
      <c r="I688" s="143"/>
      <c r="J688" s="143"/>
    </row>
    <row r="689" spans="1:10" x14ac:dyDescent="0.3">
      <c r="A689" s="142"/>
      <c r="B689" s="143"/>
      <c r="C689" s="144"/>
      <c r="D689" s="143"/>
      <c r="E689" s="321"/>
      <c r="F689" s="321"/>
      <c r="G689" s="142"/>
      <c r="H689" s="143"/>
      <c r="I689" s="143"/>
      <c r="J689" s="143"/>
    </row>
    <row r="690" spans="1:10" x14ac:dyDescent="0.3">
      <c r="A690" s="142"/>
      <c r="B690" s="143"/>
      <c r="C690" s="144"/>
      <c r="D690" s="143"/>
      <c r="E690" s="321"/>
      <c r="F690" s="321"/>
      <c r="G690" s="142"/>
      <c r="H690" s="143"/>
      <c r="I690" s="143"/>
      <c r="J690" s="143"/>
    </row>
    <row r="691" spans="1:10" x14ac:dyDescent="0.3">
      <c r="A691" s="142"/>
      <c r="B691" s="143"/>
      <c r="C691" s="144"/>
      <c r="D691" s="143"/>
      <c r="E691" s="321"/>
      <c r="F691" s="321"/>
      <c r="G691" s="142"/>
      <c r="H691" s="143"/>
      <c r="I691" s="143"/>
      <c r="J691" s="143"/>
    </row>
    <row r="692" spans="1:10" x14ac:dyDescent="0.3">
      <c r="A692" s="142"/>
      <c r="B692" s="143"/>
      <c r="C692" s="144"/>
      <c r="D692" s="143"/>
      <c r="E692" s="321"/>
      <c r="F692" s="321"/>
      <c r="G692" s="142"/>
      <c r="H692" s="143"/>
      <c r="I692" s="143"/>
      <c r="J692" s="143"/>
    </row>
    <row r="693" spans="1:10" x14ac:dyDescent="0.3">
      <c r="A693" s="142"/>
      <c r="B693" s="143"/>
      <c r="C693" s="144"/>
      <c r="D693" s="143"/>
      <c r="E693" s="321"/>
      <c r="F693" s="321"/>
      <c r="G693" s="142"/>
      <c r="H693" s="143"/>
      <c r="I693" s="143"/>
      <c r="J693" s="143"/>
    </row>
    <row r="694" spans="1:10" x14ac:dyDescent="0.3">
      <c r="A694" s="142"/>
      <c r="B694" s="143"/>
      <c r="C694" s="144"/>
      <c r="D694" s="143"/>
      <c r="E694" s="321"/>
      <c r="F694" s="321"/>
      <c r="G694" s="142"/>
      <c r="H694" s="143"/>
      <c r="I694" s="143"/>
      <c r="J694" s="143"/>
    </row>
    <row r="695" spans="1:10" x14ac:dyDescent="0.3">
      <c r="A695" s="142"/>
      <c r="B695" s="143"/>
      <c r="C695" s="144"/>
      <c r="D695" s="143"/>
      <c r="E695" s="321"/>
      <c r="F695" s="321"/>
      <c r="G695" s="142"/>
      <c r="H695" s="143"/>
      <c r="I695" s="143"/>
      <c r="J695" s="143"/>
    </row>
    <row r="696" spans="1:10" x14ac:dyDescent="0.3">
      <c r="A696" s="142"/>
      <c r="B696" s="143"/>
      <c r="C696" s="144"/>
      <c r="D696" s="143"/>
      <c r="E696" s="321"/>
      <c r="F696" s="321"/>
      <c r="G696" s="142"/>
      <c r="H696" s="143"/>
      <c r="I696" s="143"/>
      <c r="J696" s="143"/>
    </row>
    <row r="697" spans="1:10" x14ac:dyDescent="0.3">
      <c r="A697" s="142"/>
      <c r="B697" s="143"/>
      <c r="C697" s="144"/>
      <c r="D697" s="143"/>
      <c r="E697" s="321"/>
      <c r="F697" s="321"/>
      <c r="G697" s="142"/>
      <c r="H697" s="143"/>
      <c r="I697" s="143"/>
      <c r="J697" s="143"/>
    </row>
    <row r="698" spans="1:10" x14ac:dyDescent="0.3">
      <c r="A698" s="142"/>
      <c r="B698" s="143"/>
      <c r="C698" s="144"/>
      <c r="D698" s="143"/>
      <c r="E698" s="321"/>
      <c r="F698" s="321"/>
      <c r="G698" s="142"/>
      <c r="H698" s="143"/>
      <c r="I698" s="143"/>
      <c r="J698" s="143"/>
    </row>
    <row r="699" spans="1:10" x14ac:dyDescent="0.3">
      <c r="A699" s="142"/>
      <c r="B699" s="143"/>
      <c r="C699" s="144"/>
      <c r="D699" s="143"/>
      <c r="E699" s="321"/>
      <c r="F699" s="321"/>
      <c r="G699" s="142"/>
      <c r="H699" s="143"/>
      <c r="I699" s="143"/>
      <c r="J699" s="143"/>
    </row>
    <row r="700" spans="1:10" x14ac:dyDescent="0.3">
      <c r="A700" s="142"/>
      <c r="B700" s="143"/>
      <c r="C700" s="144"/>
      <c r="D700" s="143"/>
      <c r="E700" s="321"/>
      <c r="F700" s="321"/>
      <c r="G700" s="142"/>
      <c r="H700" s="143"/>
      <c r="I700" s="143"/>
      <c r="J700" s="143"/>
    </row>
    <row r="701" spans="1:10" x14ac:dyDescent="0.3">
      <c r="A701" s="142"/>
      <c r="B701" s="143"/>
      <c r="C701" s="144"/>
      <c r="D701" s="143"/>
      <c r="E701" s="321"/>
      <c r="F701" s="321"/>
      <c r="G701" s="142"/>
      <c r="H701" s="143"/>
      <c r="I701" s="143"/>
      <c r="J701" s="143"/>
    </row>
  </sheetData>
  <mergeCells count="123">
    <mergeCell ref="E75:E76"/>
    <mergeCell ref="F75:F76"/>
    <mergeCell ref="E83:E90"/>
    <mergeCell ref="E71:E74"/>
    <mergeCell ref="F71:F74"/>
    <mergeCell ref="C69:C70"/>
    <mergeCell ref="B129:B131"/>
    <mergeCell ref="C129:C131"/>
    <mergeCell ref="I29:I32"/>
    <mergeCell ref="G29:G32"/>
    <mergeCell ref="C79:C80"/>
    <mergeCell ref="D119:D123"/>
    <mergeCell ref="B115:B118"/>
    <mergeCell ref="B119:B123"/>
    <mergeCell ref="C119:C123"/>
    <mergeCell ref="C115:C118"/>
    <mergeCell ref="D115:D118"/>
    <mergeCell ref="C106:C111"/>
    <mergeCell ref="B106:B111"/>
    <mergeCell ref="C77:C78"/>
    <mergeCell ref="E57:E58"/>
    <mergeCell ref="F57:F58"/>
    <mergeCell ref="E59:E60"/>
    <mergeCell ref="F59:F60"/>
    <mergeCell ref="E6:E8"/>
    <mergeCell ref="F6:F8"/>
    <mergeCell ref="C6:C8"/>
    <mergeCell ref="B6:B8"/>
    <mergeCell ref="C11:C17"/>
    <mergeCell ref="B11:B17"/>
    <mergeCell ref="B9:B10"/>
    <mergeCell ref="C9:C10"/>
    <mergeCell ref="D9:D10"/>
    <mergeCell ref="E9:E10"/>
    <mergeCell ref="F9:F10"/>
    <mergeCell ref="G18:G27"/>
    <mergeCell ref="G11:G17"/>
    <mergeCell ref="E11:E17"/>
    <mergeCell ref="D11:D17"/>
    <mergeCell ref="D6:D8"/>
    <mergeCell ref="D75:D76"/>
    <mergeCell ref="C55:C56"/>
    <mergeCell ref="C18:C27"/>
    <mergeCell ref="C29:C32"/>
    <mergeCell ref="C44:C53"/>
    <mergeCell ref="C41:C43"/>
    <mergeCell ref="C75:C76"/>
    <mergeCell ref="C67:C68"/>
    <mergeCell ref="D59:D60"/>
    <mergeCell ref="C61:C62"/>
    <mergeCell ref="C37:C38"/>
    <mergeCell ref="C71:C74"/>
    <mergeCell ref="D71:D74"/>
    <mergeCell ref="C65:C66"/>
    <mergeCell ref="D69:D70"/>
    <mergeCell ref="E69:E70"/>
    <mergeCell ref="C63:C64"/>
    <mergeCell ref="F67:F68"/>
    <mergeCell ref="C57:C60"/>
    <mergeCell ref="B18:B27"/>
    <mergeCell ref="B29:B32"/>
    <mergeCell ref="B41:B43"/>
    <mergeCell ref="B79:B80"/>
    <mergeCell ref="B55:B56"/>
    <mergeCell ref="B75:B76"/>
    <mergeCell ref="B71:B74"/>
    <mergeCell ref="B67:B68"/>
    <mergeCell ref="B61:B62"/>
    <mergeCell ref="B44:B53"/>
    <mergeCell ref="B37:B38"/>
    <mergeCell ref="B77:B78"/>
    <mergeCell ref="B69:B70"/>
    <mergeCell ref="B65:B66"/>
    <mergeCell ref="B63:B64"/>
    <mergeCell ref="B57:B60"/>
    <mergeCell ref="J87:J90"/>
    <mergeCell ref="B91:B92"/>
    <mergeCell ref="C91:C92"/>
    <mergeCell ref="D83:D90"/>
    <mergeCell ref="B98:B105"/>
    <mergeCell ref="C98:C105"/>
    <mergeCell ref="B83:B90"/>
    <mergeCell ref="C83:C90"/>
    <mergeCell ref="D98:D105"/>
    <mergeCell ref="E98:E105"/>
    <mergeCell ref="F98:F105"/>
    <mergeCell ref="E91:E92"/>
    <mergeCell ref="F91:F92"/>
    <mergeCell ref="F83:F90"/>
    <mergeCell ref="J115:J118"/>
    <mergeCell ref="G115:G118"/>
    <mergeCell ref="E115:E118"/>
    <mergeCell ref="F115:F118"/>
    <mergeCell ref="D91:D92"/>
    <mergeCell ref="F11:F17"/>
    <mergeCell ref="E18:E27"/>
    <mergeCell ref="F18:F27"/>
    <mergeCell ref="E55:E56"/>
    <mergeCell ref="F55:F56"/>
    <mergeCell ref="D18:D27"/>
    <mergeCell ref="D79:D80"/>
    <mergeCell ref="E79:E80"/>
    <mergeCell ref="F79:F80"/>
    <mergeCell ref="D55:D56"/>
    <mergeCell ref="F69:F70"/>
    <mergeCell ref="D67:D68"/>
    <mergeCell ref="E67:E68"/>
    <mergeCell ref="D77:D78"/>
    <mergeCell ref="E77:E78"/>
    <mergeCell ref="F77:F78"/>
    <mergeCell ref="J83:J86"/>
    <mergeCell ref="G83:G86"/>
    <mergeCell ref="G87:G90"/>
    <mergeCell ref="D61:D62"/>
    <mergeCell ref="E61:E62"/>
    <mergeCell ref="D57:D58"/>
    <mergeCell ref="D65:D66"/>
    <mergeCell ref="E65:E66"/>
    <mergeCell ref="F65:F66"/>
    <mergeCell ref="D63:D64"/>
    <mergeCell ref="E63:E64"/>
    <mergeCell ref="F63:F64"/>
    <mergeCell ref="F61:F62"/>
  </mergeCells>
  <phoneticPr fontId="11" type="noConversion"/>
  <conditionalFormatting sqref="K6:K28">
    <cfRule type="cellIs" dxfId="171" priority="727" operator="equal">
      <formula>#REF!</formula>
    </cfRule>
    <cfRule type="cellIs" dxfId="170" priority="728" operator="equal">
      <formula>#REF!</formula>
    </cfRule>
    <cfRule type="cellIs" dxfId="169" priority="729" operator="equal">
      <formula>#REF!</formula>
    </cfRule>
  </conditionalFormatting>
  <conditionalFormatting sqref="M128:M129 K97:K107 K83:K92 K114:K125 K35:K80">
    <cfRule type="cellIs" dxfId="168" priority="676" operator="equal">
      <formula>#REF!</formula>
    </cfRule>
    <cfRule type="cellIs" dxfId="167" priority="677" operator="equal">
      <formula>#REF!</formula>
    </cfRule>
    <cfRule type="cellIs" dxfId="166" priority="678" operator="equal">
      <formula>#REF!</formula>
    </cfRule>
  </conditionalFormatting>
  <conditionalFormatting sqref="K128:K129">
    <cfRule type="cellIs" dxfId="165" priority="289" operator="equal">
      <formula>#REF!</formula>
    </cfRule>
    <cfRule type="cellIs" dxfId="164" priority="290" operator="equal">
      <formula>#REF!</formula>
    </cfRule>
    <cfRule type="cellIs" dxfId="163" priority="291" operator="equal">
      <formula>#REF!</formula>
    </cfRule>
  </conditionalFormatting>
  <conditionalFormatting sqref="K6:K28 K112:K129 K33:K107">
    <cfRule type="cellIs" dxfId="162" priority="287" operator="equal">
      <formula>"Fail"</formula>
    </cfRule>
    <cfRule type="cellIs" dxfId="161" priority="288" operator="equal">
      <formula>"Pass"</formula>
    </cfRule>
  </conditionalFormatting>
  <conditionalFormatting sqref="K108">
    <cfRule type="cellIs" dxfId="160" priority="284" operator="equal">
      <formula>#REF!</formula>
    </cfRule>
    <cfRule type="cellIs" dxfId="159" priority="285" operator="equal">
      <formula>#REF!</formula>
    </cfRule>
    <cfRule type="cellIs" dxfId="158" priority="286" operator="equal">
      <formula>#REF!</formula>
    </cfRule>
  </conditionalFormatting>
  <conditionalFormatting sqref="K108">
    <cfRule type="cellIs" dxfId="157" priority="282" operator="equal">
      <formula>"Fail"</formula>
    </cfRule>
    <cfRule type="cellIs" dxfId="156" priority="283" operator="equal">
      <formula>"Pass"</formula>
    </cfRule>
  </conditionalFormatting>
  <conditionalFormatting sqref="K109">
    <cfRule type="cellIs" dxfId="155" priority="279" operator="equal">
      <formula>#REF!</formula>
    </cfRule>
    <cfRule type="cellIs" dxfId="154" priority="280" operator="equal">
      <formula>#REF!</formula>
    </cfRule>
    <cfRule type="cellIs" dxfId="153" priority="281" operator="equal">
      <formula>#REF!</formula>
    </cfRule>
  </conditionalFormatting>
  <conditionalFormatting sqref="K109">
    <cfRule type="cellIs" dxfId="152" priority="277" operator="equal">
      <formula>"Fail"</formula>
    </cfRule>
    <cfRule type="cellIs" dxfId="151" priority="278" operator="equal">
      <formula>"Pass"</formula>
    </cfRule>
  </conditionalFormatting>
  <conditionalFormatting sqref="K110">
    <cfRule type="cellIs" dxfId="150" priority="264" operator="equal">
      <formula>#REF!</formula>
    </cfRule>
    <cfRule type="cellIs" dxfId="149" priority="265" operator="equal">
      <formula>#REF!</formula>
    </cfRule>
    <cfRule type="cellIs" dxfId="148" priority="266" operator="equal">
      <formula>#REF!</formula>
    </cfRule>
  </conditionalFormatting>
  <conditionalFormatting sqref="K110">
    <cfRule type="cellIs" dxfId="147" priority="262" operator="equal">
      <formula>"Fail"</formula>
    </cfRule>
    <cfRule type="cellIs" dxfId="146" priority="263" operator="equal">
      <formula>"Pass"</formula>
    </cfRule>
  </conditionalFormatting>
  <conditionalFormatting sqref="K111">
    <cfRule type="cellIs" dxfId="145" priority="259" operator="equal">
      <formula>#REF!</formula>
    </cfRule>
    <cfRule type="cellIs" dxfId="144" priority="260" operator="equal">
      <formula>#REF!</formula>
    </cfRule>
    <cfRule type="cellIs" dxfId="143" priority="261" operator="equal">
      <formula>#REF!</formula>
    </cfRule>
  </conditionalFormatting>
  <conditionalFormatting sqref="K111">
    <cfRule type="cellIs" dxfId="142" priority="257" operator="equal">
      <formula>"Fail"</formula>
    </cfRule>
    <cfRule type="cellIs" dxfId="141" priority="258" operator="equal">
      <formula>"Pass"</formula>
    </cfRule>
  </conditionalFormatting>
  <conditionalFormatting sqref="K32">
    <cfRule type="cellIs" dxfId="140" priority="34" operator="equal">
      <formula>#REF!</formula>
    </cfRule>
    <cfRule type="cellIs" dxfId="139" priority="35" operator="equal">
      <formula>#REF!</formula>
    </cfRule>
    <cfRule type="cellIs" dxfId="138" priority="36" operator="equal">
      <formula>#REF!</formula>
    </cfRule>
  </conditionalFormatting>
  <conditionalFormatting sqref="K32">
    <cfRule type="cellIs" dxfId="137" priority="32" operator="equal">
      <formula>"Fail"</formula>
    </cfRule>
    <cfRule type="cellIs" dxfId="136" priority="33" operator="equal">
      <formula>"Pass"</formula>
    </cfRule>
  </conditionalFormatting>
  <conditionalFormatting sqref="K31">
    <cfRule type="cellIs" dxfId="135" priority="29" operator="equal">
      <formula>#REF!</formula>
    </cfRule>
    <cfRule type="cellIs" dxfId="134" priority="30" operator="equal">
      <formula>#REF!</formula>
    </cfRule>
    <cfRule type="cellIs" dxfId="133" priority="31" operator="equal">
      <formula>#REF!</formula>
    </cfRule>
  </conditionalFormatting>
  <conditionalFormatting sqref="K31">
    <cfRule type="cellIs" dxfId="132" priority="27" operator="equal">
      <formula>"Fail"</formula>
    </cfRule>
    <cfRule type="cellIs" dxfId="131" priority="28" operator="equal">
      <formula>"Pass"</formula>
    </cfRule>
  </conditionalFormatting>
  <conditionalFormatting sqref="K30">
    <cfRule type="cellIs" dxfId="130" priority="24" operator="equal">
      <formula>#REF!</formula>
    </cfRule>
    <cfRule type="cellIs" dxfId="129" priority="25" operator="equal">
      <formula>#REF!</formula>
    </cfRule>
    <cfRule type="cellIs" dxfId="128" priority="26" operator="equal">
      <formula>#REF!</formula>
    </cfRule>
  </conditionalFormatting>
  <conditionalFormatting sqref="K30">
    <cfRule type="cellIs" dxfId="127" priority="22" operator="equal">
      <formula>"Fail"</formula>
    </cfRule>
    <cfRule type="cellIs" dxfId="126" priority="23" operator="equal">
      <formula>"Pass"</formula>
    </cfRule>
  </conditionalFormatting>
  <conditionalFormatting sqref="K29">
    <cfRule type="cellIs" dxfId="125" priority="19" operator="equal">
      <formula>#REF!</formula>
    </cfRule>
    <cfRule type="cellIs" dxfId="124" priority="20" operator="equal">
      <formula>#REF!</formula>
    </cfRule>
    <cfRule type="cellIs" dxfId="123" priority="21" operator="equal">
      <formula>#REF!</formula>
    </cfRule>
  </conditionalFormatting>
  <conditionalFormatting sqref="K29">
    <cfRule type="cellIs" dxfId="122" priority="17" operator="equal">
      <formula>"Fail"</formula>
    </cfRule>
    <cfRule type="cellIs" dxfId="121" priority="18" operator="equal">
      <formula>"Pass"</formula>
    </cfRule>
  </conditionalFormatting>
  <conditionalFormatting sqref="M131">
    <cfRule type="cellIs" dxfId="120" priority="14" operator="equal">
      <formula>#REF!</formula>
    </cfRule>
    <cfRule type="cellIs" dxfId="119" priority="15" operator="equal">
      <formula>#REF!</formula>
    </cfRule>
    <cfRule type="cellIs" dxfId="118" priority="16" operator="equal">
      <formula>#REF!</formula>
    </cfRule>
  </conditionalFormatting>
  <conditionalFormatting sqref="K131">
    <cfRule type="cellIs" dxfId="117" priority="11" operator="equal">
      <formula>#REF!</formula>
    </cfRule>
    <cfRule type="cellIs" dxfId="116" priority="12" operator="equal">
      <formula>#REF!</formula>
    </cfRule>
    <cfRule type="cellIs" dxfId="115" priority="13" operator="equal">
      <formula>#REF!</formula>
    </cfRule>
  </conditionalFormatting>
  <conditionalFormatting sqref="K131">
    <cfRule type="cellIs" dxfId="114" priority="9" operator="equal">
      <formula>"Fail"</formula>
    </cfRule>
    <cfRule type="cellIs" dxfId="113" priority="10" operator="equal">
      <formula>"Pass"</formula>
    </cfRule>
  </conditionalFormatting>
  <conditionalFormatting sqref="M130">
    <cfRule type="cellIs" dxfId="112" priority="6" operator="equal">
      <formula>#REF!</formula>
    </cfRule>
    <cfRule type="cellIs" dxfId="111" priority="7" operator="equal">
      <formula>#REF!</formula>
    </cfRule>
    <cfRule type="cellIs" dxfId="110" priority="8" operator="equal">
      <formula>#REF!</formula>
    </cfRule>
  </conditionalFormatting>
  <conditionalFormatting sqref="K130">
    <cfRule type="cellIs" dxfId="109" priority="3" operator="equal">
      <formula>#REF!</formula>
    </cfRule>
    <cfRule type="cellIs" dxfId="108" priority="4" operator="equal">
      <formula>#REF!</formula>
    </cfRule>
    <cfRule type="cellIs" dxfId="107" priority="5" operator="equal">
      <formula>#REF!</formula>
    </cfRule>
  </conditionalFormatting>
  <conditionalFormatting sqref="K130">
    <cfRule type="cellIs" dxfId="106" priority="1" operator="equal">
      <formula>"Fail"</formula>
    </cfRule>
    <cfRule type="cellIs" dxfId="105" priority="2" operator="equal">
      <formula>"Pass"</formula>
    </cfRule>
  </conditionalFormatting>
  <dataValidations count="3">
    <dataValidation type="list" allowBlank="1" showInputMessage="1" showErrorMessage="1" sqref="M128:M131" xr:uid="{3F4CAF0F-14A6-4206-8A55-69D3A0DD40DA}">
      <formula1>$K$135:$K$138</formula1>
    </dataValidation>
    <dataValidation type="list" allowBlank="1" showInputMessage="1" showErrorMessage="1" sqref="K83:K92 K114:K125 K6:K32 K35:K80 K97:K111 K128:K131" xr:uid="{4E062797-1144-4904-994A-1813AF0C1883}">
      <formula1>$K$135:$K$139</formula1>
    </dataValidation>
    <dataValidation type="textLength" operator="lessThan" allowBlank="1" showInputMessage="1" showErrorMessage="1" sqref="K93:K94" xr:uid="{25ED9863-F1F5-44F4-A6B4-74404DC2B6E1}">
      <formula1>1</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625F-0D2B-4E4C-B0DF-02810FBE5D3F}">
  <sheetPr>
    <pageSetUpPr fitToPage="1"/>
  </sheetPr>
  <dimension ref="A1:AX420"/>
  <sheetViews>
    <sheetView zoomScale="80" zoomScaleNormal="80" workbookViewId="0">
      <selection activeCell="G20" sqref="G20"/>
    </sheetView>
  </sheetViews>
  <sheetFormatPr defaultColWidth="9" defaultRowHeight="14.4" outlineLevelRow="1" x14ac:dyDescent="0.3"/>
  <cols>
    <col min="1" max="1" width="18.6640625" style="382" customWidth="1"/>
    <col min="2" max="2" width="13" style="279" customWidth="1"/>
    <col min="3" max="3" width="69.5546875" style="282" customWidth="1"/>
    <col min="4" max="4" width="17.44140625" style="279" customWidth="1"/>
    <col min="5" max="5" width="13.44140625" style="279" customWidth="1"/>
    <col min="6" max="6" width="46.88671875" style="382" customWidth="1"/>
    <col min="7" max="7" width="49.44140625" style="279" customWidth="1"/>
    <col min="8" max="8" width="48" style="279" customWidth="1"/>
    <col min="9" max="9" width="57" style="279" customWidth="1"/>
    <col min="10" max="10" width="16.6640625" style="279" customWidth="1"/>
    <col min="11" max="11" width="65.5546875" style="279" customWidth="1"/>
    <col min="12" max="12" width="62.33203125" style="279" customWidth="1"/>
    <col min="13" max="13" width="10.109375" style="281" hidden="1" customWidth="1"/>
    <col min="14" max="14" width="12.5546875" style="279" hidden="1" customWidth="1"/>
    <col min="15" max="40" width="9" style="143"/>
    <col min="41" max="16384" width="9" style="279"/>
  </cols>
  <sheetData>
    <row r="1" spans="1:50" x14ac:dyDescent="0.3">
      <c r="A1" s="348"/>
      <c r="B1" s="375"/>
      <c r="C1" s="276" t="s">
        <v>180</v>
      </c>
      <c r="D1" s="348"/>
      <c r="E1" s="376"/>
      <c r="F1" s="333"/>
      <c r="G1" s="1"/>
      <c r="H1" s="1"/>
      <c r="I1" s="1"/>
      <c r="J1" s="377"/>
      <c r="K1" s="277"/>
      <c r="L1" s="277"/>
      <c r="M1" s="278"/>
      <c r="AO1" s="143"/>
      <c r="AP1" s="143"/>
      <c r="AQ1" s="143"/>
      <c r="AR1" s="143"/>
      <c r="AS1" s="143"/>
      <c r="AT1" s="143"/>
      <c r="AU1" s="143"/>
      <c r="AV1" s="143"/>
      <c r="AW1" s="143"/>
      <c r="AX1" s="143"/>
    </row>
    <row r="2" spans="1:50" ht="13.35" hidden="1" customHeight="1" outlineLevel="1" x14ac:dyDescent="0.3">
      <c r="A2" s="1"/>
      <c r="B2" s="1"/>
      <c r="C2" s="1"/>
      <c r="D2" s="1"/>
      <c r="E2" s="1"/>
      <c r="F2" s="1"/>
      <c r="G2" s="1"/>
      <c r="H2" s="1"/>
      <c r="I2" s="1"/>
      <c r="J2" s="1"/>
      <c r="K2" s="1"/>
      <c r="L2" s="1"/>
      <c r="M2" s="278"/>
      <c r="AO2" s="143"/>
      <c r="AP2" s="143"/>
      <c r="AQ2" s="143"/>
      <c r="AR2" s="143"/>
      <c r="AS2" s="143"/>
      <c r="AT2" s="143"/>
      <c r="AU2" s="143"/>
      <c r="AV2" s="143"/>
      <c r="AW2" s="143"/>
      <c r="AX2" s="143"/>
    </row>
    <row r="3" spans="1:50" ht="14.25" hidden="1" customHeight="1" outlineLevel="1" x14ac:dyDescent="0.3">
      <c r="A3" s="8"/>
      <c r="B3" s="378"/>
      <c r="C3" s="7"/>
      <c r="D3" s="8"/>
      <c r="E3" s="8"/>
      <c r="F3" s="8"/>
      <c r="G3" s="8"/>
      <c r="H3" s="8"/>
      <c r="I3" s="8"/>
      <c r="J3" s="379"/>
      <c r="K3" s="10"/>
      <c r="L3" s="10"/>
      <c r="M3" s="278"/>
      <c r="AO3" s="143"/>
      <c r="AP3" s="143"/>
      <c r="AQ3" s="143"/>
      <c r="AR3" s="143"/>
      <c r="AS3" s="143"/>
      <c r="AT3" s="143"/>
      <c r="AU3" s="143"/>
      <c r="AV3" s="143"/>
      <c r="AW3" s="143"/>
      <c r="AX3" s="143"/>
    </row>
    <row r="4" spans="1:50" ht="50.25" customHeight="1" collapsed="1" x14ac:dyDescent="0.3">
      <c r="A4" s="153" t="s">
        <v>275</v>
      </c>
      <c r="B4" s="26" t="s">
        <v>28</v>
      </c>
      <c r="C4" s="19" t="s">
        <v>0</v>
      </c>
      <c r="D4" s="20" t="s">
        <v>794</v>
      </c>
      <c r="E4" s="20" t="s">
        <v>573</v>
      </c>
      <c r="F4" s="21" t="s">
        <v>18</v>
      </c>
      <c r="G4" s="21" t="s">
        <v>323</v>
      </c>
      <c r="H4" s="22" t="s">
        <v>1</v>
      </c>
      <c r="I4" s="22" t="s">
        <v>17</v>
      </c>
      <c r="J4" s="18" t="s">
        <v>2</v>
      </c>
      <c r="K4" s="18" t="s">
        <v>415</v>
      </c>
      <c r="L4" s="18" t="s">
        <v>3</v>
      </c>
      <c r="M4" s="372" t="s">
        <v>4</v>
      </c>
      <c r="N4" s="118" t="s">
        <v>450</v>
      </c>
      <c r="AO4" s="143"/>
      <c r="AP4" s="143"/>
      <c r="AQ4" s="143"/>
      <c r="AR4" s="143"/>
      <c r="AS4" s="143"/>
      <c r="AT4" s="143"/>
      <c r="AU4" s="143"/>
      <c r="AV4" s="143"/>
      <c r="AW4" s="143"/>
      <c r="AX4" s="143"/>
    </row>
    <row r="5" spans="1:50" ht="13.8" x14ac:dyDescent="0.3">
      <c r="A5" s="398" t="s">
        <v>1395</v>
      </c>
      <c r="B5" s="224"/>
      <c r="C5" s="29"/>
      <c r="D5" s="30"/>
      <c r="E5" s="30"/>
      <c r="F5" s="30"/>
      <c r="G5" s="30"/>
      <c r="H5" s="30"/>
      <c r="I5" s="30"/>
      <c r="J5" s="30"/>
      <c r="K5" s="30"/>
      <c r="L5" s="30"/>
      <c r="M5" s="31"/>
      <c r="N5" s="373"/>
      <c r="AO5" s="143"/>
      <c r="AP5" s="143"/>
      <c r="AQ5" s="143"/>
      <c r="AR5" s="143"/>
      <c r="AS5" s="143"/>
      <c r="AT5" s="143"/>
      <c r="AU5" s="143"/>
      <c r="AV5" s="143"/>
      <c r="AW5" s="143"/>
      <c r="AX5" s="143"/>
    </row>
    <row r="6" spans="1:50" ht="72" x14ac:dyDescent="0.3">
      <c r="A6" s="280" t="s">
        <v>636</v>
      </c>
      <c r="B6" s="501" t="s">
        <v>646</v>
      </c>
      <c r="C6" s="480" t="s">
        <v>1500</v>
      </c>
      <c r="D6" s="507" t="s">
        <v>5</v>
      </c>
      <c r="E6" s="509" t="s">
        <v>14</v>
      </c>
      <c r="F6" s="361" t="s">
        <v>652</v>
      </c>
      <c r="G6" s="157" t="s">
        <v>885</v>
      </c>
      <c r="H6" s="157" t="s">
        <v>654</v>
      </c>
      <c r="I6" s="157" t="s">
        <v>653</v>
      </c>
      <c r="J6" s="35" t="s">
        <v>6</v>
      </c>
      <c r="K6" s="363" t="s">
        <v>7</v>
      </c>
      <c r="L6" s="363"/>
      <c r="M6" s="36">
        <f>IF(J6="","0",IF(J6="Pass",1,IF(J6="Not Testable",1,IF(J6="Fail",0,IF(J6="TBD",0,IF(J6="N/A (Please provide reason)",1))))))</f>
        <v>0</v>
      </c>
      <c r="N6" s="120">
        <f>IF(AND(D6="M",J6="N/A (Please provide reason)"),1,0)</f>
        <v>0</v>
      </c>
    </row>
    <row r="7" spans="1:50" ht="72" x14ac:dyDescent="0.3">
      <c r="A7" s="280" t="s">
        <v>829</v>
      </c>
      <c r="B7" s="503"/>
      <c r="C7" s="482"/>
      <c r="D7" s="508"/>
      <c r="E7" s="510"/>
      <c r="F7" s="361" t="s">
        <v>1495</v>
      </c>
      <c r="G7" s="157" t="s">
        <v>1494</v>
      </c>
      <c r="H7" s="157" t="s">
        <v>1310</v>
      </c>
      <c r="I7" s="157" t="s">
        <v>936</v>
      </c>
      <c r="J7" s="35" t="s">
        <v>6</v>
      </c>
      <c r="K7" s="363" t="s">
        <v>7</v>
      </c>
      <c r="L7" s="363"/>
      <c r="M7" s="36">
        <f>IF(J7="","0",IF(J7="Pass",1,IF(J7="Not Testable",1,IF(J7="Fail",0,IF(J7="TBD",0,IF(J7="N/A (Please provide reason)",1))))))</f>
        <v>0</v>
      </c>
      <c r="N7" s="120">
        <f>IF(AND(D6="M",J7="N/A (Please provide reason)"),1,0)</f>
        <v>0</v>
      </c>
    </row>
    <row r="8" spans="1:50" ht="13.8" x14ac:dyDescent="0.3">
      <c r="A8" s="398" t="s">
        <v>1396</v>
      </c>
      <c r="B8" s="224"/>
      <c r="C8" s="29"/>
      <c r="D8" s="30"/>
      <c r="E8" s="30"/>
      <c r="F8" s="30"/>
      <c r="G8" s="30"/>
      <c r="H8" s="30"/>
      <c r="I8" s="30"/>
      <c r="J8" s="30"/>
      <c r="K8" s="30"/>
      <c r="L8" s="30"/>
      <c r="M8" s="31"/>
      <c r="N8" s="373"/>
    </row>
    <row r="9" spans="1:50" ht="13.8" x14ac:dyDescent="0.3">
      <c r="A9" s="398" t="s">
        <v>1309</v>
      </c>
      <c r="B9" s="224"/>
      <c r="C9" s="29"/>
      <c r="D9" s="30"/>
      <c r="E9" s="30"/>
      <c r="F9" s="30"/>
      <c r="G9" s="30"/>
      <c r="H9" s="30"/>
      <c r="I9" s="30"/>
      <c r="J9" s="30"/>
      <c r="K9" s="30"/>
      <c r="L9" s="30"/>
      <c r="M9" s="31"/>
      <c r="N9" s="373"/>
    </row>
    <row r="10" spans="1:50" ht="151.35" customHeight="1" x14ac:dyDescent="0.3">
      <c r="A10" s="45" t="s">
        <v>637</v>
      </c>
      <c r="B10" s="514" t="s">
        <v>657</v>
      </c>
      <c r="C10" s="511" t="s">
        <v>1501</v>
      </c>
      <c r="D10" s="507" t="s">
        <v>5</v>
      </c>
      <c r="E10" s="509" t="s">
        <v>14</v>
      </c>
      <c r="F10" s="480" t="s">
        <v>1107</v>
      </c>
      <c r="G10" s="414" t="s">
        <v>1493</v>
      </c>
      <c r="H10" s="414" t="s">
        <v>1424</v>
      </c>
      <c r="I10" s="415" t="s">
        <v>1383</v>
      </c>
      <c r="J10" s="35" t="s">
        <v>6</v>
      </c>
      <c r="K10" s="285"/>
      <c r="L10" s="285"/>
      <c r="M10" s="36">
        <f>IF(J10="","0",IF(J10="Pass",1,IF(J10="Not Testable",1,IF(J10="Fail",0,IF(J10="TBD",0,IF(J10="N/A (Please provide reason)",1))))))</f>
        <v>0</v>
      </c>
      <c r="N10" s="120">
        <f>IF(AND(D10="M",J10="N/A (Please provide reason)"),1,0)</f>
        <v>0</v>
      </c>
    </row>
    <row r="11" spans="1:50" ht="100.8" x14ac:dyDescent="0.3">
      <c r="A11" s="45" t="s">
        <v>638</v>
      </c>
      <c r="B11" s="515"/>
      <c r="C11" s="512"/>
      <c r="D11" s="517"/>
      <c r="E11" s="518"/>
      <c r="F11" s="481"/>
      <c r="G11" s="414" t="s">
        <v>1423</v>
      </c>
      <c r="H11" s="414" t="s">
        <v>938</v>
      </c>
      <c r="I11" s="414" t="s">
        <v>1108</v>
      </c>
      <c r="J11" s="35" t="s">
        <v>6</v>
      </c>
      <c r="K11" s="285"/>
      <c r="L11" s="285"/>
      <c r="M11" s="36">
        <f t="shared" ref="M11:M16" si="0">IF(J11="","0",IF(J11="Pass",1,IF(J11="Not Testable",1,IF(J11="Fail",0,IF(J11="TBD",0,IF(J11="N/A (Please provide reason)",1))))))</f>
        <v>0</v>
      </c>
      <c r="N11" s="120">
        <f>IF(AND(D10="M",J11="N/A (Please provide reason)"),1,0)</f>
        <v>0</v>
      </c>
    </row>
    <row r="12" spans="1:50" ht="57.6" x14ac:dyDescent="0.3">
      <c r="A12" s="45" t="s">
        <v>663</v>
      </c>
      <c r="B12" s="515"/>
      <c r="C12" s="512"/>
      <c r="D12" s="517"/>
      <c r="E12" s="518"/>
      <c r="F12" s="481"/>
      <c r="G12" s="414" t="s">
        <v>939</v>
      </c>
      <c r="H12" s="414" t="s">
        <v>940</v>
      </c>
      <c r="I12" s="414" t="s">
        <v>659</v>
      </c>
      <c r="J12" s="35" t="s">
        <v>6</v>
      </c>
      <c r="K12" s="285"/>
      <c r="L12" s="285"/>
      <c r="M12" s="36">
        <f t="shared" si="0"/>
        <v>0</v>
      </c>
      <c r="N12" s="120">
        <f>IF(AND(D10="M",J12="N/A (Please provide reason)"),1,0)</f>
        <v>0</v>
      </c>
    </row>
    <row r="13" spans="1:50" ht="98.1" customHeight="1" x14ac:dyDescent="0.3">
      <c r="A13" s="45" t="s">
        <v>640</v>
      </c>
      <c r="B13" s="515"/>
      <c r="C13" s="512"/>
      <c r="D13" s="517"/>
      <c r="E13" s="518"/>
      <c r="F13" s="481"/>
      <c r="G13" s="414" t="s">
        <v>1210</v>
      </c>
      <c r="H13" s="414" t="s">
        <v>941</v>
      </c>
      <c r="I13" s="415" t="s">
        <v>1384</v>
      </c>
      <c r="J13" s="35" t="s">
        <v>6</v>
      </c>
      <c r="K13" s="285"/>
      <c r="L13" s="285"/>
      <c r="M13" s="36">
        <f t="shared" si="0"/>
        <v>0</v>
      </c>
      <c r="N13" s="120">
        <f>IF(AND(D10="M",J13="N/A (Please provide reason)"),1,0)</f>
        <v>0</v>
      </c>
    </row>
    <row r="14" spans="1:50" ht="203.25" customHeight="1" x14ac:dyDescent="0.3">
      <c r="A14" s="45" t="s">
        <v>641</v>
      </c>
      <c r="B14" s="515"/>
      <c r="C14" s="512"/>
      <c r="D14" s="517"/>
      <c r="E14" s="518"/>
      <c r="F14" s="481"/>
      <c r="G14" s="414" t="s">
        <v>837</v>
      </c>
      <c r="H14" s="414" t="s">
        <v>942</v>
      </c>
      <c r="I14" s="415" t="s">
        <v>1412</v>
      </c>
      <c r="J14" s="35" t="s">
        <v>6</v>
      </c>
      <c r="K14" s="285"/>
      <c r="L14" s="285"/>
      <c r="M14" s="36">
        <f t="shared" si="0"/>
        <v>0</v>
      </c>
      <c r="N14" s="120">
        <f>IF(AND(D10="M",J14="N/A (Please provide reason)"),1,0)</f>
        <v>0</v>
      </c>
    </row>
    <row r="15" spans="1:50" ht="100.8" x14ac:dyDescent="0.3">
      <c r="A15" s="45" t="s">
        <v>642</v>
      </c>
      <c r="B15" s="515"/>
      <c r="C15" s="512"/>
      <c r="D15" s="517"/>
      <c r="E15" s="518"/>
      <c r="F15" s="481"/>
      <c r="G15" s="414" t="s">
        <v>943</v>
      </c>
      <c r="H15" s="414" t="s">
        <v>944</v>
      </c>
      <c r="I15" s="415" t="s">
        <v>1385</v>
      </c>
      <c r="J15" s="35" t="s">
        <v>6</v>
      </c>
      <c r="K15" s="285"/>
      <c r="L15" s="285"/>
      <c r="M15" s="36">
        <f t="shared" ref="M15" si="1">IF(J15="","0",IF(J15="Pass",1,IF(J15="Not Testable",1,IF(J15="Fail",0,IF(J15="TBD",0,IF(J15="N/A (Please provide reason)",1))))))</f>
        <v>0</v>
      </c>
      <c r="N15" s="120">
        <f>IF(AND(D10="M",J15="N/A (Please provide reason)"),1,0)</f>
        <v>0</v>
      </c>
    </row>
    <row r="16" spans="1:50" ht="189.75" customHeight="1" x14ac:dyDescent="0.3">
      <c r="A16" s="45" t="s">
        <v>664</v>
      </c>
      <c r="B16" s="516"/>
      <c r="C16" s="513"/>
      <c r="D16" s="508"/>
      <c r="E16" s="510"/>
      <c r="F16" s="482"/>
      <c r="G16" s="414" t="s">
        <v>838</v>
      </c>
      <c r="H16" s="414" t="s">
        <v>945</v>
      </c>
      <c r="I16" s="415" t="s">
        <v>1386</v>
      </c>
      <c r="J16" s="35" t="s">
        <v>6</v>
      </c>
      <c r="K16" s="286"/>
      <c r="L16" s="286"/>
      <c r="M16" s="36">
        <f t="shared" si="0"/>
        <v>0</v>
      </c>
      <c r="N16" s="120">
        <f>IF(AND(D10="M",J16="N/A (Please provide reason)"),1,0)</f>
        <v>0</v>
      </c>
    </row>
    <row r="17" spans="1:14" ht="87" customHeight="1" x14ac:dyDescent="0.3">
      <c r="A17" s="45" t="s">
        <v>665</v>
      </c>
      <c r="B17" s="483" t="s">
        <v>647</v>
      </c>
      <c r="C17" s="483" t="s">
        <v>1502</v>
      </c>
      <c r="D17" s="507" t="s">
        <v>5</v>
      </c>
      <c r="E17" s="509" t="s">
        <v>14</v>
      </c>
      <c r="F17" s="480" t="s">
        <v>946</v>
      </c>
      <c r="G17" s="412" t="s">
        <v>660</v>
      </c>
      <c r="H17" s="412" t="s">
        <v>1387</v>
      </c>
      <c r="I17" s="480" t="s">
        <v>1109</v>
      </c>
      <c r="J17" s="35" t="s">
        <v>6</v>
      </c>
      <c r="K17" s="363"/>
      <c r="L17" s="363"/>
      <c r="M17" s="36">
        <f t="shared" ref="M17" si="2">IF(J17="","0",IF(J17="Pass",1,IF(J17="Not Testable",1,IF(J17="Fail",0,IF(J17="TBD",0,IF(J17="N/A (Please provide reason)",1))))))</f>
        <v>0</v>
      </c>
      <c r="N17" s="120">
        <f>IF(AND(D17="M",J17="N/A (Please provide reason)"),1,0)</f>
        <v>0</v>
      </c>
    </row>
    <row r="18" spans="1:14" ht="96.6" customHeight="1" x14ac:dyDescent="0.3">
      <c r="A18" s="45" t="s">
        <v>830</v>
      </c>
      <c r="B18" s="483"/>
      <c r="C18" s="483"/>
      <c r="D18" s="517"/>
      <c r="E18" s="518"/>
      <c r="F18" s="481"/>
      <c r="G18" s="412" t="s">
        <v>1008</v>
      </c>
      <c r="H18" s="412" t="s">
        <v>1276</v>
      </c>
      <c r="I18" s="481"/>
      <c r="J18" s="35" t="s">
        <v>6</v>
      </c>
      <c r="K18" s="363"/>
      <c r="L18" s="363"/>
      <c r="M18" s="36">
        <f t="shared" ref="M18" si="3">IF(J18="","0",IF(J18="Pass",1,IF(J18="Not Testable",1,IF(J18="Fail",0,IF(J18="TBD",0,IF(J18="N/A (Please provide reason)",1))))))</f>
        <v>0</v>
      </c>
      <c r="N18" s="120">
        <f>IF(AND(D17="M",J18="N/A (Please provide reason)"),1,0)</f>
        <v>0</v>
      </c>
    </row>
    <row r="19" spans="1:14" ht="39.6" customHeight="1" x14ac:dyDescent="0.3">
      <c r="A19" s="45" t="s">
        <v>668</v>
      </c>
      <c r="B19" s="483"/>
      <c r="C19" s="480"/>
      <c r="D19" s="517"/>
      <c r="E19" s="518"/>
      <c r="F19" s="481"/>
      <c r="G19" s="410" t="s">
        <v>682</v>
      </c>
      <c r="H19" s="37" t="s">
        <v>639</v>
      </c>
      <c r="I19" s="481"/>
      <c r="J19" s="35" t="s">
        <v>6</v>
      </c>
      <c r="K19" s="42"/>
      <c r="L19" s="42"/>
      <c r="M19" s="36">
        <f t="shared" ref="M19:M20" si="4">IF(J19="","0",IF(J19="Pass",1,IF(J19="Not Testable",1,IF(J19="Fail",0,IF(J19="TBD",0,IF(J19="N/A (Please provide reason)",1))))))</f>
        <v>0</v>
      </c>
      <c r="N19" s="120">
        <f>IF(AND(D17="M",J19="N/A (Please provide reason)"),1,0)</f>
        <v>0</v>
      </c>
    </row>
    <row r="20" spans="1:14" ht="123" customHeight="1" x14ac:dyDescent="0.3">
      <c r="A20" s="45" t="s">
        <v>736</v>
      </c>
      <c r="B20" s="361" t="s">
        <v>765</v>
      </c>
      <c r="C20" s="361" t="s">
        <v>1445</v>
      </c>
      <c r="D20" s="370" t="s">
        <v>5</v>
      </c>
      <c r="E20" s="371" t="s">
        <v>14</v>
      </c>
      <c r="F20" s="395" t="s">
        <v>661</v>
      </c>
      <c r="G20" s="363" t="s">
        <v>779</v>
      </c>
      <c r="H20" s="361" t="s">
        <v>766</v>
      </c>
      <c r="I20" s="361" t="s">
        <v>1402</v>
      </c>
      <c r="J20" s="35" t="s">
        <v>6</v>
      </c>
      <c r="K20" s="42"/>
      <c r="L20" s="42"/>
      <c r="M20" s="36">
        <f t="shared" si="4"/>
        <v>0</v>
      </c>
      <c r="N20" s="120">
        <f>IF(AND(D20="M",J20="N/A (Please provide reason)"),1,0)</f>
        <v>0</v>
      </c>
    </row>
    <row r="21" spans="1:14" ht="158.4" x14ac:dyDescent="0.3">
      <c r="A21" s="45" t="s">
        <v>737</v>
      </c>
      <c r="B21" s="397" t="s">
        <v>648</v>
      </c>
      <c r="C21" s="396" t="s">
        <v>1503</v>
      </c>
      <c r="D21" s="400" t="s">
        <v>474</v>
      </c>
      <c r="E21" s="401" t="s">
        <v>14</v>
      </c>
      <c r="F21" s="395" t="s">
        <v>661</v>
      </c>
      <c r="G21" s="363" t="s">
        <v>947</v>
      </c>
      <c r="H21" s="363" t="s">
        <v>662</v>
      </c>
      <c r="I21" s="363" t="s">
        <v>948</v>
      </c>
      <c r="J21" s="35" t="s">
        <v>6</v>
      </c>
      <c r="K21" s="42"/>
      <c r="L21" s="42"/>
      <c r="M21" s="36">
        <f t="shared" ref="M21" si="5">IF(J21="","0",IF(J21="Pass",1,IF(J21="Not Testable",1,IF(J21="Fail",0,IF(J21="TBD",0,IF(J21="N/A (Please provide reason)",1))))))</f>
        <v>0</v>
      </c>
      <c r="N21" s="120">
        <f>IF(AND(D21="M",J21="N/A (Please provide reason)"),1,0)</f>
        <v>0</v>
      </c>
    </row>
    <row r="22" spans="1:14" ht="88.2" customHeight="1" x14ac:dyDescent="0.3">
      <c r="A22" s="45" t="s">
        <v>764</v>
      </c>
      <c r="B22" s="380" t="s">
        <v>833</v>
      </c>
      <c r="C22" s="363" t="s">
        <v>1446</v>
      </c>
      <c r="D22" s="402" t="s">
        <v>5</v>
      </c>
      <c r="E22" s="403" t="s">
        <v>14</v>
      </c>
      <c r="F22" s="362" t="s">
        <v>643</v>
      </c>
      <c r="G22" s="363" t="s">
        <v>655</v>
      </c>
      <c r="H22" s="362" t="s">
        <v>656</v>
      </c>
      <c r="I22" s="362" t="s">
        <v>644</v>
      </c>
      <c r="J22" s="35" t="s">
        <v>6</v>
      </c>
      <c r="K22" s="42"/>
      <c r="L22" s="42"/>
      <c r="M22" s="36">
        <f t="shared" ref="M22" si="6">IF(J22="","0",IF(J22="Pass",1,IF(J22="Not Testable",1,IF(J22="Fail",0,IF(J22="TBD",0,IF(J22="N/A (Please provide reason)",1))))))</f>
        <v>0</v>
      </c>
      <c r="N22" s="120">
        <f>IF(AND(D22="M",J22="N/A (Please provide reason)"),1,0)</f>
        <v>0</v>
      </c>
    </row>
    <row r="23" spans="1:14" ht="13.35" customHeight="1" x14ac:dyDescent="0.3">
      <c r="A23" s="398" t="s">
        <v>1388</v>
      </c>
      <c r="B23" s="224"/>
      <c r="C23" s="29"/>
      <c r="D23" s="30"/>
      <c r="E23" s="30"/>
      <c r="F23" s="30"/>
      <c r="G23" s="30"/>
      <c r="H23" s="30"/>
      <c r="I23" s="30"/>
      <c r="J23" s="30"/>
      <c r="K23" s="30"/>
      <c r="L23" s="30"/>
      <c r="M23" s="31"/>
      <c r="N23" s="373"/>
    </row>
    <row r="24" spans="1:14" x14ac:dyDescent="0.3">
      <c r="A24" s="381"/>
      <c r="B24" s="143"/>
      <c r="C24" s="144"/>
      <c r="D24" s="143"/>
      <c r="E24" s="143"/>
      <c r="F24" s="381"/>
      <c r="G24" s="143"/>
      <c r="H24" s="143"/>
      <c r="I24" s="143"/>
      <c r="J24" s="143"/>
      <c r="K24" s="143"/>
      <c r="L24" s="143"/>
      <c r="M24" s="146"/>
      <c r="N24" s="143"/>
    </row>
    <row r="25" spans="1:14" x14ac:dyDescent="0.3">
      <c r="A25" s="381"/>
      <c r="B25" s="143"/>
      <c r="C25" s="144"/>
      <c r="D25" s="143"/>
      <c r="E25" s="143"/>
      <c r="F25" s="381"/>
      <c r="G25" s="143"/>
      <c r="H25" s="143"/>
      <c r="I25" s="143"/>
      <c r="J25" s="80" t="s">
        <v>418</v>
      </c>
      <c r="K25" s="249" t="s">
        <v>622</v>
      </c>
      <c r="L25" s="254"/>
      <c r="N25" s="143"/>
    </row>
    <row r="26" spans="1:14" x14ac:dyDescent="0.3">
      <c r="A26" s="381"/>
      <c r="B26" s="143"/>
      <c r="C26" s="144"/>
      <c r="D26" s="143"/>
      <c r="E26" s="143"/>
      <c r="F26" s="381"/>
      <c r="G26" s="143"/>
      <c r="H26" s="143"/>
      <c r="I26" s="143"/>
      <c r="J26" s="283" t="s">
        <v>6</v>
      </c>
      <c r="K26" s="147" t="s">
        <v>9</v>
      </c>
      <c r="L26" s="256">
        <f>SUM(L27:L28)</f>
        <v>15</v>
      </c>
      <c r="M26" s="143"/>
      <c r="N26" s="143"/>
    </row>
    <row r="27" spans="1:14" x14ac:dyDescent="0.3">
      <c r="A27" s="381"/>
      <c r="B27" s="143"/>
      <c r="C27" s="144"/>
      <c r="D27" s="143"/>
      <c r="E27" s="143"/>
      <c r="F27" s="381"/>
      <c r="G27" s="143"/>
      <c r="H27" s="143"/>
      <c r="I27" s="143"/>
      <c r="J27" s="283" t="s">
        <v>10</v>
      </c>
      <c r="K27" s="147" t="s">
        <v>11</v>
      </c>
      <c r="L27" s="256">
        <f>COUNTIFS(M1:M23,0)</f>
        <v>15</v>
      </c>
      <c r="M27" s="143"/>
      <c r="N27" s="143"/>
    </row>
    <row r="28" spans="1:14" ht="27.6" x14ac:dyDescent="0.3">
      <c r="A28" s="381"/>
      <c r="B28" s="143"/>
      <c r="C28" s="144"/>
      <c r="D28" s="143"/>
      <c r="E28" s="143"/>
      <c r="F28" s="381"/>
      <c r="G28" s="143"/>
      <c r="H28" s="143"/>
      <c r="I28" s="143"/>
      <c r="J28" s="283" t="s">
        <v>416</v>
      </c>
      <c r="K28" s="148" t="s">
        <v>467</v>
      </c>
      <c r="L28" s="256">
        <f>COUNTIFS(M1:M23,1)</f>
        <v>0</v>
      </c>
      <c r="M28" s="143"/>
      <c r="N28" s="143"/>
    </row>
    <row r="29" spans="1:14" x14ac:dyDescent="0.3">
      <c r="A29" s="381"/>
      <c r="B29" s="143"/>
      <c r="C29" s="144"/>
      <c r="D29" s="143"/>
      <c r="E29" s="143"/>
      <c r="F29" s="381"/>
      <c r="G29" s="143"/>
      <c r="H29" s="143"/>
      <c r="I29" s="143"/>
      <c r="J29" s="283" t="s">
        <v>12</v>
      </c>
      <c r="K29" s="148" t="s">
        <v>468</v>
      </c>
      <c r="L29" s="257">
        <f>SUM(L28/L26)</f>
        <v>0</v>
      </c>
      <c r="M29" s="143"/>
      <c r="N29" s="143"/>
    </row>
    <row r="30" spans="1:14" x14ac:dyDescent="0.3">
      <c r="A30" s="381"/>
      <c r="B30" s="143"/>
      <c r="C30" s="144"/>
      <c r="D30" s="143"/>
      <c r="E30" s="143"/>
      <c r="F30" s="381"/>
      <c r="G30" s="143"/>
      <c r="H30" s="143"/>
      <c r="I30" s="143"/>
      <c r="J30" s="143"/>
      <c r="K30" s="145"/>
      <c r="L30" s="259"/>
      <c r="M30" s="143"/>
      <c r="N30" s="143"/>
    </row>
    <row r="31" spans="1:14" x14ac:dyDescent="0.3">
      <c r="A31" s="381"/>
      <c r="B31" s="143"/>
      <c r="C31" s="144"/>
      <c r="D31" s="143"/>
      <c r="E31" s="143"/>
      <c r="F31" s="381"/>
      <c r="G31" s="143"/>
      <c r="H31" s="143"/>
      <c r="I31" s="143"/>
      <c r="J31" s="143"/>
      <c r="K31" s="143"/>
      <c r="L31" s="143"/>
      <c r="M31" s="146"/>
      <c r="N31" s="143"/>
    </row>
    <row r="32" spans="1:14" x14ac:dyDescent="0.3">
      <c r="A32" s="381"/>
      <c r="B32" s="143"/>
      <c r="C32" s="144"/>
      <c r="D32" s="143"/>
      <c r="E32" s="143"/>
      <c r="F32" s="381"/>
      <c r="G32" s="143"/>
      <c r="H32" s="143"/>
      <c r="I32" s="143"/>
      <c r="J32" s="143"/>
      <c r="K32" s="143"/>
      <c r="L32" s="143"/>
      <c r="M32" s="146"/>
      <c r="N32" s="143"/>
    </row>
    <row r="33" spans="1:14" x14ac:dyDescent="0.3">
      <c r="A33" s="381"/>
      <c r="B33" s="143"/>
      <c r="C33" s="144"/>
      <c r="D33" s="143"/>
      <c r="E33" s="143"/>
      <c r="F33" s="381"/>
      <c r="G33" s="143"/>
      <c r="H33" s="143"/>
      <c r="I33" s="143"/>
      <c r="J33" s="143"/>
      <c r="K33" s="143"/>
      <c r="L33" s="143"/>
      <c r="M33" s="146"/>
      <c r="N33" s="143"/>
    </row>
    <row r="34" spans="1:14" x14ac:dyDescent="0.3">
      <c r="A34" s="381"/>
      <c r="B34" s="143"/>
      <c r="C34" s="144"/>
      <c r="D34" s="143"/>
      <c r="E34" s="143"/>
      <c r="F34" s="381"/>
      <c r="G34" s="143"/>
      <c r="H34" s="143"/>
      <c r="I34" s="143"/>
      <c r="J34" s="143"/>
      <c r="K34" s="143"/>
      <c r="L34" s="143"/>
      <c r="M34" s="146"/>
      <c r="N34" s="143"/>
    </row>
    <row r="35" spans="1:14" x14ac:dyDescent="0.3">
      <c r="A35" s="381"/>
      <c r="B35" s="143"/>
      <c r="C35" s="144"/>
      <c r="D35" s="143"/>
      <c r="E35" s="143"/>
      <c r="F35" s="381"/>
      <c r="G35" s="143"/>
      <c r="H35" s="143"/>
      <c r="I35" s="143"/>
      <c r="J35" s="143"/>
      <c r="K35" s="143"/>
      <c r="L35" s="143"/>
      <c r="M35" s="146"/>
      <c r="N35" s="143"/>
    </row>
    <row r="36" spans="1:14" x14ac:dyDescent="0.3">
      <c r="A36" s="381"/>
      <c r="B36" s="143"/>
      <c r="C36" s="144"/>
      <c r="D36" s="143"/>
      <c r="E36" s="143"/>
      <c r="F36" s="381"/>
      <c r="G36" s="143"/>
      <c r="H36" s="143"/>
      <c r="I36" s="143"/>
      <c r="J36" s="143"/>
      <c r="K36" s="143"/>
      <c r="L36" s="143"/>
      <c r="M36" s="146"/>
      <c r="N36" s="143"/>
    </row>
    <row r="37" spans="1:14" s="143" customFormat="1" x14ac:dyDescent="0.3">
      <c r="A37" s="381"/>
      <c r="C37" s="144"/>
      <c r="F37" s="381"/>
      <c r="M37" s="146"/>
    </row>
    <row r="38" spans="1:14" s="143" customFormat="1" x14ac:dyDescent="0.3">
      <c r="A38" s="381"/>
      <c r="C38" s="144"/>
      <c r="F38" s="381"/>
      <c r="M38" s="146"/>
    </row>
    <row r="39" spans="1:14" s="143" customFormat="1" x14ac:dyDescent="0.3">
      <c r="A39" s="381"/>
      <c r="C39" s="144"/>
      <c r="F39" s="381"/>
      <c r="M39" s="146"/>
    </row>
    <row r="40" spans="1:14" s="143" customFormat="1" x14ac:dyDescent="0.3">
      <c r="A40" s="381"/>
      <c r="C40" s="144"/>
      <c r="F40" s="381"/>
      <c r="M40" s="146"/>
    </row>
    <row r="41" spans="1:14" s="143" customFormat="1" x14ac:dyDescent="0.3">
      <c r="A41" s="381"/>
      <c r="C41" s="144"/>
      <c r="F41" s="381"/>
      <c r="M41" s="146"/>
    </row>
    <row r="42" spans="1:14" s="143" customFormat="1" x14ac:dyDescent="0.3">
      <c r="A42" s="381"/>
      <c r="C42" s="144"/>
      <c r="F42" s="381"/>
      <c r="M42" s="146"/>
    </row>
    <row r="43" spans="1:14" s="143" customFormat="1" x14ac:dyDescent="0.3">
      <c r="A43" s="381"/>
      <c r="C43" s="144"/>
      <c r="F43" s="381"/>
      <c r="M43" s="146"/>
    </row>
    <row r="44" spans="1:14" s="143" customFormat="1" x14ac:dyDescent="0.3">
      <c r="A44" s="381"/>
      <c r="C44" s="144"/>
      <c r="F44" s="381"/>
      <c r="M44" s="146"/>
    </row>
    <row r="45" spans="1:14" s="143" customFormat="1" x14ac:dyDescent="0.3">
      <c r="A45" s="381"/>
      <c r="C45" s="144"/>
      <c r="F45" s="381"/>
      <c r="M45" s="146"/>
    </row>
    <row r="46" spans="1:14" s="143" customFormat="1" x14ac:dyDescent="0.3">
      <c r="A46" s="381"/>
      <c r="C46" s="144"/>
      <c r="F46" s="381"/>
      <c r="M46" s="146"/>
    </row>
    <row r="47" spans="1:14" s="143" customFormat="1" x14ac:dyDescent="0.3">
      <c r="A47" s="381"/>
      <c r="C47" s="144"/>
      <c r="F47" s="381"/>
      <c r="M47" s="146"/>
    </row>
    <row r="48" spans="1:14" s="143" customFormat="1" x14ac:dyDescent="0.3">
      <c r="A48" s="381"/>
      <c r="C48" s="144"/>
      <c r="F48" s="381"/>
      <c r="M48" s="146"/>
    </row>
    <row r="49" spans="1:13" s="143" customFormat="1" x14ac:dyDescent="0.3">
      <c r="A49" s="381"/>
      <c r="C49" s="144"/>
      <c r="F49" s="381"/>
      <c r="M49" s="146"/>
    </row>
    <row r="50" spans="1:13" s="143" customFormat="1" x14ac:dyDescent="0.3">
      <c r="A50" s="381"/>
      <c r="C50" s="144"/>
      <c r="F50" s="381"/>
      <c r="M50" s="146"/>
    </row>
    <row r="51" spans="1:13" s="143" customFormat="1" x14ac:dyDescent="0.3">
      <c r="A51" s="381"/>
      <c r="C51" s="144"/>
      <c r="F51" s="381"/>
      <c r="M51" s="146"/>
    </row>
    <row r="52" spans="1:13" s="143" customFormat="1" x14ac:dyDescent="0.3">
      <c r="A52" s="381"/>
      <c r="C52" s="144"/>
      <c r="F52" s="381"/>
      <c r="M52" s="146"/>
    </row>
    <row r="53" spans="1:13" s="143" customFormat="1" x14ac:dyDescent="0.3">
      <c r="A53" s="381"/>
      <c r="C53" s="144"/>
      <c r="F53" s="381"/>
      <c r="M53" s="146"/>
    </row>
    <row r="54" spans="1:13" s="143" customFormat="1" x14ac:dyDescent="0.3">
      <c r="A54" s="381"/>
      <c r="C54" s="144"/>
      <c r="F54" s="381"/>
      <c r="M54" s="146"/>
    </row>
    <row r="55" spans="1:13" s="143" customFormat="1" x14ac:dyDescent="0.3">
      <c r="A55" s="381"/>
      <c r="C55" s="144"/>
      <c r="F55" s="381"/>
      <c r="M55" s="146"/>
    </row>
    <row r="56" spans="1:13" s="143" customFormat="1" x14ac:dyDescent="0.3">
      <c r="A56" s="381"/>
      <c r="C56" s="144"/>
      <c r="F56" s="381"/>
      <c r="M56" s="146"/>
    </row>
    <row r="57" spans="1:13" s="143" customFormat="1" x14ac:dyDescent="0.3">
      <c r="A57" s="381"/>
      <c r="C57" s="144"/>
      <c r="F57" s="381"/>
      <c r="M57" s="146"/>
    </row>
    <row r="58" spans="1:13" s="143" customFormat="1" x14ac:dyDescent="0.3">
      <c r="A58" s="381"/>
      <c r="C58" s="144"/>
      <c r="F58" s="381"/>
      <c r="M58" s="146"/>
    </row>
    <row r="59" spans="1:13" s="143" customFormat="1" x14ac:dyDescent="0.3">
      <c r="A59" s="381"/>
      <c r="C59" s="144"/>
      <c r="F59" s="381"/>
      <c r="M59" s="146"/>
    </row>
    <row r="60" spans="1:13" s="143" customFormat="1" x14ac:dyDescent="0.3">
      <c r="A60" s="381"/>
      <c r="C60" s="144"/>
      <c r="F60" s="381"/>
      <c r="M60" s="146"/>
    </row>
    <row r="61" spans="1:13" s="143" customFormat="1" x14ac:dyDescent="0.3">
      <c r="A61" s="381"/>
      <c r="C61" s="144"/>
      <c r="F61" s="381"/>
      <c r="M61" s="146"/>
    </row>
    <row r="62" spans="1:13" s="143" customFormat="1" x14ac:dyDescent="0.3">
      <c r="A62" s="381"/>
      <c r="C62" s="144"/>
      <c r="F62" s="381"/>
      <c r="M62" s="146"/>
    </row>
    <row r="63" spans="1:13" s="143" customFormat="1" x14ac:dyDescent="0.3">
      <c r="A63" s="381"/>
      <c r="C63" s="144"/>
      <c r="F63" s="381"/>
      <c r="M63" s="146"/>
    </row>
    <row r="64" spans="1:13" s="143" customFormat="1" x14ac:dyDescent="0.3">
      <c r="A64" s="381"/>
      <c r="C64" s="144"/>
      <c r="F64" s="381"/>
      <c r="M64" s="146"/>
    </row>
    <row r="65" spans="1:13" s="143" customFormat="1" x14ac:dyDescent="0.3">
      <c r="A65" s="381"/>
      <c r="C65" s="144"/>
      <c r="F65" s="381"/>
      <c r="M65" s="146"/>
    </row>
    <row r="66" spans="1:13" s="143" customFormat="1" x14ac:dyDescent="0.3">
      <c r="A66" s="381"/>
      <c r="C66" s="144"/>
      <c r="F66" s="381"/>
      <c r="M66" s="146"/>
    </row>
    <row r="67" spans="1:13" s="143" customFormat="1" x14ac:dyDescent="0.3">
      <c r="A67" s="381"/>
      <c r="C67" s="144"/>
      <c r="F67" s="381"/>
      <c r="M67" s="146"/>
    </row>
    <row r="68" spans="1:13" s="143" customFormat="1" x14ac:dyDescent="0.3">
      <c r="A68" s="381"/>
      <c r="C68" s="144"/>
      <c r="F68" s="381"/>
      <c r="M68" s="146"/>
    </row>
    <row r="69" spans="1:13" s="143" customFormat="1" x14ac:dyDescent="0.3">
      <c r="A69" s="381"/>
      <c r="C69" s="144"/>
      <c r="F69" s="381"/>
      <c r="M69" s="146"/>
    </row>
    <row r="70" spans="1:13" s="143" customFormat="1" x14ac:dyDescent="0.3">
      <c r="A70" s="381"/>
      <c r="C70" s="144"/>
      <c r="F70" s="381"/>
      <c r="M70" s="146"/>
    </row>
    <row r="71" spans="1:13" s="143" customFormat="1" x14ac:dyDescent="0.3">
      <c r="A71" s="381"/>
      <c r="C71" s="144"/>
      <c r="F71" s="381"/>
      <c r="M71" s="146"/>
    </row>
    <row r="72" spans="1:13" s="143" customFormat="1" x14ac:dyDescent="0.3">
      <c r="A72" s="381"/>
      <c r="C72" s="144"/>
      <c r="F72" s="381"/>
      <c r="M72" s="146"/>
    </row>
    <row r="73" spans="1:13" s="143" customFormat="1" x14ac:dyDescent="0.3">
      <c r="A73" s="381"/>
      <c r="C73" s="144"/>
      <c r="F73" s="381"/>
      <c r="M73" s="146"/>
    </row>
    <row r="74" spans="1:13" s="143" customFormat="1" x14ac:dyDescent="0.3">
      <c r="A74" s="381"/>
      <c r="C74" s="144"/>
      <c r="F74" s="381"/>
      <c r="M74" s="146"/>
    </row>
    <row r="75" spans="1:13" s="143" customFormat="1" x14ac:dyDescent="0.3">
      <c r="A75" s="381"/>
      <c r="C75" s="144"/>
      <c r="F75" s="381"/>
      <c r="M75" s="146"/>
    </row>
    <row r="76" spans="1:13" s="143" customFormat="1" x14ac:dyDescent="0.3">
      <c r="A76" s="381"/>
      <c r="C76" s="144"/>
      <c r="F76" s="381"/>
      <c r="M76" s="146"/>
    </row>
    <row r="77" spans="1:13" s="143" customFormat="1" x14ac:dyDescent="0.3">
      <c r="A77" s="381"/>
      <c r="C77" s="144"/>
      <c r="F77" s="381"/>
      <c r="M77" s="146"/>
    </row>
    <row r="78" spans="1:13" s="143" customFormat="1" x14ac:dyDescent="0.3">
      <c r="A78" s="381"/>
      <c r="C78" s="144"/>
      <c r="F78" s="381"/>
      <c r="M78" s="146"/>
    </row>
    <row r="79" spans="1:13" s="143" customFormat="1" x14ac:dyDescent="0.3">
      <c r="A79" s="381"/>
      <c r="C79" s="144"/>
      <c r="F79" s="381"/>
      <c r="M79" s="146"/>
    </row>
    <row r="80" spans="1:13" s="143" customFormat="1" x14ac:dyDescent="0.3">
      <c r="A80" s="381"/>
      <c r="C80" s="144"/>
      <c r="F80" s="381"/>
      <c r="M80" s="146"/>
    </row>
    <row r="81" spans="1:13" s="143" customFormat="1" x14ac:dyDescent="0.3">
      <c r="A81" s="381"/>
      <c r="C81" s="144"/>
      <c r="F81" s="381"/>
      <c r="M81" s="146"/>
    </row>
    <row r="82" spans="1:13" s="143" customFormat="1" x14ac:dyDescent="0.3">
      <c r="A82" s="381"/>
      <c r="C82" s="144"/>
      <c r="F82" s="381"/>
      <c r="M82" s="146"/>
    </row>
    <row r="83" spans="1:13" s="143" customFormat="1" x14ac:dyDescent="0.3">
      <c r="A83" s="381"/>
      <c r="C83" s="144"/>
      <c r="F83" s="381"/>
      <c r="M83" s="146"/>
    </row>
    <row r="84" spans="1:13" s="143" customFormat="1" x14ac:dyDescent="0.3">
      <c r="A84" s="381"/>
      <c r="C84" s="144"/>
      <c r="F84" s="381"/>
      <c r="M84" s="146"/>
    </row>
    <row r="85" spans="1:13" s="143" customFormat="1" x14ac:dyDescent="0.3">
      <c r="A85" s="381"/>
      <c r="C85" s="144"/>
      <c r="F85" s="381"/>
      <c r="M85" s="146"/>
    </row>
    <row r="86" spans="1:13" s="143" customFormat="1" x14ac:dyDescent="0.3">
      <c r="A86" s="381"/>
      <c r="C86" s="144"/>
      <c r="F86" s="381"/>
      <c r="M86" s="146"/>
    </row>
    <row r="87" spans="1:13" s="143" customFormat="1" x14ac:dyDescent="0.3">
      <c r="A87" s="381"/>
      <c r="C87" s="144"/>
      <c r="F87" s="381"/>
      <c r="M87" s="146"/>
    </row>
    <row r="88" spans="1:13" s="143" customFormat="1" x14ac:dyDescent="0.3">
      <c r="A88" s="381"/>
      <c r="C88" s="144"/>
      <c r="F88" s="381"/>
      <c r="M88" s="146"/>
    </row>
    <row r="89" spans="1:13" s="143" customFormat="1" x14ac:dyDescent="0.3">
      <c r="A89" s="381"/>
      <c r="C89" s="144"/>
      <c r="F89" s="381"/>
      <c r="M89" s="146"/>
    </row>
    <row r="90" spans="1:13" s="143" customFormat="1" x14ac:dyDescent="0.3">
      <c r="A90" s="381"/>
      <c r="C90" s="144"/>
      <c r="F90" s="381"/>
      <c r="M90" s="146"/>
    </row>
    <row r="91" spans="1:13" s="143" customFormat="1" x14ac:dyDescent="0.3">
      <c r="A91" s="381"/>
      <c r="C91" s="144"/>
      <c r="F91" s="381"/>
      <c r="M91" s="146"/>
    </row>
    <row r="92" spans="1:13" s="143" customFormat="1" x14ac:dyDescent="0.3">
      <c r="A92" s="381"/>
      <c r="C92" s="144"/>
      <c r="F92" s="381"/>
      <c r="M92" s="146"/>
    </row>
    <row r="93" spans="1:13" s="143" customFormat="1" x14ac:dyDescent="0.3">
      <c r="A93" s="381"/>
      <c r="C93" s="144"/>
      <c r="F93" s="381"/>
      <c r="M93" s="146"/>
    </row>
    <row r="94" spans="1:13" s="143" customFormat="1" x14ac:dyDescent="0.3">
      <c r="A94" s="381"/>
      <c r="C94" s="144"/>
      <c r="F94" s="381"/>
      <c r="M94" s="146"/>
    </row>
    <row r="95" spans="1:13" s="143" customFormat="1" x14ac:dyDescent="0.3">
      <c r="A95" s="381"/>
      <c r="C95" s="144"/>
      <c r="F95" s="381"/>
      <c r="M95" s="146"/>
    </row>
    <row r="96" spans="1:13" s="143" customFormat="1" x14ac:dyDescent="0.3">
      <c r="A96" s="381"/>
      <c r="C96" s="144"/>
      <c r="F96" s="381"/>
      <c r="M96" s="146"/>
    </row>
    <row r="97" spans="1:13" s="143" customFormat="1" x14ac:dyDescent="0.3">
      <c r="A97" s="381"/>
      <c r="C97" s="144"/>
      <c r="F97" s="381"/>
      <c r="M97" s="146"/>
    </row>
    <row r="98" spans="1:13" s="143" customFormat="1" x14ac:dyDescent="0.3">
      <c r="A98" s="381"/>
      <c r="C98" s="144"/>
      <c r="F98" s="381"/>
      <c r="M98" s="146"/>
    </row>
    <row r="99" spans="1:13" s="143" customFormat="1" x14ac:dyDescent="0.3">
      <c r="A99" s="381"/>
      <c r="C99" s="144"/>
      <c r="F99" s="381"/>
      <c r="M99" s="146"/>
    </row>
    <row r="100" spans="1:13" s="143" customFormat="1" x14ac:dyDescent="0.3">
      <c r="A100" s="381"/>
      <c r="C100" s="144"/>
      <c r="F100" s="381"/>
      <c r="M100" s="146"/>
    </row>
    <row r="101" spans="1:13" s="143" customFormat="1" x14ac:dyDescent="0.3">
      <c r="A101" s="381"/>
      <c r="C101" s="144"/>
      <c r="F101" s="381"/>
      <c r="M101" s="146"/>
    </row>
    <row r="102" spans="1:13" s="143" customFormat="1" x14ac:dyDescent="0.3">
      <c r="A102" s="381"/>
      <c r="C102" s="144"/>
      <c r="F102" s="381"/>
      <c r="M102" s="146"/>
    </row>
    <row r="103" spans="1:13" s="143" customFormat="1" x14ac:dyDescent="0.3">
      <c r="A103" s="381"/>
      <c r="C103" s="144"/>
      <c r="F103" s="381"/>
      <c r="M103" s="146"/>
    </row>
    <row r="104" spans="1:13" s="143" customFormat="1" x14ac:dyDescent="0.3">
      <c r="A104" s="381"/>
      <c r="C104" s="144"/>
      <c r="F104" s="381"/>
      <c r="M104" s="146"/>
    </row>
    <row r="105" spans="1:13" s="143" customFormat="1" x14ac:dyDescent="0.3">
      <c r="A105" s="381"/>
      <c r="C105" s="144"/>
      <c r="F105" s="381"/>
      <c r="M105" s="146"/>
    </row>
    <row r="106" spans="1:13" s="143" customFormat="1" x14ac:dyDescent="0.3">
      <c r="A106" s="381"/>
      <c r="C106" s="144"/>
      <c r="F106" s="381"/>
      <c r="M106" s="146"/>
    </row>
    <row r="107" spans="1:13" s="143" customFormat="1" x14ac:dyDescent="0.3">
      <c r="A107" s="381"/>
      <c r="C107" s="144"/>
      <c r="F107" s="381"/>
      <c r="M107" s="146"/>
    </row>
    <row r="108" spans="1:13" s="143" customFormat="1" x14ac:dyDescent="0.3">
      <c r="A108" s="381"/>
      <c r="C108" s="144"/>
      <c r="F108" s="381"/>
      <c r="M108" s="146"/>
    </row>
    <row r="109" spans="1:13" s="143" customFormat="1" x14ac:dyDescent="0.3">
      <c r="A109" s="381"/>
      <c r="C109" s="144"/>
      <c r="F109" s="381"/>
      <c r="M109" s="146"/>
    </row>
    <row r="110" spans="1:13" s="143" customFormat="1" x14ac:dyDescent="0.3">
      <c r="A110" s="381"/>
      <c r="C110" s="144"/>
      <c r="F110" s="381"/>
      <c r="M110" s="146"/>
    </row>
    <row r="111" spans="1:13" s="143" customFormat="1" x14ac:dyDescent="0.3">
      <c r="A111" s="381"/>
      <c r="C111" s="144"/>
      <c r="F111" s="381"/>
      <c r="M111" s="146"/>
    </row>
    <row r="112" spans="1:13" s="143" customFormat="1" x14ac:dyDescent="0.3">
      <c r="A112" s="381"/>
      <c r="C112" s="144"/>
      <c r="F112" s="381"/>
      <c r="M112" s="146"/>
    </row>
    <row r="113" spans="1:13" s="143" customFormat="1" x14ac:dyDescent="0.3">
      <c r="A113" s="381"/>
      <c r="C113" s="144"/>
      <c r="F113" s="381"/>
      <c r="M113" s="146"/>
    </row>
    <row r="114" spans="1:13" s="143" customFormat="1" x14ac:dyDescent="0.3">
      <c r="A114" s="381"/>
      <c r="C114" s="144"/>
      <c r="F114" s="381"/>
      <c r="M114" s="146"/>
    </row>
    <row r="115" spans="1:13" s="143" customFormat="1" x14ac:dyDescent="0.3">
      <c r="A115" s="381"/>
      <c r="C115" s="144"/>
      <c r="F115" s="381"/>
      <c r="M115" s="146"/>
    </row>
    <row r="116" spans="1:13" s="143" customFormat="1" x14ac:dyDescent="0.3">
      <c r="A116" s="381"/>
      <c r="C116" s="144"/>
      <c r="F116" s="381"/>
      <c r="M116" s="146"/>
    </row>
    <row r="117" spans="1:13" s="143" customFormat="1" x14ac:dyDescent="0.3">
      <c r="A117" s="381"/>
      <c r="C117" s="144"/>
      <c r="F117" s="381"/>
      <c r="M117" s="146"/>
    </row>
    <row r="118" spans="1:13" s="143" customFormat="1" x14ac:dyDescent="0.3">
      <c r="A118" s="381"/>
      <c r="C118" s="144"/>
      <c r="F118" s="381"/>
      <c r="M118" s="146"/>
    </row>
    <row r="119" spans="1:13" s="143" customFormat="1" x14ac:dyDescent="0.3">
      <c r="A119" s="381"/>
      <c r="C119" s="144"/>
      <c r="F119" s="381"/>
      <c r="M119" s="146"/>
    </row>
    <row r="120" spans="1:13" s="143" customFormat="1" x14ac:dyDescent="0.3">
      <c r="A120" s="381"/>
      <c r="C120" s="144"/>
      <c r="F120" s="381"/>
      <c r="M120" s="146"/>
    </row>
    <row r="121" spans="1:13" s="143" customFormat="1" x14ac:dyDescent="0.3">
      <c r="A121" s="381"/>
      <c r="C121" s="144"/>
      <c r="F121" s="381"/>
      <c r="M121" s="146"/>
    </row>
    <row r="122" spans="1:13" s="143" customFormat="1" x14ac:dyDescent="0.3">
      <c r="A122" s="381"/>
      <c r="C122" s="144"/>
      <c r="F122" s="381"/>
      <c r="M122" s="146"/>
    </row>
    <row r="123" spans="1:13" s="143" customFormat="1" x14ac:dyDescent="0.3">
      <c r="A123" s="381"/>
      <c r="C123" s="144"/>
      <c r="F123" s="381"/>
      <c r="M123" s="146"/>
    </row>
    <row r="124" spans="1:13" s="143" customFormat="1" x14ac:dyDescent="0.3">
      <c r="A124" s="381"/>
      <c r="C124" s="144"/>
      <c r="F124" s="381"/>
      <c r="M124" s="146"/>
    </row>
    <row r="125" spans="1:13" s="143" customFormat="1" x14ac:dyDescent="0.3">
      <c r="A125" s="381"/>
      <c r="C125" s="144"/>
      <c r="F125" s="381"/>
      <c r="M125" s="146"/>
    </row>
    <row r="126" spans="1:13" s="143" customFormat="1" x14ac:dyDescent="0.3">
      <c r="A126" s="381"/>
      <c r="C126" s="144"/>
      <c r="F126" s="381"/>
      <c r="M126" s="146"/>
    </row>
    <row r="127" spans="1:13" s="143" customFormat="1" x14ac:dyDescent="0.3">
      <c r="A127" s="381"/>
      <c r="C127" s="144"/>
      <c r="F127" s="381"/>
      <c r="M127" s="146"/>
    </row>
    <row r="128" spans="1:13" s="143" customFormat="1" x14ac:dyDescent="0.3">
      <c r="A128" s="381"/>
      <c r="C128" s="144"/>
      <c r="F128" s="381"/>
      <c r="M128" s="146"/>
    </row>
    <row r="129" spans="1:13" s="143" customFormat="1" x14ac:dyDescent="0.3">
      <c r="A129" s="381"/>
      <c r="C129" s="144"/>
      <c r="F129" s="381"/>
      <c r="M129" s="146"/>
    </row>
    <row r="130" spans="1:13" s="143" customFormat="1" x14ac:dyDescent="0.3">
      <c r="A130" s="381"/>
      <c r="C130" s="144"/>
      <c r="F130" s="381"/>
      <c r="M130" s="146"/>
    </row>
    <row r="131" spans="1:13" s="143" customFormat="1" x14ac:dyDescent="0.3">
      <c r="A131" s="381"/>
      <c r="C131" s="144"/>
      <c r="F131" s="381"/>
      <c r="M131" s="146"/>
    </row>
    <row r="132" spans="1:13" s="143" customFormat="1" x14ac:dyDescent="0.3">
      <c r="A132" s="381"/>
      <c r="C132" s="144"/>
      <c r="F132" s="381"/>
      <c r="M132" s="146"/>
    </row>
    <row r="133" spans="1:13" s="143" customFormat="1" x14ac:dyDescent="0.3">
      <c r="A133" s="381"/>
      <c r="C133" s="144"/>
      <c r="F133" s="381"/>
      <c r="M133" s="146"/>
    </row>
    <row r="134" spans="1:13" s="143" customFormat="1" x14ac:dyDescent="0.3">
      <c r="A134" s="381"/>
      <c r="C134" s="144"/>
      <c r="F134" s="381"/>
      <c r="M134" s="146"/>
    </row>
    <row r="135" spans="1:13" s="143" customFormat="1" x14ac:dyDescent="0.3">
      <c r="A135" s="381"/>
      <c r="C135" s="144"/>
      <c r="F135" s="381"/>
      <c r="M135" s="146"/>
    </row>
    <row r="136" spans="1:13" s="143" customFormat="1" x14ac:dyDescent="0.3">
      <c r="A136" s="381"/>
      <c r="C136" s="144"/>
      <c r="F136" s="381"/>
      <c r="M136" s="146"/>
    </row>
    <row r="137" spans="1:13" s="143" customFormat="1" x14ac:dyDescent="0.3">
      <c r="A137" s="381"/>
      <c r="C137" s="144"/>
      <c r="F137" s="381"/>
      <c r="M137" s="146"/>
    </row>
    <row r="138" spans="1:13" s="143" customFormat="1" x14ac:dyDescent="0.3">
      <c r="A138" s="381"/>
      <c r="C138" s="144"/>
      <c r="F138" s="381"/>
      <c r="M138" s="146"/>
    </row>
    <row r="139" spans="1:13" s="143" customFormat="1" x14ac:dyDescent="0.3">
      <c r="A139" s="381"/>
      <c r="C139" s="144"/>
      <c r="F139" s="381"/>
      <c r="M139" s="146"/>
    </row>
    <row r="140" spans="1:13" s="143" customFormat="1" x14ac:dyDescent="0.3">
      <c r="A140" s="381"/>
      <c r="C140" s="144"/>
      <c r="F140" s="381"/>
      <c r="M140" s="146"/>
    </row>
    <row r="141" spans="1:13" s="143" customFormat="1" x14ac:dyDescent="0.3">
      <c r="A141" s="381"/>
      <c r="C141" s="144"/>
      <c r="F141" s="381"/>
      <c r="M141" s="146"/>
    </row>
    <row r="142" spans="1:13" s="143" customFormat="1" x14ac:dyDescent="0.3">
      <c r="A142" s="381"/>
      <c r="C142" s="144"/>
      <c r="F142" s="381"/>
      <c r="M142" s="146"/>
    </row>
    <row r="143" spans="1:13" x14ac:dyDescent="0.3">
      <c r="A143" s="381"/>
      <c r="B143" s="143"/>
      <c r="C143" s="144"/>
      <c r="D143" s="143"/>
      <c r="E143" s="143"/>
      <c r="F143" s="381"/>
      <c r="G143" s="143"/>
      <c r="H143" s="143"/>
      <c r="I143" s="143"/>
    </row>
    <row r="144" spans="1:13" x14ac:dyDescent="0.3">
      <c r="A144" s="381"/>
      <c r="B144" s="143"/>
      <c r="C144" s="144"/>
      <c r="D144" s="143"/>
      <c r="E144" s="143"/>
      <c r="F144" s="381"/>
      <c r="G144" s="143"/>
      <c r="H144" s="143"/>
      <c r="I144" s="143"/>
    </row>
    <row r="145" spans="1:9" x14ac:dyDescent="0.3">
      <c r="A145" s="381"/>
      <c r="B145" s="143"/>
      <c r="C145" s="144"/>
      <c r="D145" s="143"/>
      <c r="E145" s="143"/>
      <c r="F145" s="381"/>
      <c r="G145" s="143"/>
      <c r="H145" s="143"/>
      <c r="I145" s="143"/>
    </row>
    <row r="146" spans="1:9" x14ac:dyDescent="0.3">
      <c r="A146" s="381"/>
      <c r="B146" s="143"/>
      <c r="C146" s="144"/>
      <c r="D146" s="143"/>
      <c r="E146" s="143"/>
      <c r="F146" s="381"/>
      <c r="G146" s="143"/>
      <c r="H146" s="143"/>
      <c r="I146" s="143"/>
    </row>
    <row r="147" spans="1:9" x14ac:dyDescent="0.3">
      <c r="A147" s="381"/>
      <c r="B147" s="143"/>
      <c r="C147" s="144"/>
      <c r="D147" s="143"/>
      <c r="E147" s="143"/>
      <c r="F147" s="381"/>
      <c r="G147" s="143"/>
      <c r="H147" s="143"/>
      <c r="I147" s="143"/>
    </row>
    <row r="148" spans="1:9" x14ac:dyDescent="0.3">
      <c r="A148" s="381"/>
      <c r="B148" s="143"/>
      <c r="C148" s="144"/>
      <c r="D148" s="143"/>
      <c r="E148" s="143"/>
      <c r="F148" s="381"/>
      <c r="G148" s="143"/>
      <c r="H148" s="143"/>
      <c r="I148" s="143"/>
    </row>
    <row r="149" spans="1:9" x14ac:dyDescent="0.3">
      <c r="A149" s="381"/>
      <c r="B149" s="143"/>
      <c r="C149" s="144"/>
      <c r="D149" s="143"/>
      <c r="E149" s="143"/>
      <c r="F149" s="381"/>
      <c r="G149" s="143"/>
      <c r="H149" s="143"/>
      <c r="I149" s="143"/>
    </row>
    <row r="150" spans="1:9" x14ac:dyDescent="0.3">
      <c r="A150" s="381"/>
      <c r="B150" s="143"/>
      <c r="C150" s="144"/>
      <c r="D150" s="143"/>
      <c r="E150" s="143"/>
      <c r="F150" s="381"/>
      <c r="G150" s="143"/>
      <c r="H150" s="143"/>
      <c r="I150" s="143"/>
    </row>
    <row r="151" spans="1:9" x14ac:dyDescent="0.3">
      <c r="A151" s="381"/>
      <c r="B151" s="143"/>
      <c r="C151" s="144"/>
      <c r="D151" s="143"/>
      <c r="E151" s="143"/>
      <c r="F151" s="381"/>
      <c r="G151" s="143"/>
      <c r="H151" s="143"/>
      <c r="I151" s="143"/>
    </row>
    <row r="152" spans="1:9" x14ac:dyDescent="0.3">
      <c r="A152" s="381"/>
      <c r="B152" s="143"/>
      <c r="C152" s="144"/>
      <c r="D152" s="143"/>
      <c r="E152" s="143"/>
      <c r="F152" s="381"/>
      <c r="G152" s="143"/>
      <c r="H152" s="143"/>
      <c r="I152" s="143"/>
    </row>
    <row r="153" spans="1:9" x14ac:dyDescent="0.3">
      <c r="A153" s="381"/>
      <c r="B153" s="143"/>
      <c r="C153" s="144"/>
      <c r="D153" s="143"/>
      <c r="E153" s="143"/>
      <c r="F153" s="381"/>
      <c r="G153" s="143"/>
      <c r="H153" s="143"/>
      <c r="I153" s="143"/>
    </row>
    <row r="154" spans="1:9" x14ac:dyDescent="0.3">
      <c r="A154" s="381"/>
      <c r="B154" s="143"/>
      <c r="C154" s="144"/>
      <c r="D154" s="143"/>
      <c r="E154" s="143"/>
      <c r="F154" s="381"/>
      <c r="G154" s="143"/>
      <c r="H154" s="143"/>
      <c r="I154" s="143"/>
    </row>
    <row r="155" spans="1:9" x14ac:dyDescent="0.3">
      <c r="A155" s="381"/>
      <c r="B155" s="143"/>
      <c r="C155" s="144"/>
      <c r="D155" s="143"/>
      <c r="E155" s="143"/>
      <c r="F155" s="381"/>
      <c r="G155" s="143"/>
      <c r="H155" s="143"/>
      <c r="I155" s="143"/>
    </row>
    <row r="156" spans="1:9" x14ac:dyDescent="0.3">
      <c r="A156" s="381"/>
      <c r="B156" s="143"/>
      <c r="C156" s="144"/>
      <c r="D156" s="143"/>
      <c r="E156" s="143"/>
      <c r="F156" s="381"/>
      <c r="G156" s="143"/>
      <c r="H156" s="143"/>
      <c r="I156" s="143"/>
    </row>
    <row r="157" spans="1:9" x14ac:dyDescent="0.3">
      <c r="A157" s="381"/>
      <c r="B157" s="143"/>
      <c r="C157" s="144"/>
      <c r="D157" s="143"/>
      <c r="E157" s="143"/>
      <c r="F157" s="381"/>
      <c r="G157" s="143"/>
      <c r="H157" s="143"/>
      <c r="I157" s="143"/>
    </row>
    <row r="158" spans="1:9" x14ac:dyDescent="0.3">
      <c r="A158" s="381"/>
      <c r="B158" s="143"/>
      <c r="C158" s="144"/>
      <c r="D158" s="143"/>
      <c r="E158" s="143"/>
      <c r="F158" s="381"/>
      <c r="G158" s="143"/>
      <c r="H158" s="143"/>
      <c r="I158" s="143"/>
    </row>
    <row r="159" spans="1:9" x14ac:dyDescent="0.3">
      <c r="A159" s="381"/>
      <c r="B159" s="143"/>
      <c r="C159" s="144"/>
      <c r="D159" s="143"/>
      <c r="E159" s="143"/>
      <c r="F159" s="381"/>
      <c r="G159" s="143"/>
      <c r="H159" s="143"/>
      <c r="I159" s="143"/>
    </row>
    <row r="160" spans="1:9" x14ac:dyDescent="0.3">
      <c r="A160" s="381"/>
      <c r="B160" s="143"/>
      <c r="C160" s="144"/>
      <c r="D160" s="143"/>
      <c r="E160" s="143"/>
      <c r="F160" s="381"/>
      <c r="G160" s="143"/>
      <c r="H160" s="143"/>
      <c r="I160" s="143"/>
    </row>
    <row r="161" spans="1:9" x14ac:dyDescent="0.3">
      <c r="A161" s="381"/>
      <c r="B161" s="143"/>
      <c r="C161" s="144"/>
      <c r="D161" s="143"/>
      <c r="E161" s="143"/>
      <c r="F161" s="381"/>
      <c r="G161" s="143"/>
      <c r="H161" s="143"/>
      <c r="I161" s="143"/>
    </row>
    <row r="162" spans="1:9" x14ac:dyDescent="0.3">
      <c r="A162" s="381"/>
      <c r="B162" s="143"/>
      <c r="C162" s="144"/>
      <c r="D162" s="143"/>
      <c r="E162" s="143"/>
      <c r="F162" s="381"/>
      <c r="G162" s="143"/>
      <c r="H162" s="143"/>
      <c r="I162" s="143"/>
    </row>
    <row r="163" spans="1:9" x14ac:dyDescent="0.3">
      <c r="A163" s="381"/>
      <c r="B163" s="143"/>
      <c r="C163" s="144"/>
      <c r="D163" s="143"/>
      <c r="E163" s="143"/>
      <c r="F163" s="381"/>
      <c r="G163" s="143"/>
      <c r="H163" s="143"/>
      <c r="I163" s="143"/>
    </row>
    <row r="164" spans="1:9" x14ac:dyDescent="0.3">
      <c r="A164" s="381"/>
      <c r="B164" s="143"/>
      <c r="C164" s="144"/>
      <c r="D164" s="143"/>
      <c r="E164" s="143"/>
      <c r="F164" s="381"/>
      <c r="G164" s="143"/>
      <c r="H164" s="143"/>
      <c r="I164" s="143"/>
    </row>
    <row r="165" spans="1:9" x14ac:dyDescent="0.3">
      <c r="A165" s="381"/>
      <c r="B165" s="143"/>
      <c r="C165" s="144"/>
      <c r="D165" s="143"/>
      <c r="E165" s="143"/>
      <c r="F165" s="381"/>
      <c r="G165" s="143"/>
      <c r="H165" s="143"/>
      <c r="I165" s="143"/>
    </row>
    <row r="166" spans="1:9" x14ac:dyDescent="0.3">
      <c r="A166" s="381"/>
      <c r="B166" s="143"/>
      <c r="C166" s="144"/>
      <c r="D166" s="143"/>
      <c r="E166" s="143"/>
      <c r="F166" s="381"/>
      <c r="G166" s="143"/>
      <c r="H166" s="143"/>
      <c r="I166" s="143"/>
    </row>
    <row r="167" spans="1:9" x14ac:dyDescent="0.3">
      <c r="A167" s="381"/>
      <c r="B167" s="143"/>
      <c r="C167" s="144"/>
      <c r="D167" s="143"/>
      <c r="E167" s="143"/>
      <c r="F167" s="381"/>
      <c r="G167" s="143"/>
      <c r="H167" s="143"/>
      <c r="I167" s="143"/>
    </row>
    <row r="168" spans="1:9" x14ac:dyDescent="0.3">
      <c r="A168" s="381"/>
      <c r="B168" s="143"/>
      <c r="C168" s="144"/>
      <c r="D168" s="143"/>
      <c r="E168" s="143"/>
      <c r="F168" s="381"/>
      <c r="G168" s="143"/>
      <c r="H168" s="143"/>
      <c r="I168" s="143"/>
    </row>
    <row r="169" spans="1:9" x14ac:dyDescent="0.3">
      <c r="A169" s="381"/>
      <c r="B169" s="143"/>
      <c r="C169" s="144"/>
      <c r="D169" s="143"/>
      <c r="E169" s="143"/>
      <c r="F169" s="381"/>
      <c r="G169" s="143"/>
      <c r="H169" s="143"/>
      <c r="I169" s="143"/>
    </row>
    <row r="170" spans="1:9" x14ac:dyDescent="0.3">
      <c r="A170" s="381"/>
      <c r="B170" s="143"/>
      <c r="C170" s="144"/>
      <c r="D170" s="143"/>
      <c r="E170" s="143"/>
      <c r="F170" s="381"/>
      <c r="G170" s="143"/>
      <c r="H170" s="143"/>
      <c r="I170" s="143"/>
    </row>
    <row r="171" spans="1:9" x14ac:dyDescent="0.3">
      <c r="A171" s="381"/>
      <c r="B171" s="143"/>
      <c r="C171" s="144"/>
      <c r="D171" s="143"/>
      <c r="E171" s="143"/>
      <c r="F171" s="381"/>
      <c r="G171" s="143"/>
      <c r="H171" s="143"/>
      <c r="I171" s="143"/>
    </row>
    <row r="172" spans="1:9" x14ac:dyDescent="0.3">
      <c r="A172" s="381"/>
      <c r="B172" s="143"/>
      <c r="C172" s="144"/>
      <c r="D172" s="143"/>
      <c r="E172" s="143"/>
      <c r="F172" s="381"/>
      <c r="G172" s="143"/>
      <c r="H172" s="143"/>
      <c r="I172" s="143"/>
    </row>
    <row r="173" spans="1:9" x14ac:dyDescent="0.3">
      <c r="A173" s="381"/>
      <c r="B173" s="143"/>
      <c r="C173" s="144"/>
      <c r="D173" s="143"/>
      <c r="E173" s="143"/>
      <c r="F173" s="381"/>
      <c r="G173" s="143"/>
      <c r="H173" s="143"/>
      <c r="I173" s="143"/>
    </row>
    <row r="174" spans="1:9" x14ac:dyDescent="0.3">
      <c r="A174" s="381"/>
      <c r="B174" s="143"/>
      <c r="C174" s="144"/>
      <c r="D174" s="143"/>
      <c r="E174" s="143"/>
      <c r="F174" s="381"/>
      <c r="G174" s="143"/>
      <c r="H174" s="143"/>
      <c r="I174" s="143"/>
    </row>
    <row r="175" spans="1:9" x14ac:dyDescent="0.3">
      <c r="A175" s="381"/>
      <c r="B175" s="143"/>
      <c r="C175" s="144"/>
      <c r="D175" s="143"/>
      <c r="E175" s="143"/>
      <c r="F175" s="381"/>
      <c r="G175" s="143"/>
      <c r="H175" s="143"/>
      <c r="I175" s="143"/>
    </row>
    <row r="176" spans="1:9" x14ac:dyDescent="0.3">
      <c r="A176" s="381"/>
      <c r="B176" s="143"/>
      <c r="C176" s="144"/>
      <c r="D176" s="143"/>
      <c r="E176" s="143"/>
      <c r="F176" s="381"/>
      <c r="G176" s="143"/>
      <c r="H176" s="143"/>
      <c r="I176" s="143"/>
    </row>
    <row r="177" spans="1:9" x14ac:dyDescent="0.3">
      <c r="A177" s="381"/>
      <c r="B177" s="143"/>
      <c r="C177" s="144"/>
      <c r="D177" s="143"/>
      <c r="E177" s="143"/>
      <c r="F177" s="381"/>
      <c r="G177" s="143"/>
      <c r="H177" s="143"/>
      <c r="I177" s="143"/>
    </row>
    <row r="178" spans="1:9" x14ac:dyDescent="0.3">
      <c r="A178" s="381"/>
      <c r="B178" s="143"/>
      <c r="C178" s="144"/>
      <c r="D178" s="143"/>
      <c r="E178" s="143"/>
      <c r="F178" s="381"/>
      <c r="G178" s="143"/>
      <c r="H178" s="143"/>
      <c r="I178" s="143"/>
    </row>
    <row r="179" spans="1:9" x14ac:dyDescent="0.3">
      <c r="A179" s="381"/>
      <c r="B179" s="143"/>
      <c r="C179" s="144"/>
      <c r="D179" s="143"/>
      <c r="E179" s="143"/>
      <c r="F179" s="381"/>
      <c r="G179" s="143"/>
      <c r="H179" s="143"/>
      <c r="I179" s="143"/>
    </row>
    <row r="180" spans="1:9" x14ac:dyDescent="0.3">
      <c r="A180" s="381"/>
      <c r="B180" s="143"/>
      <c r="C180" s="144"/>
      <c r="D180" s="143"/>
      <c r="E180" s="143"/>
      <c r="F180" s="381"/>
      <c r="G180" s="143"/>
      <c r="H180" s="143"/>
      <c r="I180" s="143"/>
    </row>
    <row r="181" spans="1:9" x14ac:dyDescent="0.3">
      <c r="A181" s="381"/>
      <c r="B181" s="143"/>
      <c r="C181" s="144"/>
      <c r="D181" s="143"/>
      <c r="E181" s="143"/>
      <c r="F181" s="381"/>
      <c r="G181" s="143"/>
      <c r="H181" s="143"/>
      <c r="I181" s="143"/>
    </row>
    <row r="182" spans="1:9" x14ac:dyDescent="0.3">
      <c r="A182" s="381"/>
      <c r="B182" s="143"/>
      <c r="C182" s="144"/>
      <c r="D182" s="143"/>
      <c r="E182" s="143"/>
      <c r="F182" s="381"/>
      <c r="G182" s="143"/>
      <c r="H182" s="143"/>
      <c r="I182" s="143"/>
    </row>
    <row r="183" spans="1:9" x14ac:dyDescent="0.3">
      <c r="A183" s="381"/>
      <c r="B183" s="143"/>
      <c r="C183" s="144"/>
      <c r="D183" s="143"/>
      <c r="E183" s="143"/>
      <c r="F183" s="381"/>
      <c r="G183" s="143"/>
      <c r="H183" s="143"/>
      <c r="I183" s="143"/>
    </row>
    <row r="184" spans="1:9" x14ac:dyDescent="0.3">
      <c r="A184" s="381"/>
      <c r="B184" s="143"/>
      <c r="C184" s="144"/>
      <c r="D184" s="143"/>
      <c r="E184" s="143"/>
      <c r="F184" s="381"/>
      <c r="G184" s="143"/>
      <c r="H184" s="143"/>
      <c r="I184" s="143"/>
    </row>
    <row r="185" spans="1:9" x14ac:dyDescent="0.3">
      <c r="A185" s="381"/>
      <c r="B185" s="143"/>
      <c r="C185" s="144"/>
      <c r="D185" s="143"/>
      <c r="E185" s="143"/>
      <c r="F185" s="381"/>
      <c r="G185" s="143"/>
      <c r="H185" s="143"/>
      <c r="I185" s="143"/>
    </row>
    <row r="186" spans="1:9" x14ac:dyDescent="0.3">
      <c r="A186" s="381"/>
      <c r="B186" s="143"/>
      <c r="C186" s="144"/>
      <c r="D186" s="143"/>
      <c r="E186" s="143"/>
      <c r="F186" s="381"/>
      <c r="G186" s="143"/>
      <c r="H186" s="143"/>
      <c r="I186" s="143"/>
    </row>
    <row r="187" spans="1:9" x14ac:dyDescent="0.3">
      <c r="A187" s="381"/>
      <c r="B187" s="143"/>
      <c r="C187" s="144"/>
      <c r="D187" s="143"/>
      <c r="E187" s="143"/>
      <c r="F187" s="381"/>
      <c r="G187" s="143"/>
      <c r="H187" s="143"/>
      <c r="I187" s="143"/>
    </row>
    <row r="188" spans="1:9" x14ac:dyDescent="0.3">
      <c r="A188" s="381"/>
      <c r="B188" s="143"/>
      <c r="C188" s="144"/>
      <c r="D188" s="143"/>
      <c r="E188" s="143"/>
      <c r="F188" s="381"/>
      <c r="G188" s="143"/>
      <c r="H188" s="143"/>
      <c r="I188" s="143"/>
    </row>
    <row r="189" spans="1:9" x14ac:dyDescent="0.3">
      <c r="A189" s="381"/>
      <c r="B189" s="143"/>
      <c r="C189" s="144"/>
      <c r="D189" s="143"/>
      <c r="E189" s="143"/>
      <c r="F189" s="381"/>
      <c r="G189" s="143"/>
      <c r="H189" s="143"/>
      <c r="I189" s="143"/>
    </row>
    <row r="190" spans="1:9" x14ac:dyDescent="0.3">
      <c r="A190" s="381"/>
      <c r="B190" s="143"/>
      <c r="C190" s="144"/>
      <c r="D190" s="143"/>
      <c r="E190" s="143"/>
      <c r="F190" s="381"/>
      <c r="G190" s="143"/>
      <c r="H190" s="143"/>
      <c r="I190" s="143"/>
    </row>
    <row r="191" spans="1:9" x14ac:dyDescent="0.3">
      <c r="A191" s="381"/>
      <c r="B191" s="143"/>
      <c r="C191" s="144"/>
      <c r="D191" s="143"/>
      <c r="E191" s="143"/>
      <c r="F191" s="381"/>
      <c r="G191" s="143"/>
      <c r="H191" s="143"/>
      <c r="I191" s="143"/>
    </row>
    <row r="192" spans="1:9" x14ac:dyDescent="0.3">
      <c r="A192" s="381"/>
      <c r="B192" s="143"/>
      <c r="C192" s="144"/>
      <c r="D192" s="143"/>
      <c r="E192" s="143"/>
      <c r="F192" s="381"/>
      <c r="G192" s="143"/>
      <c r="H192" s="143"/>
      <c r="I192" s="143"/>
    </row>
    <row r="193" spans="1:9" x14ac:dyDescent="0.3">
      <c r="A193" s="381"/>
      <c r="B193" s="143"/>
      <c r="C193" s="144"/>
      <c r="D193" s="143"/>
      <c r="E193" s="143"/>
      <c r="F193" s="381"/>
      <c r="G193" s="143"/>
      <c r="H193" s="143"/>
      <c r="I193" s="143"/>
    </row>
    <row r="194" spans="1:9" x14ac:dyDescent="0.3">
      <c r="A194" s="381"/>
      <c r="B194" s="143"/>
      <c r="C194" s="144"/>
      <c r="D194" s="143"/>
      <c r="E194" s="143"/>
      <c r="F194" s="381"/>
      <c r="G194" s="143"/>
      <c r="H194" s="143"/>
      <c r="I194" s="143"/>
    </row>
    <row r="195" spans="1:9" x14ac:dyDescent="0.3">
      <c r="A195" s="381"/>
      <c r="B195" s="143"/>
      <c r="C195" s="144"/>
      <c r="D195" s="143"/>
      <c r="E195" s="143"/>
      <c r="F195" s="381"/>
      <c r="G195" s="143"/>
      <c r="H195" s="143"/>
      <c r="I195" s="143"/>
    </row>
    <row r="196" spans="1:9" x14ac:dyDescent="0.3">
      <c r="A196" s="381"/>
      <c r="B196" s="143"/>
      <c r="C196" s="144"/>
      <c r="D196" s="143"/>
      <c r="E196" s="143"/>
      <c r="F196" s="381"/>
      <c r="G196" s="143"/>
      <c r="H196" s="143"/>
      <c r="I196" s="143"/>
    </row>
    <row r="197" spans="1:9" x14ac:dyDescent="0.3">
      <c r="A197" s="381"/>
      <c r="B197" s="143"/>
      <c r="C197" s="144"/>
      <c r="D197" s="143"/>
      <c r="E197" s="143"/>
      <c r="F197" s="381"/>
      <c r="G197" s="143"/>
      <c r="H197" s="143"/>
      <c r="I197" s="143"/>
    </row>
    <row r="198" spans="1:9" x14ac:dyDescent="0.3">
      <c r="A198" s="381"/>
      <c r="B198" s="143"/>
      <c r="C198" s="144"/>
      <c r="D198" s="143"/>
      <c r="E198" s="143"/>
      <c r="F198" s="381"/>
      <c r="G198" s="143"/>
      <c r="H198" s="143"/>
      <c r="I198" s="143"/>
    </row>
    <row r="199" spans="1:9" x14ac:dyDescent="0.3">
      <c r="A199" s="381"/>
      <c r="B199" s="143"/>
      <c r="C199" s="144"/>
      <c r="D199" s="143"/>
      <c r="E199" s="143"/>
      <c r="F199" s="381"/>
      <c r="G199" s="143"/>
      <c r="H199" s="143"/>
      <c r="I199" s="143"/>
    </row>
    <row r="200" spans="1:9" x14ac:dyDescent="0.3">
      <c r="A200" s="381"/>
      <c r="B200" s="143"/>
      <c r="C200" s="144"/>
      <c r="D200" s="143"/>
      <c r="E200" s="143"/>
      <c r="F200" s="381"/>
      <c r="G200" s="143"/>
      <c r="H200" s="143"/>
      <c r="I200" s="143"/>
    </row>
    <row r="201" spans="1:9" x14ac:dyDescent="0.3">
      <c r="A201" s="381"/>
      <c r="B201" s="143"/>
      <c r="C201" s="144"/>
      <c r="D201" s="143"/>
      <c r="E201" s="143"/>
      <c r="F201" s="381"/>
      <c r="G201" s="143"/>
      <c r="H201" s="143"/>
      <c r="I201" s="143"/>
    </row>
    <row r="202" spans="1:9" x14ac:dyDescent="0.3">
      <c r="A202" s="381"/>
      <c r="B202" s="143"/>
      <c r="C202" s="144"/>
      <c r="D202" s="143"/>
      <c r="E202" s="143"/>
      <c r="F202" s="381"/>
      <c r="G202" s="143"/>
      <c r="H202" s="143"/>
      <c r="I202" s="143"/>
    </row>
    <row r="203" spans="1:9" x14ac:dyDescent="0.3">
      <c r="A203" s="381"/>
      <c r="B203" s="143"/>
      <c r="C203" s="144"/>
      <c r="D203" s="143"/>
      <c r="E203" s="143"/>
      <c r="F203" s="381"/>
      <c r="G203" s="143"/>
      <c r="H203" s="143"/>
      <c r="I203" s="143"/>
    </row>
    <row r="204" spans="1:9" x14ac:dyDescent="0.3">
      <c r="A204" s="381"/>
      <c r="B204" s="143"/>
      <c r="C204" s="144"/>
      <c r="D204" s="143"/>
      <c r="E204" s="143"/>
      <c r="F204" s="381"/>
      <c r="G204" s="143"/>
      <c r="H204" s="143"/>
      <c r="I204" s="143"/>
    </row>
    <row r="205" spans="1:9" x14ac:dyDescent="0.3">
      <c r="A205" s="381"/>
      <c r="B205" s="143"/>
      <c r="C205" s="144"/>
      <c r="D205" s="143"/>
      <c r="E205" s="143"/>
      <c r="F205" s="381"/>
      <c r="G205" s="143"/>
      <c r="H205" s="143"/>
      <c r="I205" s="143"/>
    </row>
    <row r="206" spans="1:9" x14ac:dyDescent="0.3">
      <c r="A206" s="381"/>
      <c r="B206" s="143"/>
      <c r="C206" s="144"/>
      <c r="D206" s="143"/>
      <c r="E206" s="143"/>
      <c r="F206" s="381"/>
      <c r="G206" s="143"/>
      <c r="H206" s="143"/>
      <c r="I206" s="143"/>
    </row>
    <row r="207" spans="1:9" x14ac:dyDescent="0.3">
      <c r="A207" s="381"/>
      <c r="B207" s="143"/>
      <c r="C207" s="144"/>
      <c r="D207" s="143"/>
      <c r="E207" s="143"/>
      <c r="F207" s="381"/>
      <c r="G207" s="143"/>
      <c r="H207" s="143"/>
      <c r="I207" s="143"/>
    </row>
    <row r="208" spans="1:9" x14ac:dyDescent="0.3">
      <c r="A208" s="381"/>
      <c r="B208" s="143"/>
      <c r="C208" s="144"/>
      <c r="D208" s="143"/>
      <c r="E208" s="143"/>
      <c r="F208" s="381"/>
      <c r="G208" s="143"/>
      <c r="H208" s="143"/>
      <c r="I208" s="143"/>
    </row>
    <row r="209" spans="1:9" x14ac:dyDescent="0.3">
      <c r="A209" s="381"/>
      <c r="B209" s="143"/>
      <c r="C209" s="144"/>
      <c r="D209" s="143"/>
      <c r="E209" s="143"/>
      <c r="F209" s="381"/>
      <c r="G209" s="143"/>
      <c r="H209" s="143"/>
      <c r="I209" s="143"/>
    </row>
    <row r="210" spans="1:9" x14ac:dyDescent="0.3">
      <c r="A210" s="381"/>
      <c r="B210" s="143"/>
      <c r="C210" s="144"/>
      <c r="D210" s="143"/>
      <c r="E210" s="143"/>
      <c r="F210" s="381"/>
      <c r="G210" s="143"/>
      <c r="H210" s="143"/>
      <c r="I210" s="143"/>
    </row>
    <row r="211" spans="1:9" x14ac:dyDescent="0.3">
      <c r="A211" s="381"/>
      <c r="B211" s="143"/>
      <c r="C211" s="144"/>
      <c r="D211" s="143"/>
      <c r="E211" s="143"/>
      <c r="F211" s="381"/>
      <c r="G211" s="143"/>
      <c r="H211" s="143"/>
      <c r="I211" s="143"/>
    </row>
    <row r="212" spans="1:9" x14ac:dyDescent="0.3">
      <c r="A212" s="381"/>
      <c r="B212" s="143"/>
      <c r="C212" s="144"/>
      <c r="D212" s="143"/>
      <c r="E212" s="143"/>
      <c r="F212" s="381"/>
      <c r="G212" s="143"/>
      <c r="H212" s="143"/>
      <c r="I212" s="143"/>
    </row>
    <row r="213" spans="1:9" x14ac:dyDescent="0.3">
      <c r="A213" s="381"/>
      <c r="B213" s="143"/>
      <c r="C213" s="144"/>
      <c r="D213" s="143"/>
      <c r="E213" s="143"/>
      <c r="F213" s="381"/>
      <c r="G213" s="143"/>
      <c r="H213" s="143"/>
      <c r="I213" s="143"/>
    </row>
    <row r="214" spans="1:9" x14ac:dyDescent="0.3">
      <c r="A214" s="381"/>
      <c r="B214" s="143"/>
      <c r="C214" s="144"/>
      <c r="D214" s="143"/>
      <c r="E214" s="143"/>
      <c r="F214" s="381"/>
      <c r="G214" s="143"/>
      <c r="H214" s="143"/>
      <c r="I214" s="143"/>
    </row>
    <row r="215" spans="1:9" x14ac:dyDescent="0.3">
      <c r="A215" s="381"/>
      <c r="B215" s="143"/>
      <c r="C215" s="144"/>
      <c r="D215" s="143"/>
      <c r="E215" s="143"/>
      <c r="F215" s="381"/>
      <c r="G215" s="143"/>
      <c r="H215" s="143"/>
      <c r="I215" s="143"/>
    </row>
    <row r="216" spans="1:9" x14ac:dyDescent="0.3">
      <c r="A216" s="381"/>
      <c r="B216" s="143"/>
      <c r="C216" s="144"/>
      <c r="D216" s="143"/>
      <c r="E216" s="143"/>
      <c r="F216" s="381"/>
      <c r="G216" s="143"/>
      <c r="H216" s="143"/>
      <c r="I216" s="143"/>
    </row>
    <row r="217" spans="1:9" x14ac:dyDescent="0.3">
      <c r="A217" s="381"/>
      <c r="B217" s="143"/>
      <c r="C217" s="144"/>
      <c r="D217" s="143"/>
      <c r="E217" s="143"/>
      <c r="F217" s="381"/>
      <c r="G217" s="143"/>
      <c r="H217" s="143"/>
      <c r="I217" s="143"/>
    </row>
    <row r="218" spans="1:9" x14ac:dyDescent="0.3">
      <c r="A218" s="381"/>
      <c r="B218" s="143"/>
      <c r="C218" s="144"/>
      <c r="D218" s="143"/>
      <c r="E218" s="143"/>
      <c r="F218" s="381"/>
      <c r="G218" s="143"/>
      <c r="H218" s="143"/>
      <c r="I218" s="143"/>
    </row>
    <row r="219" spans="1:9" x14ac:dyDescent="0.3">
      <c r="A219" s="381"/>
      <c r="B219" s="143"/>
      <c r="C219" s="144"/>
      <c r="D219" s="143"/>
      <c r="E219" s="143"/>
      <c r="F219" s="381"/>
      <c r="G219" s="143"/>
      <c r="H219" s="143"/>
      <c r="I219" s="143"/>
    </row>
    <row r="220" spans="1:9" x14ac:dyDescent="0.3">
      <c r="A220" s="381"/>
      <c r="B220" s="143"/>
      <c r="C220" s="144"/>
      <c r="D220" s="143"/>
      <c r="E220" s="143"/>
      <c r="F220" s="381"/>
      <c r="G220" s="143"/>
      <c r="H220" s="143"/>
      <c r="I220" s="143"/>
    </row>
    <row r="221" spans="1:9" x14ac:dyDescent="0.3">
      <c r="A221" s="381"/>
      <c r="B221" s="143"/>
      <c r="C221" s="144"/>
      <c r="D221" s="143"/>
      <c r="E221" s="143"/>
      <c r="F221" s="381"/>
      <c r="G221" s="143"/>
      <c r="H221" s="143"/>
      <c r="I221" s="143"/>
    </row>
    <row r="222" spans="1:9" x14ac:dyDescent="0.3">
      <c r="A222" s="381"/>
      <c r="B222" s="143"/>
      <c r="C222" s="144"/>
      <c r="D222" s="143"/>
      <c r="E222" s="143"/>
      <c r="F222" s="381"/>
      <c r="G222" s="143"/>
      <c r="H222" s="143"/>
      <c r="I222" s="143"/>
    </row>
    <row r="223" spans="1:9" x14ac:dyDescent="0.3">
      <c r="A223" s="381"/>
      <c r="B223" s="143"/>
      <c r="C223" s="144"/>
      <c r="D223" s="143"/>
      <c r="E223" s="143"/>
      <c r="F223" s="381"/>
      <c r="G223" s="143"/>
      <c r="H223" s="143"/>
      <c r="I223" s="143"/>
    </row>
    <row r="224" spans="1:9" x14ac:dyDescent="0.3">
      <c r="A224" s="381"/>
      <c r="B224" s="143"/>
      <c r="C224" s="144"/>
      <c r="D224" s="143"/>
      <c r="E224" s="143"/>
      <c r="F224" s="381"/>
      <c r="G224" s="143"/>
      <c r="H224" s="143"/>
      <c r="I224" s="143"/>
    </row>
    <row r="225" spans="1:9" x14ac:dyDescent="0.3">
      <c r="A225" s="381"/>
      <c r="B225" s="143"/>
      <c r="C225" s="144"/>
      <c r="D225" s="143"/>
      <c r="E225" s="143"/>
      <c r="F225" s="381"/>
      <c r="G225" s="143"/>
      <c r="H225" s="143"/>
      <c r="I225" s="143"/>
    </row>
    <row r="226" spans="1:9" x14ac:dyDescent="0.3">
      <c r="A226" s="381"/>
      <c r="B226" s="143"/>
      <c r="C226" s="144"/>
      <c r="D226" s="143"/>
      <c r="E226" s="143"/>
      <c r="F226" s="381"/>
      <c r="G226" s="143"/>
      <c r="H226" s="143"/>
      <c r="I226" s="143"/>
    </row>
    <row r="227" spans="1:9" x14ac:dyDescent="0.3">
      <c r="A227" s="381"/>
      <c r="B227" s="143"/>
      <c r="C227" s="144"/>
      <c r="D227" s="143"/>
      <c r="E227" s="143"/>
      <c r="F227" s="381"/>
      <c r="G227" s="143"/>
      <c r="H227" s="143"/>
      <c r="I227" s="143"/>
    </row>
    <row r="228" spans="1:9" x14ac:dyDescent="0.3">
      <c r="A228" s="381"/>
      <c r="B228" s="143"/>
      <c r="C228" s="144"/>
      <c r="D228" s="143"/>
      <c r="E228" s="143"/>
      <c r="F228" s="381"/>
      <c r="G228" s="143"/>
      <c r="H228" s="143"/>
      <c r="I228" s="143"/>
    </row>
    <row r="229" spans="1:9" x14ac:dyDescent="0.3">
      <c r="A229" s="381"/>
      <c r="B229" s="143"/>
      <c r="C229" s="144"/>
      <c r="D229" s="143"/>
      <c r="E229" s="143"/>
      <c r="F229" s="381"/>
      <c r="G229" s="143"/>
      <c r="H229" s="143"/>
      <c r="I229" s="143"/>
    </row>
    <row r="230" spans="1:9" x14ac:dyDescent="0.3">
      <c r="A230" s="381"/>
      <c r="B230" s="143"/>
      <c r="C230" s="144"/>
      <c r="D230" s="143"/>
      <c r="E230" s="143"/>
      <c r="F230" s="381"/>
      <c r="G230" s="143"/>
      <c r="H230" s="143"/>
      <c r="I230" s="143"/>
    </row>
    <row r="231" spans="1:9" x14ac:dyDescent="0.3">
      <c r="A231" s="381"/>
      <c r="B231" s="143"/>
      <c r="C231" s="144"/>
      <c r="D231" s="143"/>
      <c r="E231" s="143"/>
      <c r="F231" s="381"/>
      <c r="G231" s="143"/>
      <c r="H231" s="143"/>
      <c r="I231" s="143"/>
    </row>
    <row r="232" spans="1:9" x14ac:dyDescent="0.3">
      <c r="A232" s="381"/>
      <c r="B232" s="143"/>
      <c r="C232" s="144"/>
      <c r="D232" s="143"/>
      <c r="E232" s="143"/>
      <c r="F232" s="381"/>
      <c r="G232" s="143"/>
      <c r="H232" s="143"/>
      <c r="I232" s="143"/>
    </row>
    <row r="233" spans="1:9" x14ac:dyDescent="0.3">
      <c r="A233" s="381"/>
      <c r="B233" s="143"/>
      <c r="C233" s="144"/>
      <c r="D233" s="143"/>
      <c r="E233" s="143"/>
      <c r="F233" s="381"/>
      <c r="G233" s="143"/>
      <c r="H233" s="143"/>
      <c r="I233" s="143"/>
    </row>
    <row r="234" spans="1:9" x14ac:dyDescent="0.3">
      <c r="A234" s="381"/>
      <c r="B234" s="143"/>
      <c r="C234" s="144"/>
      <c r="D234" s="143"/>
      <c r="E234" s="143"/>
      <c r="F234" s="381"/>
      <c r="G234" s="143"/>
      <c r="H234" s="143"/>
      <c r="I234" s="143"/>
    </row>
    <row r="235" spans="1:9" x14ac:dyDescent="0.3">
      <c r="A235" s="381"/>
      <c r="B235" s="143"/>
      <c r="C235" s="144"/>
      <c r="D235" s="143"/>
      <c r="E235" s="143"/>
      <c r="F235" s="381"/>
      <c r="G235" s="143"/>
      <c r="H235" s="143"/>
      <c r="I235" s="143"/>
    </row>
    <row r="236" spans="1:9" x14ac:dyDescent="0.3">
      <c r="A236" s="381"/>
      <c r="B236" s="143"/>
      <c r="C236" s="144"/>
      <c r="D236" s="143"/>
      <c r="E236" s="143"/>
      <c r="F236" s="381"/>
      <c r="G236" s="143"/>
      <c r="H236" s="143"/>
      <c r="I236" s="143"/>
    </row>
    <row r="237" spans="1:9" x14ac:dyDescent="0.3">
      <c r="A237" s="381"/>
      <c r="B237" s="143"/>
      <c r="C237" s="144"/>
      <c r="D237" s="143"/>
      <c r="E237" s="143"/>
      <c r="F237" s="381"/>
      <c r="G237" s="143"/>
      <c r="H237" s="143"/>
      <c r="I237" s="143"/>
    </row>
    <row r="238" spans="1:9" x14ac:dyDescent="0.3">
      <c r="A238" s="381"/>
      <c r="B238" s="143"/>
      <c r="C238" s="144"/>
      <c r="D238" s="143"/>
      <c r="E238" s="143"/>
      <c r="F238" s="381"/>
      <c r="G238" s="143"/>
      <c r="H238" s="143"/>
      <c r="I238" s="143"/>
    </row>
    <row r="239" spans="1:9" x14ac:dyDescent="0.3">
      <c r="A239" s="381"/>
      <c r="B239" s="143"/>
      <c r="C239" s="144"/>
      <c r="D239" s="143"/>
      <c r="E239" s="143"/>
      <c r="F239" s="381"/>
      <c r="G239" s="143"/>
      <c r="H239" s="143"/>
      <c r="I239" s="143"/>
    </row>
    <row r="240" spans="1:9" x14ac:dyDescent="0.3">
      <c r="A240" s="381"/>
      <c r="B240" s="143"/>
      <c r="C240" s="144"/>
      <c r="D240" s="143"/>
      <c r="E240" s="143"/>
      <c r="F240" s="381"/>
      <c r="G240" s="143"/>
      <c r="H240" s="143"/>
      <c r="I240" s="143"/>
    </row>
    <row r="241" spans="1:9" x14ac:dyDescent="0.3">
      <c r="A241" s="381"/>
      <c r="B241" s="143"/>
      <c r="C241" s="144"/>
      <c r="D241" s="143"/>
      <c r="E241" s="143"/>
      <c r="F241" s="381"/>
      <c r="G241" s="143"/>
      <c r="H241" s="143"/>
      <c r="I241" s="143"/>
    </row>
    <row r="242" spans="1:9" x14ac:dyDescent="0.3">
      <c r="A242" s="381"/>
      <c r="B242" s="143"/>
      <c r="C242" s="144"/>
      <c r="D242" s="143"/>
      <c r="E242" s="143"/>
      <c r="F242" s="381"/>
      <c r="G242" s="143"/>
      <c r="H242" s="143"/>
      <c r="I242" s="143"/>
    </row>
    <row r="243" spans="1:9" x14ac:dyDescent="0.3">
      <c r="A243" s="381"/>
      <c r="B243" s="143"/>
      <c r="C243" s="144"/>
      <c r="D243" s="143"/>
      <c r="E243" s="143"/>
      <c r="F243" s="381"/>
      <c r="G243" s="143"/>
      <c r="H243" s="143"/>
      <c r="I243" s="143"/>
    </row>
    <row r="244" spans="1:9" x14ac:dyDescent="0.3">
      <c r="A244" s="381"/>
      <c r="B244" s="143"/>
      <c r="C244" s="144"/>
      <c r="D244" s="143"/>
      <c r="E244" s="143"/>
      <c r="F244" s="381"/>
      <c r="G244" s="143"/>
      <c r="H244" s="143"/>
      <c r="I244" s="143"/>
    </row>
    <row r="245" spans="1:9" x14ac:dyDescent="0.3">
      <c r="A245" s="381"/>
      <c r="B245" s="143"/>
      <c r="C245" s="144"/>
      <c r="D245" s="143"/>
      <c r="E245" s="143"/>
      <c r="F245" s="381"/>
      <c r="G245" s="143"/>
      <c r="H245" s="143"/>
      <c r="I245" s="143"/>
    </row>
    <row r="246" spans="1:9" x14ac:dyDescent="0.3">
      <c r="A246" s="381"/>
      <c r="B246" s="143"/>
      <c r="C246" s="144"/>
      <c r="D246" s="143"/>
      <c r="E246" s="143"/>
      <c r="F246" s="381"/>
      <c r="G246" s="143"/>
      <c r="H246" s="143"/>
      <c r="I246" s="143"/>
    </row>
    <row r="247" spans="1:9" x14ac:dyDescent="0.3">
      <c r="A247" s="381"/>
      <c r="B247" s="143"/>
      <c r="C247" s="144"/>
      <c r="D247" s="143"/>
      <c r="E247" s="143"/>
      <c r="F247" s="381"/>
      <c r="G247" s="143"/>
      <c r="H247" s="143"/>
      <c r="I247" s="143"/>
    </row>
    <row r="248" spans="1:9" x14ac:dyDescent="0.3">
      <c r="A248" s="381"/>
      <c r="B248" s="143"/>
      <c r="C248" s="144"/>
      <c r="D248" s="143"/>
      <c r="E248" s="143"/>
      <c r="F248" s="381"/>
      <c r="G248" s="143"/>
      <c r="H248" s="143"/>
      <c r="I248" s="143"/>
    </row>
    <row r="249" spans="1:9" x14ac:dyDescent="0.3">
      <c r="A249" s="381"/>
      <c r="B249" s="143"/>
      <c r="C249" s="144"/>
      <c r="D249" s="143"/>
      <c r="E249" s="143"/>
      <c r="F249" s="381"/>
      <c r="G249" s="143"/>
      <c r="H249" s="143"/>
      <c r="I249" s="143"/>
    </row>
    <row r="250" spans="1:9" x14ac:dyDescent="0.3">
      <c r="A250" s="381"/>
      <c r="B250" s="143"/>
      <c r="C250" s="144"/>
      <c r="D250" s="143"/>
      <c r="E250" s="143"/>
      <c r="F250" s="381"/>
      <c r="G250" s="143"/>
      <c r="H250" s="143"/>
      <c r="I250" s="143"/>
    </row>
    <row r="251" spans="1:9" x14ac:dyDescent="0.3">
      <c r="A251" s="381"/>
      <c r="B251" s="143"/>
      <c r="C251" s="144"/>
      <c r="D251" s="143"/>
      <c r="E251" s="143"/>
      <c r="F251" s="381"/>
      <c r="G251" s="143"/>
      <c r="H251" s="143"/>
      <c r="I251" s="143"/>
    </row>
    <row r="252" spans="1:9" x14ac:dyDescent="0.3">
      <c r="A252" s="381"/>
      <c r="B252" s="143"/>
      <c r="C252" s="144"/>
      <c r="D252" s="143"/>
      <c r="E252" s="143"/>
      <c r="F252" s="381"/>
      <c r="G252" s="143"/>
      <c r="H252" s="143"/>
      <c r="I252" s="143"/>
    </row>
    <row r="253" spans="1:9" x14ac:dyDescent="0.3">
      <c r="A253" s="381"/>
      <c r="B253" s="143"/>
      <c r="C253" s="144"/>
      <c r="D253" s="143"/>
      <c r="E253" s="143"/>
      <c r="F253" s="381"/>
      <c r="G253" s="143"/>
      <c r="H253" s="143"/>
      <c r="I253" s="143"/>
    </row>
    <row r="254" spans="1:9" x14ac:dyDescent="0.3">
      <c r="A254" s="381"/>
      <c r="B254" s="143"/>
      <c r="C254" s="144"/>
      <c r="D254" s="143"/>
      <c r="E254" s="143"/>
      <c r="F254" s="381"/>
      <c r="G254" s="143"/>
      <c r="H254" s="143"/>
      <c r="I254" s="143"/>
    </row>
    <row r="255" spans="1:9" x14ac:dyDescent="0.3">
      <c r="A255" s="381"/>
      <c r="B255" s="143"/>
      <c r="C255" s="144"/>
      <c r="D255" s="143"/>
      <c r="E255" s="143"/>
      <c r="F255" s="381"/>
      <c r="G255" s="143"/>
      <c r="H255" s="143"/>
      <c r="I255" s="143"/>
    </row>
    <row r="256" spans="1:9" x14ac:dyDescent="0.3">
      <c r="A256" s="381"/>
      <c r="B256" s="143"/>
      <c r="C256" s="144"/>
      <c r="D256" s="143"/>
      <c r="E256" s="143"/>
      <c r="F256" s="381"/>
      <c r="G256" s="143"/>
      <c r="H256" s="143"/>
      <c r="I256" s="143"/>
    </row>
    <row r="257" spans="1:9" x14ac:dyDescent="0.3">
      <c r="A257" s="381"/>
      <c r="B257" s="143"/>
      <c r="C257" s="144"/>
      <c r="D257" s="143"/>
      <c r="E257" s="143"/>
      <c r="F257" s="381"/>
      <c r="G257" s="143"/>
      <c r="H257" s="143"/>
      <c r="I257" s="143"/>
    </row>
    <row r="258" spans="1:9" x14ac:dyDescent="0.3">
      <c r="A258" s="381"/>
      <c r="B258" s="143"/>
      <c r="C258" s="144"/>
      <c r="D258" s="143"/>
      <c r="E258" s="143"/>
      <c r="F258" s="381"/>
      <c r="G258" s="143"/>
      <c r="H258" s="143"/>
      <c r="I258" s="143"/>
    </row>
    <row r="259" spans="1:9" x14ac:dyDescent="0.3">
      <c r="A259" s="381"/>
      <c r="B259" s="143"/>
      <c r="C259" s="144"/>
      <c r="D259" s="143"/>
      <c r="E259" s="143"/>
      <c r="F259" s="381"/>
      <c r="G259" s="143"/>
      <c r="H259" s="143"/>
      <c r="I259" s="143"/>
    </row>
    <row r="260" spans="1:9" x14ac:dyDescent="0.3">
      <c r="A260" s="381"/>
      <c r="B260" s="143"/>
      <c r="C260" s="144"/>
      <c r="D260" s="143"/>
      <c r="E260" s="143"/>
      <c r="F260" s="381"/>
      <c r="G260" s="143"/>
      <c r="H260" s="143"/>
      <c r="I260" s="143"/>
    </row>
    <row r="261" spans="1:9" x14ac:dyDescent="0.3">
      <c r="A261" s="381"/>
      <c r="B261" s="143"/>
      <c r="C261" s="144"/>
      <c r="D261" s="143"/>
      <c r="E261" s="143"/>
      <c r="F261" s="381"/>
      <c r="G261" s="143"/>
      <c r="H261" s="143"/>
      <c r="I261" s="143"/>
    </row>
    <row r="262" spans="1:9" x14ac:dyDescent="0.3">
      <c r="A262" s="381"/>
      <c r="B262" s="143"/>
      <c r="C262" s="144"/>
      <c r="D262" s="143"/>
      <c r="E262" s="143"/>
      <c r="F262" s="381"/>
      <c r="G262" s="143"/>
      <c r="H262" s="143"/>
      <c r="I262" s="143"/>
    </row>
    <row r="263" spans="1:9" x14ac:dyDescent="0.3">
      <c r="A263" s="381"/>
      <c r="B263" s="143"/>
      <c r="C263" s="144"/>
      <c r="D263" s="143"/>
      <c r="E263" s="143"/>
      <c r="F263" s="381"/>
      <c r="G263" s="143"/>
      <c r="H263" s="143"/>
      <c r="I263" s="143"/>
    </row>
    <row r="264" spans="1:9" x14ac:dyDescent="0.3">
      <c r="A264" s="381"/>
      <c r="B264" s="143"/>
      <c r="C264" s="144"/>
      <c r="D264" s="143"/>
      <c r="E264" s="143"/>
      <c r="F264" s="381"/>
      <c r="G264" s="143"/>
      <c r="H264" s="143"/>
      <c r="I264" s="143"/>
    </row>
    <row r="265" spans="1:9" x14ac:dyDescent="0.3">
      <c r="A265" s="381"/>
      <c r="B265" s="143"/>
      <c r="C265" s="144"/>
      <c r="D265" s="143"/>
      <c r="E265" s="143"/>
      <c r="F265" s="381"/>
      <c r="G265" s="143"/>
      <c r="H265" s="143"/>
      <c r="I265" s="143"/>
    </row>
    <row r="266" spans="1:9" x14ac:dyDescent="0.3">
      <c r="A266" s="381"/>
      <c r="B266" s="143"/>
      <c r="C266" s="144"/>
      <c r="D266" s="143"/>
      <c r="E266" s="143"/>
      <c r="F266" s="381"/>
      <c r="G266" s="143"/>
      <c r="H266" s="143"/>
      <c r="I266" s="143"/>
    </row>
    <row r="267" spans="1:9" x14ac:dyDescent="0.3">
      <c r="A267" s="381"/>
      <c r="B267" s="143"/>
      <c r="C267" s="144"/>
      <c r="D267" s="143"/>
      <c r="E267" s="143"/>
      <c r="F267" s="381"/>
      <c r="G267" s="143"/>
      <c r="H267" s="143"/>
      <c r="I267" s="143"/>
    </row>
    <row r="268" spans="1:9" x14ac:dyDescent="0.3">
      <c r="A268" s="381"/>
      <c r="B268" s="143"/>
      <c r="C268" s="144"/>
      <c r="D268" s="143"/>
      <c r="E268" s="143"/>
      <c r="F268" s="381"/>
      <c r="G268" s="143"/>
      <c r="H268" s="143"/>
      <c r="I268" s="143"/>
    </row>
    <row r="269" spans="1:9" x14ac:dyDescent="0.3">
      <c r="A269" s="381"/>
      <c r="B269" s="143"/>
      <c r="C269" s="144"/>
      <c r="D269" s="143"/>
      <c r="E269" s="143"/>
      <c r="F269" s="381"/>
      <c r="G269" s="143"/>
      <c r="H269" s="143"/>
      <c r="I269" s="143"/>
    </row>
    <row r="270" spans="1:9" x14ac:dyDescent="0.3">
      <c r="A270" s="381"/>
      <c r="B270" s="143"/>
      <c r="C270" s="144"/>
      <c r="D270" s="143"/>
      <c r="E270" s="143"/>
      <c r="F270" s="381"/>
      <c r="G270" s="143"/>
      <c r="H270" s="143"/>
      <c r="I270" s="143"/>
    </row>
    <row r="271" spans="1:9" x14ac:dyDescent="0.3">
      <c r="A271" s="381"/>
      <c r="B271" s="143"/>
      <c r="C271" s="144"/>
      <c r="D271" s="143"/>
      <c r="E271" s="143"/>
      <c r="F271" s="381"/>
      <c r="G271" s="143"/>
      <c r="H271" s="143"/>
      <c r="I271" s="143"/>
    </row>
    <row r="272" spans="1:9" x14ac:dyDescent="0.3">
      <c r="A272" s="381"/>
      <c r="B272" s="143"/>
      <c r="C272" s="144"/>
      <c r="D272" s="143"/>
      <c r="E272" s="143"/>
      <c r="F272" s="381"/>
      <c r="G272" s="143"/>
      <c r="H272" s="143"/>
      <c r="I272" s="143"/>
    </row>
    <row r="273" spans="1:9" x14ac:dyDescent="0.3">
      <c r="A273" s="381"/>
      <c r="B273" s="143"/>
      <c r="C273" s="144"/>
      <c r="D273" s="143"/>
      <c r="E273" s="143"/>
      <c r="F273" s="381"/>
      <c r="G273" s="143"/>
      <c r="H273" s="143"/>
      <c r="I273" s="143"/>
    </row>
    <row r="274" spans="1:9" x14ac:dyDescent="0.3">
      <c r="A274" s="381"/>
      <c r="B274" s="143"/>
      <c r="C274" s="144"/>
      <c r="D274" s="143"/>
      <c r="E274" s="143"/>
      <c r="F274" s="381"/>
      <c r="G274" s="143"/>
      <c r="H274" s="143"/>
      <c r="I274" s="143"/>
    </row>
    <row r="275" spans="1:9" x14ac:dyDescent="0.3">
      <c r="A275" s="381"/>
      <c r="B275" s="143"/>
      <c r="C275" s="144"/>
      <c r="D275" s="143"/>
      <c r="E275" s="143"/>
      <c r="F275" s="381"/>
      <c r="G275" s="143"/>
      <c r="H275" s="143"/>
      <c r="I275" s="143"/>
    </row>
    <row r="276" spans="1:9" x14ac:dyDescent="0.3">
      <c r="A276" s="381"/>
      <c r="B276" s="143"/>
      <c r="C276" s="144"/>
      <c r="D276" s="143"/>
      <c r="E276" s="143"/>
      <c r="F276" s="381"/>
      <c r="G276" s="143"/>
      <c r="H276" s="143"/>
      <c r="I276" s="143"/>
    </row>
    <row r="277" spans="1:9" x14ac:dyDescent="0.3">
      <c r="A277" s="381"/>
      <c r="B277" s="143"/>
      <c r="C277" s="144"/>
      <c r="D277" s="143"/>
      <c r="E277" s="143"/>
      <c r="F277" s="381"/>
      <c r="G277" s="143"/>
      <c r="H277" s="143"/>
      <c r="I277" s="143"/>
    </row>
    <row r="278" spans="1:9" x14ac:dyDescent="0.3">
      <c r="A278" s="381"/>
      <c r="B278" s="143"/>
      <c r="C278" s="144"/>
      <c r="D278" s="143"/>
      <c r="E278" s="143"/>
      <c r="F278" s="381"/>
      <c r="G278" s="143"/>
      <c r="H278" s="143"/>
      <c r="I278" s="143"/>
    </row>
    <row r="279" spans="1:9" x14ac:dyDescent="0.3">
      <c r="A279" s="381"/>
      <c r="B279" s="143"/>
      <c r="C279" s="144"/>
      <c r="D279" s="143"/>
      <c r="E279" s="143"/>
      <c r="F279" s="381"/>
      <c r="G279" s="143"/>
      <c r="H279" s="143"/>
      <c r="I279" s="143"/>
    </row>
    <row r="280" spans="1:9" x14ac:dyDescent="0.3">
      <c r="A280" s="381"/>
      <c r="B280" s="143"/>
      <c r="C280" s="144"/>
      <c r="D280" s="143"/>
      <c r="E280" s="143"/>
      <c r="F280" s="381"/>
      <c r="G280" s="143"/>
      <c r="H280" s="143"/>
      <c r="I280" s="143"/>
    </row>
    <row r="281" spans="1:9" x14ac:dyDescent="0.3">
      <c r="A281" s="381"/>
      <c r="B281" s="143"/>
      <c r="C281" s="144"/>
      <c r="D281" s="143"/>
      <c r="E281" s="143"/>
      <c r="F281" s="381"/>
      <c r="G281" s="143"/>
      <c r="H281" s="143"/>
      <c r="I281" s="143"/>
    </row>
    <row r="282" spans="1:9" x14ac:dyDescent="0.3">
      <c r="A282" s="381"/>
      <c r="B282" s="143"/>
      <c r="C282" s="144"/>
      <c r="D282" s="143"/>
      <c r="E282" s="143"/>
      <c r="F282" s="381"/>
      <c r="G282" s="143"/>
      <c r="H282" s="143"/>
      <c r="I282" s="143"/>
    </row>
    <row r="283" spans="1:9" x14ac:dyDescent="0.3">
      <c r="A283" s="381"/>
      <c r="B283" s="143"/>
      <c r="C283" s="144"/>
      <c r="D283" s="143"/>
      <c r="E283" s="143"/>
      <c r="F283" s="381"/>
      <c r="G283" s="143"/>
      <c r="H283" s="143"/>
      <c r="I283" s="143"/>
    </row>
    <row r="284" spans="1:9" x14ac:dyDescent="0.3">
      <c r="A284" s="381"/>
      <c r="B284" s="143"/>
      <c r="C284" s="144"/>
      <c r="D284" s="143"/>
      <c r="E284" s="143"/>
      <c r="F284" s="381"/>
      <c r="G284" s="143"/>
      <c r="H284" s="143"/>
      <c r="I284" s="143"/>
    </row>
    <row r="285" spans="1:9" x14ac:dyDescent="0.3">
      <c r="A285" s="381"/>
      <c r="B285" s="143"/>
      <c r="C285" s="144"/>
      <c r="D285" s="143"/>
      <c r="E285" s="143"/>
      <c r="F285" s="381"/>
      <c r="G285" s="143"/>
      <c r="H285" s="143"/>
      <c r="I285" s="143"/>
    </row>
    <row r="286" spans="1:9" x14ac:dyDescent="0.3">
      <c r="A286" s="381"/>
      <c r="B286" s="143"/>
      <c r="C286" s="144"/>
      <c r="D286" s="143"/>
      <c r="E286" s="143"/>
      <c r="F286" s="381"/>
      <c r="G286" s="143"/>
      <c r="H286" s="143"/>
      <c r="I286" s="143"/>
    </row>
    <row r="287" spans="1:9" x14ac:dyDescent="0.3">
      <c r="A287" s="381"/>
      <c r="B287" s="143"/>
      <c r="C287" s="144"/>
      <c r="D287" s="143"/>
      <c r="E287" s="143"/>
      <c r="F287" s="381"/>
      <c r="G287" s="143"/>
      <c r="H287" s="143"/>
      <c r="I287" s="143"/>
    </row>
    <row r="288" spans="1:9" x14ac:dyDescent="0.3">
      <c r="A288" s="381"/>
      <c r="B288" s="143"/>
      <c r="C288" s="144"/>
      <c r="D288" s="143"/>
      <c r="E288" s="143"/>
      <c r="F288" s="381"/>
      <c r="G288" s="143"/>
      <c r="H288" s="143"/>
      <c r="I288" s="143"/>
    </row>
    <row r="289" spans="1:9" x14ac:dyDescent="0.3">
      <c r="A289" s="381"/>
      <c r="B289" s="143"/>
      <c r="C289" s="144"/>
      <c r="D289" s="143"/>
      <c r="E289" s="143"/>
      <c r="F289" s="381"/>
      <c r="G289" s="143"/>
      <c r="H289" s="143"/>
      <c r="I289" s="143"/>
    </row>
    <row r="290" spans="1:9" x14ac:dyDescent="0.3">
      <c r="A290" s="381"/>
      <c r="B290" s="143"/>
      <c r="C290" s="144"/>
      <c r="D290" s="143"/>
      <c r="E290" s="143"/>
      <c r="F290" s="381"/>
      <c r="G290" s="143"/>
      <c r="H290" s="143"/>
      <c r="I290" s="143"/>
    </row>
    <row r="291" spans="1:9" x14ac:dyDescent="0.3">
      <c r="A291" s="381"/>
      <c r="B291" s="143"/>
      <c r="C291" s="144"/>
      <c r="D291" s="143"/>
      <c r="E291" s="143"/>
      <c r="F291" s="381"/>
      <c r="G291" s="143"/>
      <c r="H291" s="143"/>
      <c r="I291" s="143"/>
    </row>
    <row r="292" spans="1:9" x14ac:dyDescent="0.3">
      <c r="A292" s="381"/>
      <c r="B292" s="143"/>
      <c r="C292" s="144"/>
      <c r="D292" s="143"/>
      <c r="E292" s="143"/>
      <c r="F292" s="381"/>
      <c r="G292" s="143"/>
      <c r="H292" s="143"/>
      <c r="I292" s="143"/>
    </row>
    <row r="293" spans="1:9" x14ac:dyDescent="0.3">
      <c r="A293" s="381"/>
      <c r="B293" s="143"/>
      <c r="C293" s="144"/>
      <c r="D293" s="143"/>
      <c r="E293" s="143"/>
      <c r="F293" s="381"/>
      <c r="G293" s="143"/>
      <c r="H293" s="143"/>
      <c r="I293" s="143"/>
    </row>
    <row r="294" spans="1:9" x14ac:dyDescent="0.3">
      <c r="A294" s="381"/>
      <c r="B294" s="143"/>
      <c r="C294" s="144"/>
      <c r="D294" s="143"/>
      <c r="E294" s="143"/>
      <c r="F294" s="381"/>
      <c r="G294" s="143"/>
      <c r="H294" s="143"/>
      <c r="I294" s="143"/>
    </row>
    <row r="295" spans="1:9" x14ac:dyDescent="0.3">
      <c r="A295" s="381"/>
      <c r="B295" s="143"/>
      <c r="C295" s="144"/>
      <c r="D295" s="143"/>
      <c r="E295" s="143"/>
      <c r="F295" s="381"/>
      <c r="G295" s="143"/>
      <c r="H295" s="143"/>
      <c r="I295" s="143"/>
    </row>
    <row r="296" spans="1:9" x14ac:dyDescent="0.3">
      <c r="A296" s="381"/>
      <c r="B296" s="143"/>
      <c r="C296" s="144"/>
      <c r="D296" s="143"/>
      <c r="E296" s="143"/>
      <c r="F296" s="381"/>
      <c r="G296" s="143"/>
      <c r="H296" s="143"/>
      <c r="I296" s="143"/>
    </row>
    <row r="297" spans="1:9" x14ac:dyDescent="0.3">
      <c r="A297" s="381"/>
      <c r="B297" s="143"/>
      <c r="C297" s="144"/>
      <c r="D297" s="143"/>
      <c r="E297" s="143"/>
      <c r="F297" s="381"/>
      <c r="G297" s="143"/>
      <c r="H297" s="143"/>
      <c r="I297" s="143"/>
    </row>
    <row r="298" spans="1:9" x14ac:dyDescent="0.3">
      <c r="A298" s="381"/>
      <c r="B298" s="143"/>
      <c r="C298" s="144"/>
      <c r="D298" s="143"/>
      <c r="E298" s="143"/>
      <c r="F298" s="381"/>
      <c r="G298" s="143"/>
      <c r="H298" s="143"/>
      <c r="I298" s="143"/>
    </row>
    <row r="299" spans="1:9" x14ac:dyDescent="0.3">
      <c r="A299" s="381"/>
      <c r="B299" s="143"/>
      <c r="C299" s="144"/>
      <c r="D299" s="143"/>
      <c r="E299" s="143"/>
      <c r="F299" s="381"/>
      <c r="G299" s="143"/>
      <c r="H299" s="143"/>
      <c r="I299" s="143"/>
    </row>
    <row r="300" spans="1:9" x14ac:dyDescent="0.3">
      <c r="A300" s="381"/>
      <c r="B300" s="143"/>
      <c r="C300" s="144"/>
      <c r="D300" s="143"/>
      <c r="E300" s="143"/>
      <c r="F300" s="381"/>
      <c r="G300" s="143"/>
      <c r="H300" s="143"/>
      <c r="I300" s="143"/>
    </row>
    <row r="301" spans="1:9" x14ac:dyDescent="0.3">
      <c r="A301" s="381"/>
      <c r="B301" s="143"/>
      <c r="C301" s="144"/>
      <c r="D301" s="143"/>
      <c r="E301" s="143"/>
      <c r="F301" s="381"/>
      <c r="G301" s="143"/>
      <c r="H301" s="143"/>
      <c r="I301" s="143"/>
    </row>
    <row r="302" spans="1:9" x14ac:dyDescent="0.3">
      <c r="A302" s="381"/>
      <c r="B302" s="143"/>
      <c r="C302" s="144"/>
      <c r="D302" s="143"/>
      <c r="E302" s="143"/>
      <c r="F302" s="381"/>
      <c r="G302" s="143"/>
      <c r="H302" s="143"/>
      <c r="I302" s="143"/>
    </row>
    <row r="303" spans="1:9" x14ac:dyDescent="0.3">
      <c r="A303" s="381"/>
      <c r="B303" s="143"/>
      <c r="C303" s="144"/>
      <c r="D303" s="143"/>
      <c r="E303" s="143"/>
      <c r="F303" s="381"/>
      <c r="G303" s="143"/>
      <c r="H303" s="143"/>
      <c r="I303" s="143"/>
    </row>
    <row r="304" spans="1:9" x14ac:dyDescent="0.3">
      <c r="A304" s="381"/>
      <c r="B304" s="143"/>
      <c r="C304" s="144"/>
      <c r="D304" s="143"/>
      <c r="E304" s="143"/>
      <c r="F304" s="381"/>
      <c r="G304" s="143"/>
      <c r="H304" s="143"/>
      <c r="I304" s="143"/>
    </row>
    <row r="305" spans="1:9" x14ac:dyDescent="0.3">
      <c r="A305" s="381"/>
      <c r="B305" s="143"/>
      <c r="C305" s="144"/>
      <c r="D305" s="143"/>
      <c r="E305" s="143"/>
      <c r="F305" s="381"/>
      <c r="G305" s="143"/>
      <c r="H305" s="143"/>
      <c r="I305" s="143"/>
    </row>
    <row r="306" spans="1:9" x14ac:dyDescent="0.3">
      <c r="A306" s="381"/>
      <c r="B306" s="143"/>
      <c r="C306" s="144"/>
      <c r="D306" s="143"/>
      <c r="E306" s="143"/>
      <c r="F306" s="381"/>
      <c r="G306" s="143"/>
      <c r="H306" s="143"/>
      <c r="I306" s="143"/>
    </row>
    <row r="307" spans="1:9" x14ac:dyDescent="0.3">
      <c r="A307" s="381"/>
      <c r="B307" s="143"/>
      <c r="C307" s="144"/>
      <c r="D307" s="143"/>
      <c r="E307" s="143"/>
      <c r="F307" s="381"/>
      <c r="G307" s="143"/>
      <c r="H307" s="143"/>
      <c r="I307" s="143"/>
    </row>
    <row r="308" spans="1:9" x14ac:dyDescent="0.3">
      <c r="A308" s="381"/>
      <c r="B308" s="143"/>
      <c r="C308" s="144"/>
      <c r="D308" s="143"/>
      <c r="E308" s="143"/>
      <c r="F308" s="381"/>
      <c r="G308" s="143"/>
      <c r="H308" s="143"/>
      <c r="I308" s="143"/>
    </row>
    <row r="309" spans="1:9" x14ac:dyDescent="0.3">
      <c r="A309" s="381"/>
      <c r="B309" s="143"/>
      <c r="C309" s="144"/>
      <c r="D309" s="143"/>
      <c r="E309" s="143"/>
      <c r="F309" s="381"/>
      <c r="G309" s="143"/>
      <c r="H309" s="143"/>
      <c r="I309" s="143"/>
    </row>
    <row r="310" spans="1:9" x14ac:dyDescent="0.3">
      <c r="A310" s="381"/>
      <c r="B310" s="143"/>
      <c r="C310" s="144"/>
      <c r="D310" s="143"/>
      <c r="E310" s="143"/>
      <c r="F310" s="381"/>
      <c r="G310" s="143"/>
      <c r="H310" s="143"/>
      <c r="I310" s="143"/>
    </row>
    <row r="311" spans="1:9" x14ac:dyDescent="0.3">
      <c r="A311" s="381"/>
      <c r="B311" s="143"/>
      <c r="C311" s="144"/>
      <c r="D311" s="143"/>
      <c r="E311" s="143"/>
      <c r="F311" s="381"/>
      <c r="G311" s="143"/>
      <c r="H311" s="143"/>
      <c r="I311" s="143"/>
    </row>
    <row r="312" spans="1:9" x14ac:dyDescent="0.3">
      <c r="A312" s="381"/>
      <c r="B312" s="143"/>
      <c r="C312" s="144"/>
      <c r="D312" s="143"/>
      <c r="E312" s="143"/>
      <c r="F312" s="381"/>
      <c r="G312" s="143"/>
      <c r="H312" s="143"/>
      <c r="I312" s="143"/>
    </row>
    <row r="313" spans="1:9" x14ac:dyDescent="0.3">
      <c r="A313" s="381"/>
      <c r="B313" s="143"/>
      <c r="C313" s="144"/>
      <c r="D313" s="143"/>
      <c r="E313" s="143"/>
      <c r="F313" s="381"/>
      <c r="G313" s="143"/>
      <c r="H313" s="143"/>
      <c r="I313" s="143"/>
    </row>
    <row r="314" spans="1:9" x14ac:dyDescent="0.3">
      <c r="A314" s="381"/>
      <c r="B314" s="143"/>
      <c r="C314" s="144"/>
      <c r="D314" s="143"/>
      <c r="E314" s="143"/>
      <c r="F314" s="381"/>
      <c r="G314" s="143"/>
      <c r="H314" s="143"/>
      <c r="I314" s="143"/>
    </row>
    <row r="315" spans="1:9" x14ac:dyDescent="0.3">
      <c r="A315" s="381"/>
      <c r="B315" s="143"/>
      <c r="C315" s="144"/>
      <c r="D315" s="143"/>
      <c r="E315" s="143"/>
      <c r="F315" s="381"/>
      <c r="G315" s="143"/>
      <c r="H315" s="143"/>
      <c r="I315" s="143"/>
    </row>
    <row r="316" spans="1:9" x14ac:dyDescent="0.3">
      <c r="A316" s="381"/>
      <c r="B316" s="143"/>
      <c r="C316" s="144"/>
      <c r="D316" s="143"/>
      <c r="E316" s="143"/>
      <c r="F316" s="381"/>
      <c r="G316" s="143"/>
      <c r="H316" s="143"/>
      <c r="I316" s="143"/>
    </row>
    <row r="317" spans="1:9" x14ac:dyDescent="0.3">
      <c r="A317" s="381"/>
      <c r="B317" s="143"/>
      <c r="C317" s="144"/>
      <c r="D317" s="143"/>
      <c r="E317" s="143"/>
      <c r="F317" s="381"/>
      <c r="G317" s="143"/>
      <c r="H317" s="143"/>
      <c r="I317" s="143"/>
    </row>
    <row r="318" spans="1:9" x14ac:dyDescent="0.3">
      <c r="A318" s="381"/>
      <c r="B318" s="143"/>
      <c r="C318" s="144"/>
      <c r="D318" s="143"/>
      <c r="E318" s="143"/>
      <c r="F318" s="381"/>
      <c r="G318" s="143"/>
      <c r="H318" s="143"/>
      <c r="I318" s="143"/>
    </row>
    <row r="319" spans="1:9" x14ac:dyDescent="0.3">
      <c r="A319" s="381"/>
      <c r="B319" s="143"/>
      <c r="C319" s="144"/>
      <c r="D319" s="143"/>
      <c r="E319" s="143"/>
      <c r="F319" s="381"/>
      <c r="G319" s="143"/>
      <c r="H319" s="143"/>
      <c r="I319" s="143"/>
    </row>
    <row r="320" spans="1:9" x14ac:dyDescent="0.3">
      <c r="A320" s="381"/>
      <c r="B320" s="143"/>
      <c r="C320" s="144"/>
      <c r="D320" s="143"/>
      <c r="E320" s="143"/>
      <c r="F320" s="381"/>
      <c r="G320" s="143"/>
      <c r="H320" s="143"/>
      <c r="I320" s="143"/>
    </row>
    <row r="321" spans="1:9" x14ac:dyDescent="0.3">
      <c r="A321" s="381"/>
      <c r="B321" s="143"/>
      <c r="C321" s="144"/>
      <c r="D321" s="143"/>
      <c r="E321" s="143"/>
      <c r="F321" s="381"/>
      <c r="G321" s="143"/>
      <c r="H321" s="143"/>
      <c r="I321" s="143"/>
    </row>
    <row r="322" spans="1:9" x14ac:dyDescent="0.3">
      <c r="A322" s="381"/>
      <c r="B322" s="143"/>
      <c r="C322" s="144"/>
      <c r="D322" s="143"/>
      <c r="E322" s="143"/>
      <c r="F322" s="381"/>
      <c r="G322" s="143"/>
      <c r="H322" s="143"/>
      <c r="I322" s="143"/>
    </row>
    <row r="323" spans="1:9" x14ac:dyDescent="0.3">
      <c r="A323" s="381"/>
      <c r="B323" s="143"/>
      <c r="C323" s="144"/>
      <c r="D323" s="143"/>
      <c r="E323" s="143"/>
      <c r="F323" s="381"/>
      <c r="G323" s="143"/>
      <c r="H323" s="143"/>
      <c r="I323" s="143"/>
    </row>
    <row r="324" spans="1:9" x14ac:dyDescent="0.3">
      <c r="A324" s="381"/>
      <c r="B324" s="143"/>
      <c r="C324" s="144"/>
      <c r="D324" s="143"/>
      <c r="E324" s="143"/>
      <c r="F324" s="381"/>
      <c r="G324" s="143"/>
      <c r="H324" s="143"/>
      <c r="I324" s="143"/>
    </row>
    <row r="325" spans="1:9" x14ac:dyDescent="0.3">
      <c r="A325" s="381"/>
      <c r="B325" s="143"/>
      <c r="C325" s="144"/>
      <c r="D325" s="143"/>
      <c r="E325" s="143"/>
      <c r="F325" s="381"/>
      <c r="G325" s="143"/>
      <c r="H325" s="143"/>
      <c r="I325" s="143"/>
    </row>
    <row r="326" spans="1:9" x14ac:dyDescent="0.3">
      <c r="A326" s="381"/>
      <c r="B326" s="143"/>
      <c r="C326" s="144"/>
      <c r="D326" s="143"/>
      <c r="E326" s="143"/>
      <c r="F326" s="381"/>
      <c r="G326" s="143"/>
      <c r="H326" s="143"/>
      <c r="I326" s="143"/>
    </row>
    <row r="327" spans="1:9" x14ac:dyDescent="0.3">
      <c r="A327" s="381"/>
      <c r="B327" s="143"/>
      <c r="C327" s="144"/>
      <c r="D327" s="143"/>
      <c r="E327" s="143"/>
      <c r="F327" s="381"/>
      <c r="G327" s="143"/>
      <c r="H327" s="143"/>
      <c r="I327" s="143"/>
    </row>
    <row r="328" spans="1:9" x14ac:dyDescent="0.3">
      <c r="A328" s="381"/>
      <c r="B328" s="143"/>
      <c r="C328" s="144"/>
      <c r="D328" s="143"/>
      <c r="E328" s="143"/>
      <c r="F328" s="381"/>
      <c r="G328" s="143"/>
      <c r="H328" s="143"/>
      <c r="I328" s="143"/>
    </row>
    <row r="329" spans="1:9" x14ac:dyDescent="0.3">
      <c r="A329" s="381"/>
      <c r="B329" s="143"/>
      <c r="C329" s="144"/>
      <c r="D329" s="143"/>
      <c r="E329" s="143"/>
      <c r="F329" s="381"/>
      <c r="G329" s="143"/>
      <c r="H329" s="143"/>
      <c r="I329" s="143"/>
    </row>
    <row r="330" spans="1:9" x14ac:dyDescent="0.3">
      <c r="A330" s="381"/>
      <c r="B330" s="143"/>
      <c r="C330" s="144"/>
      <c r="D330" s="143"/>
      <c r="E330" s="143"/>
      <c r="F330" s="381"/>
      <c r="G330" s="143"/>
      <c r="H330" s="143"/>
      <c r="I330" s="143"/>
    </row>
    <row r="331" spans="1:9" x14ac:dyDescent="0.3">
      <c r="A331" s="381"/>
      <c r="B331" s="143"/>
      <c r="C331" s="144"/>
      <c r="D331" s="143"/>
      <c r="E331" s="143"/>
      <c r="F331" s="381"/>
      <c r="G331" s="143"/>
      <c r="H331" s="143"/>
      <c r="I331" s="143"/>
    </row>
    <row r="332" spans="1:9" x14ac:dyDescent="0.3">
      <c r="A332" s="381"/>
      <c r="B332" s="143"/>
      <c r="C332" s="144"/>
      <c r="D332" s="143"/>
      <c r="E332" s="143"/>
      <c r="F332" s="381"/>
      <c r="G332" s="143"/>
      <c r="H332" s="143"/>
      <c r="I332" s="143"/>
    </row>
    <row r="333" spans="1:9" x14ac:dyDescent="0.3">
      <c r="A333" s="381"/>
      <c r="B333" s="143"/>
      <c r="C333" s="144"/>
      <c r="D333" s="143"/>
      <c r="E333" s="143"/>
      <c r="F333" s="381"/>
      <c r="G333" s="143"/>
      <c r="H333" s="143"/>
      <c r="I333" s="143"/>
    </row>
    <row r="334" spans="1:9" x14ac:dyDescent="0.3">
      <c r="A334" s="381"/>
      <c r="B334" s="143"/>
      <c r="C334" s="144"/>
      <c r="D334" s="143"/>
      <c r="E334" s="143"/>
      <c r="F334" s="381"/>
      <c r="G334" s="143"/>
      <c r="H334" s="143"/>
      <c r="I334" s="143"/>
    </row>
    <row r="335" spans="1:9" x14ac:dyDescent="0.3">
      <c r="A335" s="381"/>
      <c r="B335" s="143"/>
      <c r="C335" s="144"/>
      <c r="D335" s="143"/>
      <c r="E335" s="143"/>
      <c r="F335" s="381"/>
      <c r="G335" s="143"/>
      <c r="H335" s="143"/>
      <c r="I335" s="143"/>
    </row>
    <row r="336" spans="1:9" x14ac:dyDescent="0.3">
      <c r="A336" s="381"/>
      <c r="B336" s="143"/>
      <c r="C336" s="144"/>
      <c r="D336" s="143"/>
      <c r="E336" s="143"/>
      <c r="F336" s="381"/>
      <c r="G336" s="143"/>
      <c r="H336" s="143"/>
      <c r="I336" s="143"/>
    </row>
    <row r="337" spans="1:9" x14ac:dyDescent="0.3">
      <c r="A337" s="381"/>
      <c r="B337" s="143"/>
      <c r="C337" s="144"/>
      <c r="D337" s="143"/>
      <c r="E337" s="143"/>
      <c r="F337" s="381"/>
      <c r="G337" s="143"/>
      <c r="H337" s="143"/>
      <c r="I337" s="143"/>
    </row>
    <row r="338" spans="1:9" x14ac:dyDescent="0.3">
      <c r="A338" s="381"/>
      <c r="B338" s="143"/>
      <c r="C338" s="144"/>
      <c r="D338" s="143"/>
      <c r="E338" s="143"/>
      <c r="F338" s="381"/>
      <c r="G338" s="143"/>
      <c r="H338" s="143"/>
      <c r="I338" s="143"/>
    </row>
    <row r="339" spans="1:9" x14ac:dyDescent="0.3">
      <c r="A339" s="381"/>
      <c r="B339" s="143"/>
      <c r="C339" s="144"/>
      <c r="D339" s="143"/>
      <c r="E339" s="143"/>
      <c r="F339" s="381"/>
      <c r="G339" s="143"/>
      <c r="H339" s="143"/>
      <c r="I339" s="143"/>
    </row>
    <row r="340" spans="1:9" x14ac:dyDescent="0.3">
      <c r="A340" s="381"/>
      <c r="B340" s="143"/>
      <c r="C340" s="144"/>
      <c r="D340" s="143"/>
      <c r="E340" s="143"/>
      <c r="F340" s="381"/>
      <c r="G340" s="143"/>
      <c r="H340" s="143"/>
      <c r="I340" s="143"/>
    </row>
    <row r="341" spans="1:9" x14ac:dyDescent="0.3">
      <c r="A341" s="381"/>
      <c r="B341" s="143"/>
      <c r="C341" s="144"/>
      <c r="D341" s="143"/>
      <c r="E341" s="143"/>
      <c r="F341" s="381"/>
      <c r="G341" s="143"/>
      <c r="H341" s="143"/>
      <c r="I341" s="143"/>
    </row>
    <row r="342" spans="1:9" x14ac:dyDescent="0.3">
      <c r="A342" s="381"/>
      <c r="B342" s="143"/>
      <c r="C342" s="144"/>
      <c r="D342" s="143"/>
      <c r="E342" s="143"/>
      <c r="F342" s="381"/>
      <c r="G342" s="143"/>
      <c r="H342" s="143"/>
      <c r="I342" s="143"/>
    </row>
    <row r="343" spans="1:9" x14ac:dyDescent="0.3">
      <c r="A343" s="381"/>
      <c r="B343" s="143"/>
      <c r="C343" s="144"/>
      <c r="D343" s="143"/>
      <c r="E343" s="143"/>
      <c r="F343" s="381"/>
      <c r="G343" s="143"/>
      <c r="H343" s="143"/>
      <c r="I343" s="143"/>
    </row>
    <row r="344" spans="1:9" x14ac:dyDescent="0.3">
      <c r="A344" s="381"/>
      <c r="B344" s="143"/>
      <c r="C344" s="144"/>
      <c r="D344" s="143"/>
      <c r="E344" s="143"/>
      <c r="F344" s="381"/>
      <c r="G344" s="143"/>
      <c r="H344" s="143"/>
      <c r="I344" s="143"/>
    </row>
    <row r="345" spans="1:9" x14ac:dyDescent="0.3">
      <c r="A345" s="381"/>
      <c r="B345" s="143"/>
      <c r="C345" s="144"/>
      <c r="D345" s="143"/>
      <c r="E345" s="143"/>
      <c r="F345" s="381"/>
      <c r="G345" s="143"/>
      <c r="H345" s="143"/>
      <c r="I345" s="143"/>
    </row>
    <row r="346" spans="1:9" x14ac:dyDescent="0.3">
      <c r="A346" s="381"/>
      <c r="B346" s="143"/>
      <c r="C346" s="144"/>
      <c r="D346" s="143"/>
      <c r="E346" s="143"/>
      <c r="F346" s="381"/>
      <c r="G346" s="143"/>
      <c r="H346" s="143"/>
      <c r="I346" s="143"/>
    </row>
    <row r="347" spans="1:9" x14ac:dyDescent="0.3">
      <c r="A347" s="381"/>
      <c r="B347" s="143"/>
      <c r="C347" s="144"/>
      <c r="D347" s="143"/>
      <c r="E347" s="143"/>
      <c r="F347" s="381"/>
      <c r="G347" s="143"/>
      <c r="H347" s="143"/>
      <c r="I347" s="143"/>
    </row>
    <row r="348" spans="1:9" x14ac:dyDescent="0.3">
      <c r="A348" s="381"/>
      <c r="B348" s="143"/>
      <c r="C348" s="144"/>
      <c r="D348" s="143"/>
      <c r="E348" s="143"/>
      <c r="F348" s="381"/>
      <c r="G348" s="143"/>
      <c r="H348" s="143"/>
      <c r="I348" s="143"/>
    </row>
    <row r="349" spans="1:9" x14ac:dyDescent="0.3">
      <c r="A349" s="381"/>
      <c r="B349" s="143"/>
      <c r="C349" s="144"/>
      <c r="D349" s="143"/>
      <c r="E349" s="143"/>
      <c r="F349" s="381"/>
      <c r="G349" s="143"/>
      <c r="H349" s="143"/>
      <c r="I349" s="143"/>
    </row>
    <row r="350" spans="1:9" x14ac:dyDescent="0.3">
      <c r="A350" s="381"/>
      <c r="B350" s="143"/>
      <c r="C350" s="144"/>
      <c r="D350" s="143"/>
      <c r="E350" s="143"/>
      <c r="F350" s="381"/>
      <c r="G350" s="143"/>
      <c r="H350" s="143"/>
      <c r="I350" s="143"/>
    </row>
    <row r="351" spans="1:9" x14ac:dyDescent="0.3">
      <c r="A351" s="381"/>
      <c r="B351" s="143"/>
      <c r="C351" s="144"/>
      <c r="D351" s="143"/>
      <c r="E351" s="143"/>
      <c r="F351" s="381"/>
      <c r="G351" s="143"/>
      <c r="H351" s="143"/>
      <c r="I351" s="143"/>
    </row>
    <row r="352" spans="1:9" x14ac:dyDescent="0.3">
      <c r="A352" s="381"/>
      <c r="B352" s="143"/>
      <c r="C352" s="144"/>
      <c r="D352" s="143"/>
      <c r="E352" s="143"/>
      <c r="F352" s="381"/>
      <c r="G352" s="143"/>
      <c r="H352" s="143"/>
      <c r="I352" s="143"/>
    </row>
    <row r="353" spans="1:9" x14ac:dyDescent="0.3">
      <c r="A353" s="381"/>
      <c r="B353" s="143"/>
      <c r="C353" s="144"/>
      <c r="D353" s="143"/>
      <c r="E353" s="143"/>
      <c r="F353" s="381"/>
      <c r="G353" s="143"/>
      <c r="H353" s="143"/>
      <c r="I353" s="143"/>
    </row>
    <row r="354" spans="1:9" x14ac:dyDescent="0.3">
      <c r="A354" s="381"/>
      <c r="B354" s="143"/>
      <c r="C354" s="144"/>
      <c r="D354" s="143"/>
      <c r="E354" s="143"/>
      <c r="F354" s="381"/>
      <c r="G354" s="143"/>
      <c r="H354" s="143"/>
      <c r="I354" s="143"/>
    </row>
    <row r="355" spans="1:9" x14ac:dyDescent="0.3">
      <c r="A355" s="381"/>
      <c r="B355" s="143"/>
      <c r="C355" s="144"/>
      <c r="D355" s="143"/>
      <c r="E355" s="143"/>
      <c r="F355" s="381"/>
      <c r="G355" s="143"/>
      <c r="H355" s="143"/>
      <c r="I355" s="143"/>
    </row>
    <row r="356" spans="1:9" x14ac:dyDescent="0.3">
      <c r="A356" s="381"/>
      <c r="B356" s="143"/>
      <c r="C356" s="144"/>
      <c r="D356" s="143"/>
      <c r="E356" s="143"/>
      <c r="F356" s="381"/>
      <c r="G356" s="143"/>
      <c r="H356" s="143"/>
      <c r="I356" s="143"/>
    </row>
    <row r="357" spans="1:9" x14ac:dyDescent="0.3">
      <c r="A357" s="381"/>
      <c r="B357" s="143"/>
      <c r="C357" s="144"/>
      <c r="D357" s="143"/>
      <c r="E357" s="143"/>
      <c r="F357" s="381"/>
      <c r="G357" s="143"/>
      <c r="H357" s="143"/>
      <c r="I357" s="143"/>
    </row>
    <row r="358" spans="1:9" x14ac:dyDescent="0.3">
      <c r="A358" s="381"/>
      <c r="B358" s="143"/>
      <c r="C358" s="144"/>
      <c r="D358" s="143"/>
      <c r="E358" s="143"/>
      <c r="F358" s="381"/>
      <c r="G358" s="143"/>
      <c r="H358" s="143"/>
      <c r="I358" s="143"/>
    </row>
    <row r="359" spans="1:9" x14ac:dyDescent="0.3">
      <c r="A359" s="381"/>
      <c r="B359" s="143"/>
      <c r="C359" s="144"/>
      <c r="D359" s="143"/>
      <c r="E359" s="143"/>
      <c r="F359" s="381"/>
      <c r="G359" s="143"/>
      <c r="H359" s="143"/>
      <c r="I359" s="143"/>
    </row>
    <row r="360" spans="1:9" x14ac:dyDescent="0.3">
      <c r="A360" s="381"/>
      <c r="B360" s="143"/>
      <c r="C360" s="144"/>
      <c r="D360" s="143"/>
      <c r="E360" s="143"/>
      <c r="F360" s="381"/>
      <c r="G360" s="143"/>
      <c r="H360" s="143"/>
      <c r="I360" s="143"/>
    </row>
    <row r="361" spans="1:9" x14ac:dyDescent="0.3">
      <c r="A361" s="381"/>
      <c r="B361" s="143"/>
      <c r="C361" s="144"/>
      <c r="D361" s="143"/>
      <c r="E361" s="143"/>
      <c r="F361" s="381"/>
      <c r="G361" s="143"/>
      <c r="H361" s="143"/>
      <c r="I361" s="143"/>
    </row>
    <row r="362" spans="1:9" x14ac:dyDescent="0.3">
      <c r="A362" s="381"/>
      <c r="B362" s="143"/>
      <c r="C362" s="144"/>
      <c r="D362" s="143"/>
      <c r="E362" s="143"/>
      <c r="F362" s="381"/>
      <c r="G362" s="143"/>
      <c r="H362" s="143"/>
      <c r="I362" s="143"/>
    </row>
    <row r="363" spans="1:9" x14ac:dyDescent="0.3">
      <c r="A363" s="381"/>
      <c r="B363" s="143"/>
      <c r="C363" s="144"/>
      <c r="D363" s="143"/>
      <c r="E363" s="143"/>
      <c r="F363" s="381"/>
      <c r="G363" s="143"/>
      <c r="H363" s="143"/>
      <c r="I363" s="143"/>
    </row>
    <row r="364" spans="1:9" x14ac:dyDescent="0.3">
      <c r="A364" s="381"/>
      <c r="B364" s="143"/>
      <c r="C364" s="144"/>
      <c r="D364" s="143"/>
      <c r="E364" s="143"/>
      <c r="F364" s="381"/>
      <c r="G364" s="143"/>
      <c r="H364" s="143"/>
      <c r="I364" s="143"/>
    </row>
    <row r="365" spans="1:9" x14ac:dyDescent="0.3">
      <c r="A365" s="381"/>
      <c r="B365" s="143"/>
      <c r="C365" s="144"/>
      <c r="D365" s="143"/>
      <c r="E365" s="143"/>
      <c r="F365" s="381"/>
      <c r="G365" s="143"/>
      <c r="H365" s="143"/>
      <c r="I365" s="143"/>
    </row>
    <row r="366" spans="1:9" x14ac:dyDescent="0.3">
      <c r="A366" s="381"/>
      <c r="B366" s="143"/>
      <c r="C366" s="144"/>
      <c r="D366" s="143"/>
      <c r="E366" s="143"/>
      <c r="F366" s="381"/>
      <c r="G366" s="143"/>
      <c r="H366" s="143"/>
      <c r="I366" s="143"/>
    </row>
    <row r="367" spans="1:9" x14ac:dyDescent="0.3">
      <c r="A367" s="381"/>
      <c r="B367" s="143"/>
      <c r="C367" s="144"/>
      <c r="D367" s="143"/>
      <c r="E367" s="143"/>
      <c r="F367" s="381"/>
      <c r="G367" s="143"/>
      <c r="H367" s="143"/>
      <c r="I367" s="143"/>
    </row>
    <row r="368" spans="1:9" x14ac:dyDescent="0.3">
      <c r="A368" s="381"/>
      <c r="B368" s="143"/>
      <c r="C368" s="144"/>
      <c r="D368" s="143"/>
      <c r="E368" s="143"/>
      <c r="F368" s="381"/>
      <c r="G368" s="143"/>
      <c r="H368" s="143"/>
      <c r="I368" s="143"/>
    </row>
    <row r="369" spans="1:9" x14ac:dyDescent="0.3">
      <c r="A369" s="381"/>
      <c r="B369" s="143"/>
      <c r="C369" s="144"/>
      <c r="D369" s="143"/>
      <c r="E369" s="143"/>
      <c r="F369" s="381"/>
      <c r="G369" s="143"/>
      <c r="H369" s="143"/>
      <c r="I369" s="143"/>
    </row>
    <row r="370" spans="1:9" x14ac:dyDescent="0.3">
      <c r="A370" s="381"/>
      <c r="B370" s="143"/>
      <c r="C370" s="144"/>
      <c r="D370" s="143"/>
      <c r="E370" s="143"/>
      <c r="F370" s="381"/>
      <c r="G370" s="143"/>
      <c r="H370" s="143"/>
      <c r="I370" s="143"/>
    </row>
    <row r="371" spans="1:9" x14ac:dyDescent="0.3">
      <c r="A371" s="381"/>
      <c r="B371" s="143"/>
      <c r="C371" s="144"/>
      <c r="D371" s="143"/>
      <c r="E371" s="143"/>
      <c r="F371" s="381"/>
      <c r="G371" s="143"/>
      <c r="H371" s="143"/>
      <c r="I371" s="143"/>
    </row>
    <row r="372" spans="1:9" x14ac:dyDescent="0.3">
      <c r="A372" s="381"/>
      <c r="B372" s="143"/>
      <c r="C372" s="144"/>
      <c r="D372" s="143"/>
      <c r="E372" s="143"/>
      <c r="F372" s="381"/>
      <c r="G372" s="143"/>
      <c r="H372" s="143"/>
      <c r="I372" s="143"/>
    </row>
    <row r="373" spans="1:9" x14ac:dyDescent="0.3">
      <c r="A373" s="381"/>
      <c r="B373" s="143"/>
      <c r="C373" s="144"/>
      <c r="D373" s="143"/>
      <c r="E373" s="143"/>
      <c r="F373" s="381"/>
      <c r="G373" s="143"/>
      <c r="H373" s="143"/>
      <c r="I373" s="143"/>
    </row>
    <row r="374" spans="1:9" x14ac:dyDescent="0.3">
      <c r="A374" s="381"/>
      <c r="B374" s="143"/>
      <c r="C374" s="144"/>
      <c r="D374" s="143"/>
      <c r="E374" s="143"/>
      <c r="F374" s="381"/>
      <c r="G374" s="143"/>
      <c r="H374" s="143"/>
      <c r="I374" s="143"/>
    </row>
    <row r="375" spans="1:9" x14ac:dyDescent="0.3">
      <c r="A375" s="381"/>
      <c r="B375" s="143"/>
      <c r="C375" s="144"/>
      <c r="D375" s="143"/>
      <c r="E375" s="143"/>
      <c r="F375" s="381"/>
      <c r="G375" s="143"/>
      <c r="H375" s="143"/>
      <c r="I375" s="143"/>
    </row>
    <row r="376" spans="1:9" x14ac:dyDescent="0.3">
      <c r="A376" s="381"/>
      <c r="B376" s="143"/>
      <c r="C376" s="144"/>
      <c r="D376" s="143"/>
      <c r="E376" s="143"/>
      <c r="F376" s="381"/>
      <c r="G376" s="143"/>
      <c r="H376" s="143"/>
      <c r="I376" s="143"/>
    </row>
    <row r="377" spans="1:9" x14ac:dyDescent="0.3">
      <c r="A377" s="381"/>
      <c r="B377" s="143"/>
      <c r="C377" s="144"/>
      <c r="D377" s="143"/>
      <c r="E377" s="143"/>
      <c r="F377" s="381"/>
      <c r="G377" s="143"/>
      <c r="H377" s="143"/>
      <c r="I377" s="143"/>
    </row>
    <row r="378" spans="1:9" x14ac:dyDescent="0.3">
      <c r="A378" s="381"/>
      <c r="B378" s="143"/>
      <c r="C378" s="144"/>
      <c r="D378" s="143"/>
      <c r="E378" s="143"/>
      <c r="F378" s="381"/>
      <c r="G378" s="143"/>
      <c r="H378" s="143"/>
      <c r="I378" s="143"/>
    </row>
    <row r="379" spans="1:9" x14ac:dyDescent="0.3">
      <c r="A379" s="381"/>
      <c r="B379" s="143"/>
      <c r="C379" s="144"/>
      <c r="D379" s="143"/>
      <c r="E379" s="143"/>
      <c r="F379" s="381"/>
      <c r="G379" s="143"/>
      <c r="H379" s="143"/>
      <c r="I379" s="143"/>
    </row>
    <row r="380" spans="1:9" x14ac:dyDescent="0.3">
      <c r="A380" s="381"/>
      <c r="B380" s="143"/>
      <c r="C380" s="144"/>
      <c r="D380" s="143"/>
      <c r="E380" s="143"/>
      <c r="F380" s="381"/>
      <c r="G380" s="143"/>
      <c r="H380" s="143"/>
      <c r="I380" s="143"/>
    </row>
    <row r="381" spans="1:9" x14ac:dyDescent="0.3">
      <c r="A381" s="381"/>
      <c r="B381" s="143"/>
      <c r="C381" s="144"/>
      <c r="D381" s="143"/>
      <c r="E381" s="143"/>
      <c r="F381" s="381"/>
      <c r="G381" s="143"/>
      <c r="H381" s="143"/>
      <c r="I381" s="143"/>
    </row>
    <row r="382" spans="1:9" x14ac:dyDescent="0.3">
      <c r="A382" s="381"/>
      <c r="B382" s="143"/>
      <c r="C382" s="144"/>
      <c r="D382" s="143"/>
      <c r="E382" s="143"/>
      <c r="F382" s="381"/>
      <c r="G382" s="143"/>
      <c r="H382" s="143"/>
      <c r="I382" s="143"/>
    </row>
    <row r="383" spans="1:9" x14ac:dyDescent="0.3">
      <c r="A383" s="381"/>
      <c r="B383" s="143"/>
      <c r="C383" s="144"/>
      <c r="D383" s="143"/>
      <c r="E383" s="143"/>
      <c r="F383" s="381"/>
      <c r="G383" s="143"/>
      <c r="H383" s="143"/>
      <c r="I383" s="143"/>
    </row>
    <row r="384" spans="1:9" x14ac:dyDescent="0.3">
      <c r="A384" s="381"/>
      <c r="B384" s="143"/>
      <c r="C384" s="144"/>
      <c r="D384" s="143"/>
      <c r="E384" s="143"/>
      <c r="F384" s="381"/>
      <c r="G384" s="143"/>
      <c r="H384" s="143"/>
      <c r="I384" s="143"/>
    </row>
    <row r="385" spans="1:9" x14ac:dyDescent="0.3">
      <c r="A385" s="381"/>
      <c r="B385" s="143"/>
      <c r="C385" s="144"/>
      <c r="D385" s="143"/>
      <c r="E385" s="143"/>
      <c r="F385" s="381"/>
      <c r="G385" s="143"/>
      <c r="H385" s="143"/>
      <c r="I385" s="143"/>
    </row>
    <row r="386" spans="1:9" x14ac:dyDescent="0.3">
      <c r="A386" s="381"/>
      <c r="B386" s="143"/>
      <c r="C386" s="144"/>
      <c r="D386" s="143"/>
      <c r="E386" s="143"/>
      <c r="F386" s="381"/>
      <c r="G386" s="143"/>
      <c r="H386" s="143"/>
      <c r="I386" s="143"/>
    </row>
    <row r="387" spans="1:9" x14ac:dyDescent="0.3">
      <c r="A387" s="381"/>
      <c r="B387" s="143"/>
      <c r="C387" s="144"/>
      <c r="D387" s="143"/>
      <c r="E387" s="143"/>
      <c r="F387" s="381"/>
      <c r="G387" s="143"/>
      <c r="H387" s="143"/>
      <c r="I387" s="143"/>
    </row>
    <row r="388" spans="1:9" x14ac:dyDescent="0.3">
      <c r="A388" s="381"/>
      <c r="B388" s="143"/>
      <c r="C388" s="144"/>
      <c r="D388" s="143"/>
      <c r="E388" s="143"/>
      <c r="F388" s="381"/>
      <c r="G388" s="143"/>
      <c r="H388" s="143"/>
      <c r="I388" s="143"/>
    </row>
    <row r="389" spans="1:9" x14ac:dyDescent="0.3">
      <c r="A389" s="381"/>
      <c r="B389" s="143"/>
      <c r="C389" s="144"/>
      <c r="D389" s="143"/>
      <c r="E389" s="143"/>
      <c r="F389" s="381"/>
      <c r="G389" s="143"/>
      <c r="H389" s="143"/>
      <c r="I389" s="143"/>
    </row>
    <row r="390" spans="1:9" x14ac:dyDescent="0.3">
      <c r="A390" s="381"/>
      <c r="B390" s="143"/>
      <c r="C390" s="144"/>
      <c r="D390" s="143"/>
      <c r="E390" s="143"/>
      <c r="F390" s="381"/>
      <c r="G390" s="143"/>
      <c r="H390" s="143"/>
      <c r="I390" s="143"/>
    </row>
    <row r="391" spans="1:9" x14ac:dyDescent="0.3">
      <c r="A391" s="381"/>
      <c r="B391" s="143"/>
      <c r="C391" s="144"/>
      <c r="D391" s="143"/>
      <c r="E391" s="143"/>
      <c r="F391" s="381"/>
      <c r="G391" s="143"/>
      <c r="H391" s="143"/>
      <c r="I391" s="143"/>
    </row>
    <row r="392" spans="1:9" x14ac:dyDescent="0.3">
      <c r="A392" s="381"/>
      <c r="B392" s="143"/>
      <c r="C392" s="144"/>
      <c r="D392" s="143"/>
      <c r="E392" s="143"/>
      <c r="F392" s="381"/>
      <c r="G392" s="143"/>
      <c r="H392" s="143"/>
      <c r="I392" s="143"/>
    </row>
    <row r="393" spans="1:9" x14ac:dyDescent="0.3">
      <c r="A393" s="381"/>
      <c r="B393" s="143"/>
      <c r="C393" s="144"/>
      <c r="D393" s="143"/>
      <c r="E393" s="143"/>
      <c r="F393" s="381"/>
      <c r="G393" s="143"/>
      <c r="H393" s="143"/>
      <c r="I393" s="143"/>
    </row>
    <row r="394" spans="1:9" x14ac:dyDescent="0.3">
      <c r="A394" s="381"/>
      <c r="B394" s="143"/>
      <c r="C394" s="144"/>
      <c r="D394" s="143"/>
      <c r="E394" s="143"/>
      <c r="F394" s="381"/>
      <c r="G394" s="143"/>
      <c r="H394" s="143"/>
      <c r="I394" s="143"/>
    </row>
    <row r="395" spans="1:9" x14ac:dyDescent="0.3">
      <c r="A395" s="381"/>
      <c r="B395" s="143"/>
      <c r="C395" s="144"/>
      <c r="D395" s="143"/>
      <c r="E395" s="143"/>
      <c r="F395" s="381"/>
      <c r="G395" s="143"/>
      <c r="H395" s="143"/>
      <c r="I395" s="143"/>
    </row>
    <row r="396" spans="1:9" x14ac:dyDescent="0.3">
      <c r="A396" s="381"/>
      <c r="B396" s="143"/>
      <c r="C396" s="144"/>
      <c r="D396" s="143"/>
      <c r="E396" s="143"/>
      <c r="F396" s="381"/>
      <c r="G396" s="143"/>
      <c r="H396" s="143"/>
      <c r="I396" s="143"/>
    </row>
    <row r="397" spans="1:9" x14ac:dyDescent="0.3">
      <c r="A397" s="381"/>
      <c r="B397" s="143"/>
      <c r="C397" s="144"/>
      <c r="D397" s="143"/>
      <c r="E397" s="143"/>
      <c r="F397" s="381"/>
      <c r="G397" s="143"/>
      <c r="H397" s="143"/>
      <c r="I397" s="143"/>
    </row>
    <row r="398" spans="1:9" x14ac:dyDescent="0.3">
      <c r="A398" s="381"/>
      <c r="B398" s="143"/>
      <c r="C398" s="144"/>
      <c r="D398" s="143"/>
      <c r="E398" s="143"/>
      <c r="F398" s="381"/>
      <c r="G398" s="143"/>
      <c r="H398" s="143"/>
      <c r="I398" s="143"/>
    </row>
    <row r="399" spans="1:9" x14ac:dyDescent="0.3">
      <c r="A399" s="381"/>
      <c r="B399" s="143"/>
      <c r="C399" s="144"/>
      <c r="D399" s="143"/>
      <c r="E399" s="143"/>
      <c r="F399" s="381"/>
      <c r="G399" s="143"/>
      <c r="H399" s="143"/>
      <c r="I399" s="143"/>
    </row>
    <row r="400" spans="1:9" x14ac:dyDescent="0.3">
      <c r="A400" s="381"/>
      <c r="B400" s="143"/>
      <c r="C400" s="144"/>
      <c r="D400" s="143"/>
      <c r="E400" s="143"/>
      <c r="F400" s="381"/>
      <c r="G400" s="143"/>
      <c r="H400" s="143"/>
      <c r="I400" s="143"/>
    </row>
    <row r="401" spans="1:9" x14ac:dyDescent="0.3">
      <c r="A401" s="381"/>
      <c r="B401" s="143"/>
      <c r="C401" s="144"/>
      <c r="D401" s="143"/>
      <c r="E401" s="143"/>
      <c r="F401" s="381"/>
      <c r="G401" s="143"/>
      <c r="H401" s="143"/>
      <c r="I401" s="143"/>
    </row>
    <row r="402" spans="1:9" x14ac:dyDescent="0.3">
      <c r="A402" s="381"/>
      <c r="B402" s="143"/>
      <c r="C402" s="144"/>
      <c r="D402" s="143"/>
      <c r="E402" s="143"/>
      <c r="F402" s="381"/>
      <c r="G402" s="143"/>
      <c r="H402" s="143"/>
      <c r="I402" s="143"/>
    </row>
    <row r="403" spans="1:9" x14ac:dyDescent="0.3">
      <c r="A403" s="381"/>
      <c r="B403" s="143"/>
      <c r="C403" s="144"/>
      <c r="D403" s="143"/>
      <c r="E403" s="143"/>
      <c r="F403" s="381"/>
      <c r="G403" s="143"/>
      <c r="H403" s="143"/>
      <c r="I403" s="143"/>
    </row>
    <row r="404" spans="1:9" x14ac:dyDescent="0.3">
      <c r="A404" s="381"/>
      <c r="B404" s="143"/>
      <c r="C404" s="144"/>
      <c r="D404" s="143"/>
      <c r="E404" s="143"/>
      <c r="F404" s="381"/>
      <c r="G404" s="143"/>
      <c r="H404" s="143"/>
      <c r="I404" s="143"/>
    </row>
    <row r="405" spans="1:9" x14ac:dyDescent="0.3">
      <c r="A405" s="381"/>
      <c r="B405" s="143"/>
      <c r="C405" s="144"/>
      <c r="D405" s="143"/>
      <c r="E405" s="143"/>
      <c r="F405" s="381"/>
      <c r="G405" s="143"/>
      <c r="H405" s="143"/>
      <c r="I405" s="143"/>
    </row>
    <row r="406" spans="1:9" x14ac:dyDescent="0.3">
      <c r="A406" s="381"/>
      <c r="B406" s="143"/>
      <c r="C406" s="144"/>
      <c r="D406" s="143"/>
      <c r="E406" s="143"/>
      <c r="F406" s="381"/>
      <c r="G406" s="143"/>
      <c r="H406" s="143"/>
      <c r="I406" s="143"/>
    </row>
    <row r="407" spans="1:9" x14ac:dyDescent="0.3">
      <c r="A407" s="381"/>
      <c r="B407" s="143"/>
      <c r="C407" s="144"/>
      <c r="D407" s="143"/>
      <c r="E407" s="143"/>
      <c r="F407" s="381"/>
      <c r="G407" s="143"/>
      <c r="H407" s="143"/>
      <c r="I407" s="143"/>
    </row>
    <row r="408" spans="1:9" x14ac:dyDescent="0.3">
      <c r="A408" s="381"/>
      <c r="B408" s="143"/>
      <c r="C408" s="144"/>
      <c r="D408" s="143"/>
      <c r="E408" s="143"/>
      <c r="F408" s="381"/>
      <c r="G408" s="143"/>
      <c r="H408" s="143"/>
      <c r="I408" s="143"/>
    </row>
    <row r="409" spans="1:9" x14ac:dyDescent="0.3">
      <c r="A409" s="381"/>
      <c r="B409" s="143"/>
      <c r="C409" s="144"/>
      <c r="D409" s="143"/>
      <c r="E409" s="143"/>
      <c r="F409" s="381"/>
      <c r="G409" s="143"/>
      <c r="H409" s="143"/>
      <c r="I409" s="143"/>
    </row>
    <row r="410" spans="1:9" x14ac:dyDescent="0.3">
      <c r="A410" s="381"/>
      <c r="B410" s="143"/>
      <c r="C410" s="144"/>
      <c r="D410" s="143"/>
      <c r="E410" s="143"/>
      <c r="F410" s="381"/>
      <c r="G410" s="143"/>
      <c r="H410" s="143"/>
      <c r="I410" s="143"/>
    </row>
    <row r="411" spans="1:9" x14ac:dyDescent="0.3">
      <c r="A411" s="381"/>
      <c r="B411" s="143"/>
      <c r="C411" s="144"/>
      <c r="D411" s="143"/>
      <c r="E411" s="143"/>
      <c r="F411" s="381"/>
      <c r="G411" s="143"/>
      <c r="H411" s="143"/>
      <c r="I411" s="143"/>
    </row>
    <row r="412" spans="1:9" x14ac:dyDescent="0.3">
      <c r="A412" s="381"/>
      <c r="B412" s="143"/>
      <c r="C412" s="144"/>
      <c r="D412" s="143"/>
      <c r="E412" s="143"/>
      <c r="F412" s="381"/>
      <c r="G412" s="143"/>
      <c r="H412" s="143"/>
      <c r="I412" s="143"/>
    </row>
    <row r="413" spans="1:9" x14ac:dyDescent="0.3">
      <c r="A413" s="381"/>
      <c r="B413" s="143"/>
      <c r="C413" s="144"/>
      <c r="D413" s="143"/>
      <c r="E413" s="143"/>
      <c r="F413" s="381"/>
      <c r="G413" s="143"/>
      <c r="H413" s="143"/>
      <c r="I413" s="143"/>
    </row>
    <row r="414" spans="1:9" x14ac:dyDescent="0.3">
      <c r="A414" s="381"/>
      <c r="B414" s="143"/>
      <c r="C414" s="144"/>
      <c r="D414" s="143"/>
      <c r="E414" s="143"/>
      <c r="F414" s="381"/>
      <c r="G414" s="143"/>
      <c r="H414" s="143"/>
      <c r="I414" s="143"/>
    </row>
    <row r="415" spans="1:9" x14ac:dyDescent="0.3">
      <c r="A415" s="381"/>
      <c r="B415" s="143"/>
      <c r="C415" s="144"/>
      <c r="D415" s="143"/>
      <c r="E415" s="143"/>
      <c r="F415" s="381"/>
      <c r="G415" s="143"/>
      <c r="H415" s="143"/>
      <c r="I415" s="143"/>
    </row>
    <row r="416" spans="1:9" x14ac:dyDescent="0.3">
      <c r="A416" s="381"/>
      <c r="B416" s="143"/>
      <c r="C416" s="144"/>
      <c r="D416" s="143"/>
      <c r="E416" s="143"/>
      <c r="F416" s="381"/>
      <c r="G416" s="143"/>
      <c r="H416" s="143"/>
      <c r="I416" s="143"/>
    </row>
    <row r="417" spans="1:9" x14ac:dyDescent="0.3">
      <c r="A417" s="381"/>
      <c r="B417" s="143"/>
      <c r="C417" s="144"/>
      <c r="D417" s="143"/>
      <c r="E417" s="143"/>
      <c r="F417" s="381"/>
      <c r="G417" s="143"/>
      <c r="H417" s="143"/>
      <c r="I417" s="143"/>
    </row>
    <row r="418" spans="1:9" x14ac:dyDescent="0.3">
      <c r="A418" s="381"/>
      <c r="B418" s="143"/>
      <c r="C418" s="144"/>
      <c r="D418" s="143"/>
      <c r="E418" s="143"/>
      <c r="F418" s="381"/>
      <c r="G418" s="143"/>
      <c r="H418" s="143"/>
      <c r="I418" s="143"/>
    </row>
    <row r="419" spans="1:9" x14ac:dyDescent="0.3">
      <c r="A419" s="381"/>
      <c r="B419" s="143"/>
      <c r="C419" s="144"/>
      <c r="D419" s="143"/>
      <c r="E419" s="143"/>
      <c r="F419" s="381"/>
      <c r="G419" s="143"/>
      <c r="H419" s="143"/>
      <c r="I419" s="143"/>
    </row>
    <row r="420" spans="1:9" x14ac:dyDescent="0.3">
      <c r="A420" s="381"/>
      <c r="B420" s="143"/>
      <c r="C420" s="144"/>
      <c r="D420" s="143"/>
      <c r="E420" s="143"/>
      <c r="F420" s="381"/>
      <c r="G420" s="143"/>
      <c r="H420" s="143"/>
      <c r="I420" s="143"/>
    </row>
  </sheetData>
  <mergeCells count="15">
    <mergeCell ref="B6:B7"/>
    <mergeCell ref="C6:C7"/>
    <mergeCell ref="D6:D7"/>
    <mergeCell ref="E6:E7"/>
    <mergeCell ref="I17:I19"/>
    <mergeCell ref="C10:C16"/>
    <mergeCell ref="F10:F16"/>
    <mergeCell ref="B10:B16"/>
    <mergeCell ref="D10:D16"/>
    <mergeCell ref="B17:B19"/>
    <mergeCell ref="C17:C19"/>
    <mergeCell ref="D17:D19"/>
    <mergeCell ref="F17:F19"/>
    <mergeCell ref="E10:E16"/>
    <mergeCell ref="E17:E19"/>
  </mergeCells>
  <phoneticPr fontId="11" type="noConversion"/>
  <conditionalFormatting sqref="J26:J29">
    <cfRule type="cellIs" dxfId="104" priority="7" operator="equal">
      <formula>$J$26:$J$29+$J$6</formula>
    </cfRule>
  </conditionalFormatting>
  <conditionalFormatting sqref="E4">
    <cfRule type="cellIs" dxfId="103" priority="5" operator="equal">
      <formula>"No"</formula>
    </cfRule>
  </conditionalFormatting>
  <conditionalFormatting sqref="J6:J22">
    <cfRule type="cellIs" dxfId="102" priority="3" operator="equal">
      <formula>"Fail"</formula>
    </cfRule>
    <cfRule type="cellIs" dxfId="101" priority="4" operator="equal">
      <formula>"Pass"</formula>
    </cfRule>
  </conditionalFormatting>
  <dataValidations count="1">
    <dataValidation type="list" allowBlank="1" showInputMessage="1" showErrorMessage="1" sqref="J6:J7 J10:J22" xr:uid="{7F258368-DB65-4101-8D26-AF19C90E9E4A}">
      <formula1>$J$26:$J$29</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8D84-5264-442B-9845-2138C400B619}">
  <sheetPr>
    <pageSetUpPr fitToPage="1"/>
  </sheetPr>
  <dimension ref="A1:AO373"/>
  <sheetViews>
    <sheetView zoomScale="80" zoomScaleNormal="80" workbookViewId="0">
      <selection activeCell="C25" sqref="C25"/>
    </sheetView>
  </sheetViews>
  <sheetFormatPr defaultColWidth="9.109375" defaultRowHeight="13.8" x14ac:dyDescent="0.3"/>
  <cols>
    <col min="1" max="1" width="5.109375" style="54" customWidth="1"/>
    <col min="2" max="2" width="19.44140625" style="72" bestFit="1" customWidth="1"/>
    <col min="3" max="3" width="40" style="70" customWidth="1"/>
    <col min="4" max="4" width="38.5546875" style="70" customWidth="1"/>
    <col min="5" max="5" width="18.5546875" style="205" customWidth="1"/>
    <col min="6" max="6" width="114.33203125" style="70" customWidth="1"/>
    <col min="7" max="7" width="19.5546875" style="71" customWidth="1"/>
    <col min="8" max="9" width="50.6640625" style="70" customWidth="1"/>
    <col min="10" max="10" width="5.88671875" style="59" customWidth="1"/>
    <col min="11" max="11" width="8.33203125" style="59" customWidth="1"/>
    <col min="12" max="16" width="9.109375" style="59"/>
    <col min="17" max="16384" width="9.109375" style="54"/>
  </cols>
  <sheetData>
    <row r="1" spans="2:16" s="48" customFormat="1" ht="12" customHeight="1" x14ac:dyDescent="0.3">
      <c r="B1" s="49"/>
      <c r="C1" s="50"/>
      <c r="D1" s="50"/>
      <c r="E1" s="161"/>
      <c r="F1" s="51"/>
      <c r="G1" s="50"/>
      <c r="H1" s="50"/>
      <c r="I1" s="50"/>
      <c r="J1" s="52"/>
      <c r="K1" s="52"/>
      <c r="L1" s="52"/>
      <c r="M1" s="52"/>
      <c r="N1" s="52"/>
      <c r="O1" s="52"/>
      <c r="P1" s="52"/>
    </row>
    <row r="2" spans="2:16" s="48" customFormat="1" ht="15.6" x14ac:dyDescent="0.3">
      <c r="B2" s="162" t="s">
        <v>31</v>
      </c>
      <c r="C2" s="554" t="s">
        <v>578</v>
      </c>
      <c r="D2" s="555"/>
      <c r="E2" s="554" t="s">
        <v>276</v>
      </c>
      <c r="F2" s="555"/>
      <c r="G2" s="50"/>
      <c r="H2" s="50"/>
      <c r="I2" s="50"/>
      <c r="J2" s="52"/>
      <c r="K2" s="52"/>
      <c r="L2" s="52"/>
      <c r="M2" s="52"/>
      <c r="N2" s="52"/>
      <c r="O2" s="52"/>
      <c r="P2" s="52"/>
    </row>
    <row r="3" spans="2:16" s="48" customFormat="1" ht="14.4" x14ac:dyDescent="0.3">
      <c r="B3" s="163" t="s">
        <v>292</v>
      </c>
      <c r="C3" s="540" t="s">
        <v>15</v>
      </c>
      <c r="D3" s="541"/>
      <c r="E3" s="540" t="s">
        <v>949</v>
      </c>
      <c r="F3" s="541"/>
      <c r="G3" s="50"/>
      <c r="H3" s="50"/>
      <c r="I3" s="50"/>
      <c r="J3" s="52"/>
      <c r="K3" s="52"/>
      <c r="L3" s="52"/>
      <c r="M3" s="52"/>
      <c r="N3" s="52"/>
      <c r="O3" s="52"/>
      <c r="P3" s="52"/>
    </row>
    <row r="4" spans="2:16" s="48" customFormat="1" ht="14.4" x14ac:dyDescent="0.3">
      <c r="B4" s="163" t="s">
        <v>293</v>
      </c>
      <c r="C4" s="542" t="s">
        <v>16</v>
      </c>
      <c r="D4" s="543"/>
      <c r="E4" s="542" t="s">
        <v>950</v>
      </c>
      <c r="F4" s="543"/>
      <c r="G4" s="50"/>
      <c r="H4" s="50"/>
      <c r="I4" s="50"/>
      <c r="J4" s="52"/>
      <c r="K4" s="52"/>
      <c r="L4" s="52"/>
      <c r="M4" s="52"/>
      <c r="N4" s="52"/>
      <c r="O4" s="52"/>
      <c r="P4" s="52"/>
    </row>
    <row r="5" spans="2:16" s="48" customFormat="1" ht="14.4" x14ac:dyDescent="0.3">
      <c r="B5" s="163" t="s">
        <v>294</v>
      </c>
      <c r="C5" s="540" t="s">
        <v>15</v>
      </c>
      <c r="D5" s="541"/>
      <c r="E5" s="540" t="s">
        <v>951</v>
      </c>
      <c r="F5" s="541"/>
      <c r="G5" s="50"/>
      <c r="H5" s="50"/>
      <c r="I5" s="50"/>
      <c r="J5" s="52"/>
      <c r="K5" s="52"/>
      <c r="L5" s="52"/>
      <c r="M5" s="52"/>
      <c r="N5" s="52"/>
      <c r="O5" s="52"/>
      <c r="P5" s="52"/>
    </row>
    <row r="6" spans="2:16" s="48" customFormat="1" ht="14.4" x14ac:dyDescent="0.3">
      <c r="B6" s="163" t="s">
        <v>295</v>
      </c>
      <c r="C6" s="542" t="s">
        <v>16</v>
      </c>
      <c r="D6" s="543"/>
      <c r="E6" s="542" t="s">
        <v>952</v>
      </c>
      <c r="F6" s="543"/>
      <c r="G6" s="50"/>
      <c r="H6" s="50"/>
      <c r="I6" s="50"/>
      <c r="J6" s="52"/>
      <c r="K6" s="52"/>
      <c r="L6" s="52"/>
      <c r="M6" s="52"/>
      <c r="N6" s="52"/>
      <c r="O6" s="52"/>
      <c r="P6" s="52"/>
    </row>
    <row r="7" spans="2:16" s="48" customFormat="1" ht="14.4" x14ac:dyDescent="0.3">
      <c r="B7" s="163" t="s">
        <v>296</v>
      </c>
      <c r="C7" s="540" t="s">
        <v>15</v>
      </c>
      <c r="D7" s="541"/>
      <c r="E7" s="540" t="s">
        <v>953</v>
      </c>
      <c r="F7" s="541"/>
      <c r="G7" s="50"/>
      <c r="H7" s="50"/>
      <c r="I7" s="50"/>
      <c r="J7" s="52"/>
      <c r="K7" s="52"/>
      <c r="L7" s="52"/>
      <c r="M7" s="52"/>
      <c r="N7" s="52"/>
      <c r="O7" s="52"/>
      <c r="P7" s="52"/>
    </row>
    <row r="8" spans="2:16" s="48" customFormat="1" ht="14.4" x14ac:dyDescent="0.3">
      <c r="B8" s="163" t="s">
        <v>297</v>
      </c>
      <c r="C8" s="542" t="s">
        <v>16</v>
      </c>
      <c r="D8" s="543"/>
      <c r="E8" s="542" t="s">
        <v>954</v>
      </c>
      <c r="F8" s="543"/>
      <c r="G8" s="50"/>
      <c r="H8" s="50"/>
      <c r="I8" s="50"/>
      <c r="J8" s="52"/>
      <c r="K8" s="52"/>
      <c r="L8" s="52"/>
      <c r="M8" s="52"/>
      <c r="N8" s="52"/>
      <c r="O8" s="52"/>
      <c r="P8" s="52"/>
    </row>
    <row r="9" spans="2:16" s="48" customFormat="1" ht="14.4" x14ac:dyDescent="0.3">
      <c r="B9" s="163" t="s">
        <v>298</v>
      </c>
      <c r="C9" s="540" t="s">
        <v>15</v>
      </c>
      <c r="D9" s="541"/>
      <c r="E9" s="540" t="s">
        <v>1271</v>
      </c>
      <c r="F9" s="541"/>
      <c r="G9" s="50"/>
      <c r="H9" s="50"/>
      <c r="I9" s="50"/>
      <c r="J9" s="52"/>
      <c r="K9" s="52"/>
      <c r="L9" s="52"/>
      <c r="M9" s="52"/>
      <c r="N9" s="52"/>
      <c r="O9" s="52"/>
      <c r="P9" s="52"/>
    </row>
    <row r="10" spans="2:16" s="48" customFormat="1" ht="14.4" x14ac:dyDescent="0.3">
      <c r="B10" s="163" t="s">
        <v>321</v>
      </c>
      <c r="C10" s="542" t="s">
        <v>16</v>
      </c>
      <c r="D10" s="543"/>
      <c r="E10" s="542" t="s">
        <v>1272</v>
      </c>
      <c r="F10" s="543"/>
      <c r="G10" s="50"/>
      <c r="H10" s="50"/>
      <c r="I10" s="50"/>
      <c r="J10" s="52"/>
      <c r="K10" s="52"/>
      <c r="L10" s="52"/>
      <c r="M10" s="52"/>
      <c r="N10" s="52"/>
      <c r="O10" s="52"/>
      <c r="P10" s="52"/>
    </row>
    <row r="11" spans="2:16" s="48" customFormat="1" ht="14.4" x14ac:dyDescent="0.3">
      <c r="B11" s="163" t="s">
        <v>410</v>
      </c>
      <c r="C11" s="540" t="s">
        <v>15</v>
      </c>
      <c r="D11" s="541"/>
      <c r="E11" s="540" t="s">
        <v>596</v>
      </c>
      <c r="F11" s="541"/>
      <c r="G11" s="50"/>
      <c r="H11" s="50"/>
      <c r="I11" s="50"/>
      <c r="J11" s="52"/>
      <c r="K11" s="52"/>
      <c r="L11" s="52"/>
      <c r="M11" s="52"/>
      <c r="N11" s="52"/>
      <c r="O11" s="52"/>
      <c r="P11" s="52"/>
    </row>
    <row r="12" spans="2:16" s="48" customFormat="1" ht="14.25" customHeight="1" x14ac:dyDescent="0.3">
      <c r="B12" s="163" t="s">
        <v>411</v>
      </c>
      <c r="C12" s="542" t="s">
        <v>16</v>
      </c>
      <c r="D12" s="543"/>
      <c r="E12" s="542" t="s">
        <v>577</v>
      </c>
      <c r="F12" s="543"/>
      <c r="G12" s="50"/>
      <c r="H12" s="50"/>
      <c r="I12" s="50"/>
      <c r="J12" s="52"/>
      <c r="K12" s="52"/>
      <c r="L12" s="52"/>
      <c r="M12" s="52"/>
      <c r="N12" s="52"/>
      <c r="O12" s="52"/>
      <c r="P12" s="52"/>
    </row>
    <row r="13" spans="2:16" s="48" customFormat="1" ht="14.4" x14ac:dyDescent="0.3">
      <c r="B13" s="163" t="s">
        <v>412</v>
      </c>
      <c r="C13" s="540" t="s">
        <v>15</v>
      </c>
      <c r="D13" s="541"/>
      <c r="E13" s="540" t="s">
        <v>955</v>
      </c>
      <c r="F13" s="541"/>
      <c r="G13" s="50"/>
      <c r="H13" s="50"/>
      <c r="I13" s="50"/>
      <c r="J13" s="52"/>
      <c r="K13" s="52"/>
      <c r="L13" s="52"/>
      <c r="M13" s="52"/>
      <c r="N13" s="52"/>
      <c r="O13" s="52"/>
      <c r="P13" s="52"/>
    </row>
    <row r="14" spans="2:16" s="48" customFormat="1" ht="14.4" x14ac:dyDescent="0.3">
      <c r="B14" s="163" t="s">
        <v>413</v>
      </c>
      <c r="C14" s="540" t="s">
        <v>15</v>
      </c>
      <c r="D14" s="541"/>
      <c r="E14" s="540" t="s">
        <v>956</v>
      </c>
      <c r="F14" s="541"/>
      <c r="G14" s="50"/>
      <c r="H14" s="50"/>
      <c r="I14" s="50"/>
      <c r="J14" s="52"/>
      <c r="K14" s="52"/>
      <c r="L14" s="52"/>
      <c r="M14" s="52"/>
      <c r="N14" s="52"/>
      <c r="O14" s="52"/>
      <c r="P14" s="52"/>
    </row>
    <row r="15" spans="2:16" s="48" customFormat="1" ht="14.4" x14ac:dyDescent="0.3">
      <c r="B15" s="163" t="s">
        <v>414</v>
      </c>
      <c r="C15" s="540" t="s">
        <v>15</v>
      </c>
      <c r="D15" s="541"/>
      <c r="E15" s="540" t="s">
        <v>1110</v>
      </c>
      <c r="F15" s="541"/>
      <c r="G15" s="50"/>
      <c r="H15" s="50"/>
      <c r="I15" s="50"/>
      <c r="J15" s="52"/>
      <c r="K15" s="52"/>
      <c r="L15" s="52"/>
      <c r="M15" s="52"/>
      <c r="N15" s="52"/>
      <c r="O15" s="52"/>
      <c r="P15" s="52"/>
    </row>
    <row r="16" spans="2:16" s="48" customFormat="1" ht="14.4" x14ac:dyDescent="0.3">
      <c r="B16" s="163" t="s">
        <v>533</v>
      </c>
      <c r="C16" s="540" t="s">
        <v>15</v>
      </c>
      <c r="D16" s="541"/>
      <c r="E16" s="540" t="s">
        <v>957</v>
      </c>
      <c r="F16" s="541"/>
      <c r="G16" s="50"/>
      <c r="H16" s="50"/>
      <c r="I16" s="50"/>
      <c r="J16" s="52"/>
      <c r="K16" s="52"/>
      <c r="L16" s="52"/>
      <c r="M16" s="52"/>
      <c r="N16" s="52"/>
      <c r="O16" s="52"/>
      <c r="P16" s="52"/>
    </row>
    <row r="17" spans="1:41" s="48" customFormat="1" ht="14.4" x14ac:dyDescent="0.3">
      <c r="B17" s="163" t="s">
        <v>594</v>
      </c>
      <c r="C17" s="540" t="s">
        <v>15</v>
      </c>
      <c r="D17" s="541"/>
      <c r="E17" s="540" t="s">
        <v>510</v>
      </c>
      <c r="F17" s="541"/>
      <c r="G17" s="50"/>
      <c r="H17" s="50"/>
      <c r="I17" s="50"/>
      <c r="J17" s="52"/>
      <c r="K17" s="52"/>
      <c r="L17" s="52"/>
      <c r="M17" s="52"/>
      <c r="N17" s="52"/>
      <c r="O17" s="52"/>
      <c r="P17" s="52"/>
    </row>
    <row r="18" spans="1:41" s="48" customFormat="1" ht="14.4" x14ac:dyDescent="0.3">
      <c r="B18" s="163" t="s">
        <v>595</v>
      </c>
      <c r="C18" s="540" t="s">
        <v>15</v>
      </c>
      <c r="D18" s="541"/>
      <c r="E18" s="540" t="s">
        <v>958</v>
      </c>
      <c r="F18" s="541"/>
      <c r="G18" s="51"/>
      <c r="H18" s="50"/>
      <c r="I18" s="50"/>
      <c r="J18" s="52"/>
      <c r="K18" s="52"/>
      <c r="L18" s="52"/>
      <c r="M18" s="52"/>
      <c r="N18" s="52"/>
      <c r="O18" s="52"/>
      <c r="P18" s="52"/>
    </row>
    <row r="19" spans="1:41" s="48" customFormat="1" ht="14.4" x14ac:dyDescent="0.3">
      <c r="B19" s="164"/>
      <c r="C19" s="165"/>
      <c r="D19" s="16"/>
      <c r="E19" s="161"/>
      <c r="F19" s="50"/>
      <c r="G19" s="51"/>
      <c r="H19" s="50"/>
      <c r="I19" s="50"/>
      <c r="J19" s="52"/>
      <c r="K19" s="52"/>
      <c r="L19" s="52"/>
      <c r="M19" s="52"/>
      <c r="N19" s="52"/>
      <c r="O19" s="52"/>
      <c r="P19" s="52"/>
    </row>
    <row r="20" spans="1:41" ht="20.100000000000001" customHeight="1" x14ac:dyDescent="0.3">
      <c r="A20" s="48"/>
      <c r="B20" s="166" t="s">
        <v>277</v>
      </c>
      <c r="C20" s="533" t="s">
        <v>292</v>
      </c>
      <c r="D20" s="533"/>
      <c r="E20" s="533"/>
      <c r="F20" s="533"/>
      <c r="G20" s="533"/>
      <c r="H20" s="533"/>
      <c r="I20" s="533"/>
      <c r="J20" s="167"/>
      <c r="K20" s="167"/>
      <c r="L20" s="52"/>
      <c r="M20" s="52"/>
      <c r="N20" s="52"/>
      <c r="O20" s="52"/>
      <c r="P20" s="52"/>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row>
    <row r="21" spans="1:41" ht="107.1" customHeight="1" x14ac:dyDescent="0.3">
      <c r="A21" s="48"/>
      <c r="B21" s="55" t="s">
        <v>278</v>
      </c>
      <c r="C21" s="531" t="s">
        <v>959</v>
      </c>
      <c r="D21" s="531"/>
      <c r="E21" s="531"/>
      <c r="F21" s="531"/>
      <c r="G21" s="531"/>
      <c r="H21" s="531"/>
      <c r="I21" s="531"/>
      <c r="J21" s="167"/>
      <c r="K21" s="167"/>
      <c r="L21" s="52"/>
      <c r="M21" s="52"/>
      <c r="N21" s="52"/>
      <c r="O21" s="52"/>
      <c r="P21" s="52"/>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row>
    <row r="22" spans="1:41" ht="31.5" customHeight="1" x14ac:dyDescent="0.3">
      <c r="A22" s="48"/>
      <c r="B22" s="56" t="s">
        <v>279</v>
      </c>
      <c r="C22" s="532" t="s">
        <v>597</v>
      </c>
      <c r="D22" s="532"/>
      <c r="E22" s="532"/>
      <c r="F22" s="532"/>
      <c r="G22" s="532"/>
      <c r="H22" s="532"/>
      <c r="I22" s="532"/>
      <c r="J22" s="167"/>
      <c r="K22" s="167"/>
      <c r="L22" s="52"/>
      <c r="M22" s="52"/>
      <c r="N22" s="52"/>
      <c r="O22" s="52"/>
      <c r="P22" s="52"/>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row>
    <row r="23" spans="1:41" ht="33" customHeight="1" x14ac:dyDescent="0.3">
      <c r="A23" s="48"/>
      <c r="B23" s="534" t="s">
        <v>280</v>
      </c>
      <c r="C23" s="168" t="s">
        <v>281</v>
      </c>
      <c r="D23" s="169" t="s">
        <v>282</v>
      </c>
      <c r="E23" s="168" t="s">
        <v>511</v>
      </c>
      <c r="F23" s="168" t="s">
        <v>283</v>
      </c>
      <c r="G23" s="170" t="s">
        <v>284</v>
      </c>
      <c r="H23" s="170" t="s">
        <v>512</v>
      </c>
      <c r="I23" s="170" t="s">
        <v>3</v>
      </c>
      <c r="J23" s="57" t="s">
        <v>4</v>
      </c>
      <c r="K23" s="52"/>
      <c r="L23" s="52"/>
      <c r="M23" s="52"/>
      <c r="N23" s="52"/>
      <c r="O23" s="52"/>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row>
    <row r="24" spans="1:41" s="59" customFormat="1" ht="30" customHeight="1" x14ac:dyDescent="0.3">
      <c r="A24" s="48"/>
      <c r="B24" s="535"/>
      <c r="C24" s="154" t="s">
        <v>513</v>
      </c>
      <c r="D24" s="154" t="s">
        <v>774</v>
      </c>
      <c r="E24" s="171" t="s">
        <v>514</v>
      </c>
      <c r="F24" s="154" t="s">
        <v>515</v>
      </c>
      <c r="G24" s="172" t="s">
        <v>6</v>
      </c>
      <c r="H24" s="155"/>
      <c r="I24" s="155"/>
      <c r="J24" s="173">
        <f>IF(G24="","0",IF(G24="Pass",1,IF(G24="Fail",0,IF(G24="TBD",0,IF(G24="N/A (Please provide reason)",1)))))</f>
        <v>0</v>
      </c>
      <c r="K24" s="52" t="s">
        <v>7</v>
      </c>
      <c r="L24" s="52" t="s">
        <v>7</v>
      </c>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row>
    <row r="25" spans="1:41" s="59" customFormat="1" ht="244.8" x14ac:dyDescent="0.3">
      <c r="A25" s="48"/>
      <c r="B25" s="535"/>
      <c r="C25" s="154" t="s">
        <v>1111</v>
      </c>
      <c r="D25" s="141" t="s">
        <v>1321</v>
      </c>
      <c r="E25" s="232" t="s">
        <v>1320</v>
      </c>
      <c r="F25" s="154" t="s">
        <v>516</v>
      </c>
      <c r="G25" s="172" t="s">
        <v>6</v>
      </c>
      <c r="H25" s="155"/>
      <c r="I25" s="155"/>
      <c r="J25" s="173">
        <f>IF(G25="","0",IF(G25="Pass",1,IF(G25="Fail",0,IF(G25="TBD",0,IF(G25="N/A (Please provide reason)",1)))))</f>
        <v>0</v>
      </c>
      <c r="K25" s="52"/>
      <c r="L25" s="52"/>
      <c r="M25" s="52" t="s">
        <v>7</v>
      </c>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row>
    <row r="26" spans="1:41" s="63" customFormat="1" ht="20.100000000000001" customHeight="1" x14ac:dyDescent="0.3">
      <c r="A26" s="60"/>
      <c r="B26" s="61" t="s">
        <v>285</v>
      </c>
      <c r="C26" s="174" t="str">
        <f>IF(K26=100%, "Complete", "Incomplete")</f>
        <v>Incomplete</v>
      </c>
      <c r="D26" s="175"/>
      <c r="E26" s="176"/>
      <c r="F26" s="175"/>
      <c r="G26" s="177"/>
      <c r="H26" s="175"/>
      <c r="I26" s="175"/>
      <c r="J26" s="175"/>
      <c r="K26" s="62">
        <f>SUM(J24:J25) / (COUNT(J24:J25))</f>
        <v>0</v>
      </c>
      <c r="L26" s="60" t="s">
        <v>7</v>
      </c>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row>
    <row r="27" spans="1:41" s="63" customFormat="1" ht="20.100000000000001" customHeight="1" x14ac:dyDescent="0.3">
      <c r="A27" s="60"/>
      <c r="B27" s="178"/>
      <c r="C27" s="179"/>
      <c r="D27" s="180"/>
      <c r="E27" s="181"/>
      <c r="F27" s="180"/>
      <c r="G27" s="182"/>
      <c r="H27" s="180"/>
      <c r="I27" s="180"/>
      <c r="J27" s="180"/>
      <c r="K27" s="180"/>
      <c r="L27" s="183"/>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row>
    <row r="28" spans="1:41" ht="20.100000000000001" customHeight="1" x14ac:dyDescent="0.3">
      <c r="A28" s="48"/>
      <c r="B28" s="166" t="s">
        <v>277</v>
      </c>
      <c r="C28" s="533" t="s">
        <v>293</v>
      </c>
      <c r="D28" s="533"/>
      <c r="E28" s="533"/>
      <c r="F28" s="533"/>
      <c r="G28" s="533"/>
      <c r="H28" s="533"/>
      <c r="I28" s="533"/>
      <c r="J28" s="167"/>
      <c r="K28" s="167"/>
      <c r="L28" s="52"/>
      <c r="M28" s="52"/>
      <c r="N28" s="52"/>
      <c r="O28" s="52"/>
      <c r="P28" s="52"/>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row>
    <row r="29" spans="1:41" ht="102.6" customHeight="1" x14ac:dyDescent="0.3">
      <c r="A29" s="48"/>
      <c r="B29" s="55" t="s">
        <v>278</v>
      </c>
      <c r="C29" s="531" t="s">
        <v>960</v>
      </c>
      <c r="D29" s="531"/>
      <c r="E29" s="531"/>
      <c r="F29" s="531"/>
      <c r="G29" s="531"/>
      <c r="H29" s="531"/>
      <c r="I29" s="531"/>
      <c r="J29" s="167"/>
      <c r="K29" s="167"/>
      <c r="L29" s="52"/>
      <c r="M29" s="52"/>
      <c r="N29" s="52"/>
      <c r="O29" s="52"/>
      <c r="P29" s="52"/>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row>
    <row r="30" spans="1:41" ht="31.5" customHeight="1" x14ac:dyDescent="0.3">
      <c r="A30" s="48"/>
      <c r="B30" s="56" t="s">
        <v>279</v>
      </c>
      <c r="C30" s="532" t="s">
        <v>599</v>
      </c>
      <c r="D30" s="532"/>
      <c r="E30" s="532"/>
      <c r="F30" s="532"/>
      <c r="G30" s="532"/>
      <c r="H30" s="532"/>
      <c r="I30" s="532"/>
      <c r="J30" s="167"/>
      <c r="K30" s="167"/>
      <c r="L30" s="52"/>
      <c r="M30" s="52"/>
      <c r="N30" s="52"/>
      <c r="O30" s="52"/>
      <c r="P30" s="52"/>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row>
    <row r="31" spans="1:41" ht="33" customHeight="1" x14ac:dyDescent="0.3">
      <c r="A31" s="48"/>
      <c r="B31" s="534" t="s">
        <v>280</v>
      </c>
      <c r="C31" s="168" t="s">
        <v>281</v>
      </c>
      <c r="D31" s="169" t="s">
        <v>282</v>
      </c>
      <c r="E31" s="168" t="s">
        <v>511</v>
      </c>
      <c r="F31" s="168" t="s">
        <v>283</v>
      </c>
      <c r="G31" s="170" t="s">
        <v>284</v>
      </c>
      <c r="H31" s="170" t="s">
        <v>512</v>
      </c>
      <c r="I31" s="520" t="s">
        <v>3</v>
      </c>
      <c r="J31" s="521"/>
      <c r="K31" s="522"/>
      <c r="L31" s="57" t="s">
        <v>4</v>
      </c>
      <c r="M31" s="52"/>
      <c r="N31" s="52"/>
      <c r="O31" s="52"/>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row>
    <row r="32" spans="1:41" s="59" customFormat="1" ht="30" customHeight="1" x14ac:dyDescent="0.3">
      <c r="A32" s="48"/>
      <c r="B32" s="535"/>
      <c r="C32" s="154" t="s">
        <v>513</v>
      </c>
      <c r="D32" s="154" t="s">
        <v>774</v>
      </c>
      <c r="E32" s="171" t="s">
        <v>514</v>
      </c>
      <c r="F32" s="154" t="s">
        <v>515</v>
      </c>
      <c r="G32" s="172" t="s">
        <v>6</v>
      </c>
      <c r="H32" s="155"/>
      <c r="I32" s="523"/>
      <c r="J32" s="524"/>
      <c r="K32" s="525"/>
      <c r="L32" s="173">
        <f>IF(G32="","0",IF(G32="Pass",1,IF(G32="Fail",0,IF(G32="TBD",0,IF(G32="N/A (Please provide reason)",1)))))</f>
        <v>0</v>
      </c>
      <c r="M32" s="52" t="s">
        <v>7</v>
      </c>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row>
    <row r="33" spans="1:41" s="59" customFormat="1" ht="201.6" x14ac:dyDescent="0.3">
      <c r="A33" s="48"/>
      <c r="B33" s="535"/>
      <c r="C33" s="154" t="s">
        <v>1111</v>
      </c>
      <c r="D33" s="141" t="s">
        <v>1323</v>
      </c>
      <c r="E33" s="232" t="s">
        <v>1322</v>
      </c>
      <c r="F33" s="154" t="s">
        <v>600</v>
      </c>
      <c r="G33" s="172" t="s">
        <v>6</v>
      </c>
      <c r="H33" s="155"/>
      <c r="I33" s="523"/>
      <c r="J33" s="524"/>
      <c r="K33" s="525"/>
      <c r="L33" s="173">
        <f>IF(G33="","0",IF(G33="Pass",1,IF(G33="Fail",0,IF(G33="TBD",0,IF(G33="N/A (Please provide reason)",1)))))</f>
        <v>0</v>
      </c>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row>
    <row r="34" spans="1:41" s="63" customFormat="1" ht="20.100000000000001" customHeight="1" x14ac:dyDescent="0.3">
      <c r="A34" s="60"/>
      <c r="B34" s="61" t="s">
        <v>285</v>
      </c>
      <c r="C34" s="174" t="str">
        <f>IF(M34=100%, "Complete", "Incomplete")</f>
        <v>Incomplete</v>
      </c>
      <c r="D34" s="175"/>
      <c r="E34" s="176"/>
      <c r="F34" s="175"/>
      <c r="G34" s="177"/>
      <c r="H34" s="175"/>
      <c r="I34" s="175"/>
      <c r="J34" s="175"/>
      <c r="K34" s="175"/>
      <c r="L34" s="175"/>
      <c r="M34" s="62">
        <f>SUM(L32:L33) / (COUNT(L32:L33))</f>
        <v>0</v>
      </c>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row>
    <row r="35" spans="1:41" s="63" customFormat="1" ht="20.100000000000001" customHeight="1" x14ac:dyDescent="0.3">
      <c r="A35" s="60"/>
      <c r="B35" s="178"/>
      <c r="C35" s="179"/>
      <c r="D35" s="180"/>
      <c r="E35" s="181"/>
      <c r="F35" s="180"/>
      <c r="G35" s="182"/>
      <c r="H35" s="180"/>
      <c r="I35" s="180"/>
      <c r="J35" s="180"/>
      <c r="K35" s="180"/>
      <c r="L35" s="183"/>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row>
    <row r="36" spans="1:41" ht="20.100000000000001" customHeight="1" x14ac:dyDescent="0.3">
      <c r="A36" s="48"/>
      <c r="B36" s="166" t="s">
        <v>277</v>
      </c>
      <c r="C36" s="539" t="s">
        <v>294</v>
      </c>
      <c r="D36" s="539"/>
      <c r="E36" s="539"/>
      <c r="F36" s="539"/>
      <c r="G36" s="539"/>
      <c r="H36" s="539"/>
      <c r="I36" s="539"/>
      <c r="J36" s="167"/>
      <c r="K36" s="167"/>
      <c r="L36" s="52"/>
      <c r="M36" s="52"/>
      <c r="N36" s="52"/>
      <c r="O36" s="52"/>
      <c r="P36" s="52"/>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row>
    <row r="37" spans="1:41" ht="125.85" customHeight="1" x14ac:dyDescent="0.3">
      <c r="A37" s="48"/>
      <c r="B37" s="55" t="s">
        <v>278</v>
      </c>
      <c r="C37" s="531" t="s">
        <v>961</v>
      </c>
      <c r="D37" s="531"/>
      <c r="E37" s="531"/>
      <c r="F37" s="531"/>
      <c r="G37" s="531"/>
      <c r="H37" s="531"/>
      <c r="I37" s="531"/>
      <c r="J37" s="167"/>
      <c r="K37" s="167"/>
      <c r="L37" s="52"/>
      <c r="M37" s="52"/>
      <c r="N37" s="52"/>
      <c r="O37" s="52"/>
      <c r="P37" s="52"/>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row>
    <row r="38" spans="1:41" ht="31.5" customHeight="1" x14ac:dyDescent="0.3">
      <c r="A38" s="48"/>
      <c r="B38" s="56" t="s">
        <v>279</v>
      </c>
      <c r="C38" s="532" t="s">
        <v>597</v>
      </c>
      <c r="D38" s="532"/>
      <c r="E38" s="532"/>
      <c r="F38" s="532"/>
      <c r="G38" s="532"/>
      <c r="H38" s="532"/>
      <c r="I38" s="532"/>
      <c r="J38" s="167"/>
      <c r="K38" s="167"/>
      <c r="L38" s="52"/>
      <c r="M38" s="52"/>
      <c r="N38" s="52"/>
      <c r="O38" s="52"/>
      <c r="P38" s="52"/>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row>
    <row r="39" spans="1:41" ht="33" customHeight="1" x14ac:dyDescent="0.3">
      <c r="A39" s="48"/>
      <c r="B39" s="534" t="s">
        <v>280</v>
      </c>
      <c r="C39" s="168" t="s">
        <v>281</v>
      </c>
      <c r="D39" s="169" t="s">
        <v>282</v>
      </c>
      <c r="E39" s="168" t="s">
        <v>511</v>
      </c>
      <c r="F39" s="168" t="s">
        <v>283</v>
      </c>
      <c r="G39" s="170" t="s">
        <v>284</v>
      </c>
      <c r="H39" s="170" t="s">
        <v>512</v>
      </c>
      <c r="I39" s="170" t="s">
        <v>3</v>
      </c>
      <c r="J39" s="57" t="s">
        <v>4</v>
      </c>
      <c r="K39" s="52"/>
      <c r="L39" s="52"/>
      <c r="M39" s="52"/>
      <c r="N39" s="52"/>
      <c r="O39" s="52"/>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row>
    <row r="40" spans="1:41" s="59" customFormat="1" ht="30" customHeight="1" x14ac:dyDescent="0.3">
      <c r="A40" s="48"/>
      <c r="B40" s="535"/>
      <c r="C40" s="154" t="s">
        <v>513</v>
      </c>
      <c r="D40" s="154" t="s">
        <v>774</v>
      </c>
      <c r="E40" s="171" t="s">
        <v>514</v>
      </c>
      <c r="F40" s="154" t="s">
        <v>515</v>
      </c>
      <c r="G40" s="172" t="s">
        <v>6</v>
      </c>
      <c r="H40" s="155"/>
      <c r="I40" s="155"/>
      <c r="J40" s="173">
        <f>IF(G40="","0",IF(G40="Pass",1,IF(G40="Fail",0,IF(G40="TBD",0,IF(G40="N/A (Please provide reason)",1)))))</f>
        <v>0</v>
      </c>
      <c r="K40" s="52" t="s">
        <v>7</v>
      </c>
      <c r="L40" s="52" t="s">
        <v>7</v>
      </c>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row>
    <row r="41" spans="1:41" s="59" customFormat="1" ht="158.4" x14ac:dyDescent="0.3">
      <c r="A41" s="48"/>
      <c r="B41" s="535"/>
      <c r="C41" s="154" t="s">
        <v>1112</v>
      </c>
      <c r="D41" s="141" t="s">
        <v>1325</v>
      </c>
      <c r="E41" s="232" t="s">
        <v>1324</v>
      </c>
      <c r="F41" s="154" t="s">
        <v>598</v>
      </c>
      <c r="G41" s="172" t="s">
        <v>6</v>
      </c>
      <c r="H41" s="155"/>
      <c r="I41" s="155"/>
      <c r="J41" s="173">
        <f>IF(G41="","0",IF(G41="Pass",1,IF(G41="Fail",0,IF(G41="TBD",0,IF(G41="N/A (Please provide reason)",1)))))</f>
        <v>0</v>
      </c>
      <c r="K41" s="52"/>
      <c r="L41" s="52" t="s">
        <v>7</v>
      </c>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row>
    <row r="42" spans="1:41" s="63" customFormat="1" ht="20.100000000000001" customHeight="1" x14ac:dyDescent="0.3">
      <c r="A42" s="60"/>
      <c r="B42" s="61" t="s">
        <v>285</v>
      </c>
      <c r="C42" s="174" t="str">
        <f>IF(K42=100%, "Complete", "Incomplete")</f>
        <v>Incomplete</v>
      </c>
      <c r="D42" s="175"/>
      <c r="E42" s="176"/>
      <c r="F42" s="175"/>
      <c r="G42" s="177"/>
      <c r="H42" s="175"/>
      <c r="I42" s="175"/>
      <c r="J42" s="175"/>
      <c r="K42" s="62">
        <f>SUM(J40:J41) / (COUNT(J40:J41))</f>
        <v>0</v>
      </c>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row>
    <row r="43" spans="1:41" s="63" customFormat="1" ht="20.100000000000001" customHeight="1" x14ac:dyDescent="0.3">
      <c r="A43" s="60"/>
      <c r="B43" s="178"/>
      <c r="C43" s="179"/>
      <c r="D43" s="180"/>
      <c r="E43" s="181"/>
      <c r="F43" s="180"/>
      <c r="G43" s="182"/>
      <c r="H43" s="180"/>
      <c r="I43" s="180"/>
      <c r="J43" s="180"/>
      <c r="K43" s="180"/>
      <c r="L43" s="183"/>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row>
    <row r="44" spans="1:41" ht="20.100000000000001" customHeight="1" x14ac:dyDescent="0.3">
      <c r="A44" s="48"/>
      <c r="B44" s="166" t="s">
        <v>277</v>
      </c>
      <c r="C44" s="539" t="s">
        <v>295</v>
      </c>
      <c r="D44" s="539"/>
      <c r="E44" s="539"/>
      <c r="F44" s="539"/>
      <c r="G44" s="539"/>
      <c r="H44" s="539"/>
      <c r="I44" s="539"/>
      <c r="J44" s="167"/>
      <c r="K44" s="167"/>
      <c r="L44" s="52"/>
      <c r="M44" s="52"/>
      <c r="N44" s="52"/>
      <c r="O44" s="52"/>
      <c r="P44" s="52"/>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row>
    <row r="45" spans="1:41" ht="94.35" customHeight="1" x14ac:dyDescent="0.3">
      <c r="A45" s="48"/>
      <c r="B45" s="55" t="s">
        <v>278</v>
      </c>
      <c r="C45" s="531" t="s">
        <v>962</v>
      </c>
      <c r="D45" s="531"/>
      <c r="E45" s="531"/>
      <c r="F45" s="531"/>
      <c r="G45" s="531"/>
      <c r="H45" s="531"/>
      <c r="I45" s="531"/>
      <c r="J45" s="167"/>
      <c r="K45" s="167"/>
      <c r="L45" s="52"/>
      <c r="M45" s="52"/>
      <c r="N45" s="52"/>
      <c r="O45" s="52"/>
      <c r="P45" s="52"/>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row>
    <row r="46" spans="1:41" ht="31.5" customHeight="1" x14ac:dyDescent="0.3">
      <c r="A46" s="48"/>
      <c r="B46" s="56" t="s">
        <v>279</v>
      </c>
      <c r="C46" s="532" t="s">
        <v>597</v>
      </c>
      <c r="D46" s="532"/>
      <c r="E46" s="532"/>
      <c r="F46" s="532"/>
      <c r="G46" s="532"/>
      <c r="H46" s="532"/>
      <c r="I46" s="532"/>
      <c r="J46" s="167"/>
      <c r="K46" s="167"/>
      <c r="L46" s="52"/>
      <c r="M46" s="52"/>
      <c r="N46" s="52"/>
      <c r="O46" s="52"/>
      <c r="P46" s="52"/>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row>
    <row r="47" spans="1:41" ht="33" customHeight="1" x14ac:dyDescent="0.3">
      <c r="A47" s="48"/>
      <c r="B47" s="534" t="s">
        <v>280</v>
      </c>
      <c r="C47" s="168" t="s">
        <v>281</v>
      </c>
      <c r="D47" s="169" t="s">
        <v>282</v>
      </c>
      <c r="E47" s="168" t="s">
        <v>511</v>
      </c>
      <c r="F47" s="168" t="s">
        <v>283</v>
      </c>
      <c r="G47" s="170" t="s">
        <v>284</v>
      </c>
      <c r="H47" s="170" t="s">
        <v>512</v>
      </c>
      <c r="I47" s="520" t="s">
        <v>3</v>
      </c>
      <c r="J47" s="521"/>
      <c r="K47" s="522"/>
      <c r="L47" s="57" t="s">
        <v>4</v>
      </c>
      <c r="M47" s="52"/>
      <c r="N47" s="52"/>
      <c r="O47" s="52"/>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row>
    <row r="48" spans="1:41" s="59" customFormat="1" ht="30" customHeight="1" x14ac:dyDescent="0.3">
      <c r="A48" s="48"/>
      <c r="B48" s="535"/>
      <c r="C48" s="154" t="s">
        <v>513</v>
      </c>
      <c r="D48" s="154" t="s">
        <v>774</v>
      </c>
      <c r="E48" s="171" t="s">
        <v>514</v>
      </c>
      <c r="F48" s="154" t="s">
        <v>515</v>
      </c>
      <c r="G48" s="172" t="s">
        <v>6</v>
      </c>
      <c r="H48" s="155"/>
      <c r="I48" s="528"/>
      <c r="J48" s="529"/>
      <c r="K48" s="530"/>
      <c r="L48" s="173">
        <f>IF(G48="","0",IF(G48="Pass",1,IF(G48="Fail",0,IF(G48="TBD",0,IF(G48="N/A (Please provide reason)",1)))))</f>
        <v>0</v>
      </c>
      <c r="M48" s="52" t="s">
        <v>7</v>
      </c>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row>
    <row r="49" spans="1:41" s="59" customFormat="1" ht="144" x14ac:dyDescent="0.3">
      <c r="A49" s="48"/>
      <c r="B49" s="535"/>
      <c r="C49" s="154" t="s">
        <v>1112</v>
      </c>
      <c r="D49" s="141" t="s">
        <v>1327</v>
      </c>
      <c r="E49" s="232" t="s">
        <v>1326</v>
      </c>
      <c r="F49" s="154" t="s">
        <v>598</v>
      </c>
      <c r="G49" s="172" t="s">
        <v>6</v>
      </c>
      <c r="H49" s="155"/>
      <c r="I49" s="528"/>
      <c r="J49" s="529"/>
      <c r="K49" s="530"/>
      <c r="L49" s="173">
        <f>IF(G49="","0",IF(G49="Pass",1,IF(G49="Fail",0,IF(G49="TBD",0,IF(G49="N/A (Please provide reason)",1)))))</f>
        <v>0</v>
      </c>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row>
    <row r="50" spans="1:41" s="63" customFormat="1" ht="14.4" x14ac:dyDescent="0.3">
      <c r="A50" s="60"/>
      <c r="B50" s="61" t="s">
        <v>285</v>
      </c>
      <c r="C50" s="174" t="str">
        <f>IF(M50=100%, "Complete", "Incomplete")</f>
        <v>Incomplete</v>
      </c>
      <c r="D50" s="175"/>
      <c r="E50" s="176"/>
      <c r="F50" s="175"/>
      <c r="G50" s="177"/>
      <c r="H50" s="175"/>
      <c r="I50" s="175"/>
      <c r="J50" s="175"/>
      <c r="K50" s="175"/>
      <c r="L50" s="175"/>
      <c r="M50" s="62">
        <f>SUM(L48:L49) / (COUNT(L48:L49))</f>
        <v>0</v>
      </c>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row>
    <row r="51" spans="1:41" s="63" customFormat="1" ht="20.100000000000001" customHeight="1" x14ac:dyDescent="0.3">
      <c r="A51" s="60"/>
      <c r="B51" s="178"/>
      <c r="C51" s="179"/>
      <c r="D51" s="180"/>
      <c r="E51" s="181"/>
      <c r="F51" s="180"/>
      <c r="G51" s="182"/>
      <c r="H51" s="180"/>
      <c r="I51" s="180"/>
      <c r="J51" s="180"/>
      <c r="K51" s="180"/>
      <c r="L51" s="183"/>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row>
    <row r="52" spans="1:41" s="63" customFormat="1" ht="20.100000000000001" customHeight="1" x14ac:dyDescent="0.3">
      <c r="A52" s="60"/>
      <c r="B52" s="166" t="s">
        <v>277</v>
      </c>
      <c r="C52" s="533" t="s">
        <v>296</v>
      </c>
      <c r="D52" s="533"/>
      <c r="E52" s="533"/>
      <c r="F52" s="533"/>
      <c r="G52" s="533"/>
      <c r="H52" s="533"/>
      <c r="I52" s="533"/>
      <c r="J52" s="167"/>
      <c r="K52" s="167"/>
      <c r="L52" s="52"/>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row>
    <row r="53" spans="1:41" s="63" customFormat="1" ht="92.25" customHeight="1" x14ac:dyDescent="0.3">
      <c r="A53" s="60"/>
      <c r="B53" s="55" t="s">
        <v>278</v>
      </c>
      <c r="C53" s="531" t="s">
        <v>963</v>
      </c>
      <c r="D53" s="531"/>
      <c r="E53" s="531"/>
      <c r="F53" s="531"/>
      <c r="G53" s="531"/>
      <c r="H53" s="531"/>
      <c r="I53" s="531"/>
      <c r="J53" s="167"/>
      <c r="K53" s="167"/>
      <c r="L53" s="52"/>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row>
    <row r="54" spans="1:41" s="63" customFormat="1" ht="48.75" customHeight="1" x14ac:dyDescent="0.3">
      <c r="A54" s="60"/>
      <c r="B54" s="56" t="s">
        <v>279</v>
      </c>
      <c r="C54" s="532" t="s">
        <v>964</v>
      </c>
      <c r="D54" s="532"/>
      <c r="E54" s="532"/>
      <c r="F54" s="532"/>
      <c r="G54" s="532"/>
      <c r="H54" s="532"/>
      <c r="I54" s="532"/>
      <c r="J54" s="167"/>
      <c r="K54" s="167"/>
      <c r="L54" s="52"/>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row>
    <row r="55" spans="1:41" s="63" customFormat="1" ht="31.8" x14ac:dyDescent="0.3">
      <c r="A55" s="60"/>
      <c r="B55" s="534" t="s">
        <v>280</v>
      </c>
      <c r="C55" s="168" t="s">
        <v>281</v>
      </c>
      <c r="D55" s="169" t="s">
        <v>282</v>
      </c>
      <c r="E55" s="168" t="s">
        <v>511</v>
      </c>
      <c r="F55" s="168" t="s">
        <v>283</v>
      </c>
      <c r="G55" s="170" t="s">
        <v>284</v>
      </c>
      <c r="H55" s="170" t="s">
        <v>512</v>
      </c>
      <c r="I55" s="170" t="s">
        <v>3</v>
      </c>
      <c r="J55" s="57" t="s">
        <v>4</v>
      </c>
      <c r="K55" s="52"/>
      <c r="L55" s="52"/>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row>
    <row r="56" spans="1:41" s="63" customFormat="1" ht="129.6" x14ac:dyDescent="0.3">
      <c r="A56" s="60"/>
      <c r="B56" s="535"/>
      <c r="C56" s="154" t="s">
        <v>1113</v>
      </c>
      <c r="D56" s="141" t="s">
        <v>1329</v>
      </c>
      <c r="E56" s="171" t="s">
        <v>1328</v>
      </c>
      <c r="F56" s="154" t="s">
        <v>517</v>
      </c>
      <c r="G56" s="58" t="s">
        <v>6</v>
      </c>
      <c r="H56" s="184"/>
      <c r="I56" s="184"/>
      <c r="J56" s="173">
        <f>IF(G56="","0",IF(G56="Pass",1,IF(G56="Fail",0,IF(G56="TBD",0,IF(G56="N/A (Please provide reason)",1)))))</f>
        <v>0</v>
      </c>
      <c r="K56" s="52"/>
      <c r="L56" s="52"/>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row>
    <row r="57" spans="1:41" s="63" customFormat="1" ht="20.100000000000001" customHeight="1" x14ac:dyDescent="0.3">
      <c r="A57" s="60"/>
      <c r="B57" s="53" t="s">
        <v>285</v>
      </c>
      <c r="C57" s="174" t="str">
        <f>IF(K57=100%, "Complete", "Incomplete")</f>
        <v>Incomplete</v>
      </c>
      <c r="D57" s="175"/>
      <c r="E57" s="176"/>
      <c r="F57" s="175"/>
      <c r="G57" s="177"/>
      <c r="H57" s="175"/>
      <c r="I57" s="175"/>
      <c r="J57" s="175"/>
      <c r="K57" s="62">
        <f>SUM(J55:J56) / (COUNT(J55:J56))</f>
        <v>0</v>
      </c>
      <c r="L57" s="52"/>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row>
    <row r="58" spans="1:41" s="63" customFormat="1" ht="20.100000000000001" customHeight="1" x14ac:dyDescent="0.3">
      <c r="A58" s="60"/>
      <c r="B58" s="178"/>
      <c r="C58" s="179"/>
      <c r="D58" s="180"/>
      <c r="E58" s="181"/>
      <c r="F58" s="180"/>
      <c r="G58" s="182"/>
      <c r="H58" s="180"/>
      <c r="I58" s="180"/>
      <c r="J58" s="180"/>
      <c r="K58" s="180"/>
      <c r="L58" s="183"/>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row>
    <row r="59" spans="1:41" s="63" customFormat="1" ht="20.100000000000001" customHeight="1" x14ac:dyDescent="0.3">
      <c r="A59" s="60"/>
      <c r="B59" s="166" t="s">
        <v>277</v>
      </c>
      <c r="C59" s="533" t="s">
        <v>297</v>
      </c>
      <c r="D59" s="533"/>
      <c r="E59" s="533"/>
      <c r="F59" s="533"/>
      <c r="G59" s="533"/>
      <c r="H59" s="533"/>
      <c r="I59" s="533"/>
      <c r="J59" s="167"/>
      <c r="K59" s="167"/>
      <c r="L59" s="52" t="s">
        <v>7</v>
      </c>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row>
    <row r="60" spans="1:41" s="63" customFormat="1" ht="92.25" customHeight="1" x14ac:dyDescent="0.3">
      <c r="A60" s="60"/>
      <c r="B60" s="55" t="s">
        <v>278</v>
      </c>
      <c r="C60" s="531" t="s">
        <v>965</v>
      </c>
      <c r="D60" s="531"/>
      <c r="E60" s="531"/>
      <c r="F60" s="531"/>
      <c r="G60" s="531"/>
      <c r="H60" s="531"/>
      <c r="I60" s="531"/>
      <c r="J60" s="167"/>
      <c r="K60" s="167"/>
      <c r="L60" s="52"/>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row>
    <row r="61" spans="1:41" s="63" customFormat="1" ht="48.75" customHeight="1" x14ac:dyDescent="0.3">
      <c r="A61" s="60"/>
      <c r="B61" s="56" t="s">
        <v>279</v>
      </c>
      <c r="C61" s="532" t="s">
        <v>964</v>
      </c>
      <c r="D61" s="532"/>
      <c r="E61" s="532"/>
      <c r="F61" s="532"/>
      <c r="G61" s="532"/>
      <c r="H61" s="532"/>
      <c r="I61" s="532"/>
      <c r="J61" s="167"/>
      <c r="K61" s="167"/>
      <c r="L61" s="52"/>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row>
    <row r="62" spans="1:41" s="63" customFormat="1" ht="31.8" x14ac:dyDescent="0.3">
      <c r="A62" s="60"/>
      <c r="B62" s="534" t="s">
        <v>280</v>
      </c>
      <c r="C62" s="168" t="s">
        <v>281</v>
      </c>
      <c r="D62" s="169" t="s">
        <v>282</v>
      </c>
      <c r="E62" s="168" t="s">
        <v>511</v>
      </c>
      <c r="F62" s="168" t="s">
        <v>283</v>
      </c>
      <c r="G62" s="170" t="s">
        <v>284</v>
      </c>
      <c r="H62" s="170" t="s">
        <v>512</v>
      </c>
      <c r="I62" s="520" t="s">
        <v>3</v>
      </c>
      <c r="J62" s="521"/>
      <c r="K62" s="522"/>
      <c r="L62" s="57" t="s">
        <v>4</v>
      </c>
      <c r="M62" s="52"/>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row>
    <row r="63" spans="1:41" s="63" customFormat="1" ht="115.2" x14ac:dyDescent="0.3">
      <c r="A63" s="60"/>
      <c r="B63" s="535"/>
      <c r="C63" s="154" t="s">
        <v>1113</v>
      </c>
      <c r="D63" s="141" t="s">
        <v>1331</v>
      </c>
      <c r="E63" s="171" t="s">
        <v>1330</v>
      </c>
      <c r="F63" s="154" t="s">
        <v>601</v>
      </c>
      <c r="G63" s="58" t="s">
        <v>6</v>
      </c>
      <c r="H63" s="184"/>
      <c r="I63" s="528"/>
      <c r="J63" s="529"/>
      <c r="K63" s="530"/>
      <c r="L63" s="173">
        <f>IF(G63="","0",IF(G63="Pass",1,IF(G63="Fail",0,IF(G63="TBD",0,IF(G63="N/A (Please provide reason)",1)))))</f>
        <v>0</v>
      </c>
      <c r="M63" s="52" t="s">
        <v>7</v>
      </c>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row>
    <row r="64" spans="1:41" s="63" customFormat="1" ht="20.100000000000001" customHeight="1" x14ac:dyDescent="0.3">
      <c r="A64" s="60"/>
      <c r="B64" s="53" t="s">
        <v>285</v>
      </c>
      <c r="C64" s="174" t="str">
        <f>IF(M64=100%, "Complete", "Incomplete")</f>
        <v>Incomplete</v>
      </c>
      <c r="D64" s="175"/>
      <c r="E64" s="176"/>
      <c r="F64" s="175"/>
      <c r="G64" s="177"/>
      <c r="H64" s="175"/>
      <c r="I64" s="175"/>
      <c r="J64" s="175"/>
      <c r="K64" s="175"/>
      <c r="L64" s="175"/>
      <c r="M64" s="62">
        <f>SUM(L63) / (COUNT(L63))</f>
        <v>0</v>
      </c>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row>
    <row r="65" spans="1:41" s="63" customFormat="1" ht="20.100000000000001" customHeight="1" x14ac:dyDescent="0.3">
      <c r="A65" s="60"/>
      <c r="B65" s="178"/>
      <c r="C65" s="179"/>
      <c r="D65" s="180"/>
      <c r="E65" s="181"/>
      <c r="F65" s="180"/>
      <c r="G65" s="182"/>
      <c r="H65" s="180"/>
      <c r="I65" s="180"/>
      <c r="J65" s="180"/>
      <c r="K65" s="180"/>
      <c r="L65" s="263"/>
      <c r="M65" s="62"/>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row>
    <row r="66" spans="1:41" s="63" customFormat="1" ht="20.100000000000001" customHeight="1" x14ac:dyDescent="0.3">
      <c r="A66" s="60"/>
      <c r="B66" s="166" t="s">
        <v>277</v>
      </c>
      <c r="C66" s="533" t="s">
        <v>298</v>
      </c>
      <c r="D66" s="533"/>
      <c r="E66" s="533"/>
      <c r="F66" s="533"/>
      <c r="G66" s="533"/>
      <c r="H66" s="533"/>
      <c r="I66" s="533"/>
      <c r="J66" s="167"/>
      <c r="K66" s="167"/>
      <c r="L66" s="52"/>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row>
    <row r="67" spans="1:41" s="63" customFormat="1" ht="128.25" customHeight="1" x14ac:dyDescent="0.3">
      <c r="A67" s="60"/>
      <c r="B67" s="55" t="s">
        <v>278</v>
      </c>
      <c r="C67" s="531" t="s">
        <v>966</v>
      </c>
      <c r="D67" s="531"/>
      <c r="E67" s="531"/>
      <c r="F67" s="531"/>
      <c r="G67" s="531"/>
      <c r="H67" s="531"/>
      <c r="I67" s="531"/>
      <c r="J67" s="167"/>
      <c r="K67" s="167"/>
      <c r="L67" s="52"/>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row>
    <row r="68" spans="1:41" s="63" customFormat="1" ht="53.25" customHeight="1" x14ac:dyDescent="0.3">
      <c r="A68" s="60"/>
      <c r="B68" s="56" t="s">
        <v>279</v>
      </c>
      <c r="C68" s="532" t="s">
        <v>1114</v>
      </c>
      <c r="D68" s="532"/>
      <c r="E68" s="532"/>
      <c r="F68" s="532"/>
      <c r="G68" s="532"/>
      <c r="H68" s="532"/>
      <c r="I68" s="532"/>
      <c r="J68" s="167"/>
      <c r="K68" s="167"/>
      <c r="L68" s="52"/>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row>
    <row r="69" spans="1:41" s="63" customFormat="1" ht="31.8" x14ac:dyDescent="0.3">
      <c r="A69" s="60"/>
      <c r="B69" s="534" t="s">
        <v>280</v>
      </c>
      <c r="C69" s="168" t="s">
        <v>281</v>
      </c>
      <c r="D69" s="169" t="s">
        <v>282</v>
      </c>
      <c r="E69" s="168" t="s">
        <v>511</v>
      </c>
      <c r="F69" s="168" t="s">
        <v>283</v>
      </c>
      <c r="G69" s="170" t="s">
        <v>284</v>
      </c>
      <c r="H69" s="170" t="s">
        <v>512</v>
      </c>
      <c r="I69" s="170" t="s">
        <v>3</v>
      </c>
      <c r="J69" s="57" t="s">
        <v>4</v>
      </c>
      <c r="K69" s="52"/>
      <c r="L69" s="52"/>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row>
    <row r="70" spans="1:41" s="63" customFormat="1" ht="51.75" customHeight="1" x14ac:dyDescent="0.3">
      <c r="A70" s="60"/>
      <c r="B70" s="535"/>
      <c r="C70" s="154" t="s">
        <v>386</v>
      </c>
      <c r="D70" s="154" t="s">
        <v>782</v>
      </c>
      <c r="E70" s="171" t="s">
        <v>518</v>
      </c>
      <c r="F70" s="154" t="s">
        <v>385</v>
      </c>
      <c r="G70" s="58" t="s">
        <v>6</v>
      </c>
      <c r="H70" s="184"/>
      <c r="I70" s="184"/>
      <c r="J70" s="173">
        <f>IF(G70="","0",IF(G70="Pass",1,IF(G70="Fail",0,IF(G70="TBD",0,IF(G70="N/A (Please provide reason)",1)))))</f>
        <v>0</v>
      </c>
      <c r="K70" s="52"/>
      <c r="L70" s="52"/>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row>
    <row r="71" spans="1:41" s="63" customFormat="1" ht="158.4" x14ac:dyDescent="0.3">
      <c r="A71" s="60"/>
      <c r="B71" s="535"/>
      <c r="C71" s="154" t="s">
        <v>967</v>
      </c>
      <c r="D71" s="141" t="s">
        <v>1333</v>
      </c>
      <c r="E71" s="232" t="s">
        <v>1332</v>
      </c>
      <c r="F71" s="154" t="s">
        <v>519</v>
      </c>
      <c r="G71" s="58" t="s">
        <v>6</v>
      </c>
      <c r="H71" s="184"/>
      <c r="I71" s="184"/>
      <c r="J71" s="173">
        <f>IF(G71="","0",IF(G71="Pass",1,IF(G71="Fail",0,IF(G71="TBD",0,IF(G71="N/A (Please provide reason)",1)))))</f>
        <v>0</v>
      </c>
      <c r="K71" s="52"/>
      <c r="L71" s="52"/>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row>
    <row r="72" spans="1:41" s="63" customFormat="1" ht="201.6" x14ac:dyDescent="0.3">
      <c r="A72" s="60"/>
      <c r="B72" s="535"/>
      <c r="C72" s="154" t="s">
        <v>520</v>
      </c>
      <c r="D72" s="141" t="s">
        <v>1345</v>
      </c>
      <c r="E72" s="171" t="s">
        <v>1344</v>
      </c>
      <c r="F72" s="154" t="s">
        <v>521</v>
      </c>
      <c r="G72" s="58" t="s">
        <v>6</v>
      </c>
      <c r="H72" s="184"/>
      <c r="I72" s="184"/>
      <c r="J72" s="173">
        <f>IF(G72="","0",IF(G72="Pass",1,IF(G72="Fail",0,IF(G72="TBD",0,IF(G72="N/A (Please provide reason)",1)))))</f>
        <v>0</v>
      </c>
      <c r="K72" s="52"/>
      <c r="L72" s="52"/>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row>
    <row r="73" spans="1:41" s="63" customFormat="1" ht="20.100000000000001" customHeight="1" x14ac:dyDescent="0.3">
      <c r="A73" s="60"/>
      <c r="B73" s="53" t="s">
        <v>285</v>
      </c>
      <c r="C73" s="174" t="str">
        <f>IF(K73=100%, "Complete", "Incomplete")</f>
        <v>Incomplete</v>
      </c>
      <c r="D73" s="175"/>
      <c r="E73" s="176"/>
      <c r="F73" s="175"/>
      <c r="G73" s="177"/>
      <c r="H73" s="175"/>
      <c r="I73" s="526"/>
      <c r="J73" s="527"/>
      <c r="K73" s="62">
        <f>SUM(J70:J72) / (COUNT(J70:J72))</f>
        <v>0</v>
      </c>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row>
    <row r="74" spans="1:41" s="63" customFormat="1" ht="20.100000000000001" customHeight="1" x14ac:dyDescent="0.3">
      <c r="A74" s="60"/>
      <c r="B74" s="178"/>
      <c r="C74" s="179"/>
      <c r="D74" s="180"/>
      <c r="E74" s="181"/>
      <c r="F74" s="180"/>
      <c r="G74" s="182"/>
      <c r="H74" s="180"/>
      <c r="I74" s="180"/>
      <c r="J74" s="180"/>
      <c r="K74" s="180"/>
      <c r="L74" s="183"/>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row>
    <row r="75" spans="1:41" s="63" customFormat="1" ht="20.100000000000001" customHeight="1" x14ac:dyDescent="0.3">
      <c r="A75" s="60"/>
      <c r="B75" s="166" t="s">
        <v>277</v>
      </c>
      <c r="C75" s="536" t="s">
        <v>321</v>
      </c>
      <c r="D75" s="537"/>
      <c r="E75" s="537"/>
      <c r="F75" s="537"/>
      <c r="G75" s="537"/>
      <c r="H75" s="537"/>
      <c r="I75" s="538"/>
      <c r="J75" s="167"/>
      <c r="K75" s="167"/>
      <c r="L75" s="52"/>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row>
    <row r="76" spans="1:41" s="63" customFormat="1" ht="139.5" customHeight="1" x14ac:dyDescent="0.3">
      <c r="A76" s="60"/>
      <c r="B76" s="55" t="s">
        <v>278</v>
      </c>
      <c r="C76" s="531" t="s">
        <v>968</v>
      </c>
      <c r="D76" s="531"/>
      <c r="E76" s="531"/>
      <c r="F76" s="531"/>
      <c r="G76" s="531"/>
      <c r="H76" s="531"/>
      <c r="I76" s="531"/>
      <c r="J76" s="167"/>
      <c r="K76" s="167"/>
      <c r="L76" s="52"/>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row>
    <row r="77" spans="1:41" s="63" customFormat="1" ht="53.25" customHeight="1" x14ac:dyDescent="0.3">
      <c r="A77" s="60"/>
      <c r="B77" s="56" t="s">
        <v>279</v>
      </c>
      <c r="C77" s="532" t="s">
        <v>1114</v>
      </c>
      <c r="D77" s="532"/>
      <c r="E77" s="532"/>
      <c r="F77" s="532"/>
      <c r="G77" s="532"/>
      <c r="H77" s="532"/>
      <c r="I77" s="532"/>
      <c r="J77" s="167"/>
      <c r="K77" s="167"/>
      <c r="L77" s="52"/>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row>
    <row r="78" spans="1:41" s="63" customFormat="1" ht="31.8" x14ac:dyDescent="0.3">
      <c r="A78" s="60"/>
      <c r="B78" s="534" t="s">
        <v>280</v>
      </c>
      <c r="C78" s="168" t="s">
        <v>281</v>
      </c>
      <c r="D78" s="169" t="s">
        <v>282</v>
      </c>
      <c r="E78" s="168" t="s">
        <v>511</v>
      </c>
      <c r="F78" s="168" t="s">
        <v>283</v>
      </c>
      <c r="G78" s="170" t="s">
        <v>284</v>
      </c>
      <c r="H78" s="170" t="s">
        <v>512</v>
      </c>
      <c r="I78" s="520" t="s">
        <v>3</v>
      </c>
      <c r="J78" s="521"/>
      <c r="K78" s="522"/>
      <c r="L78" s="57" t="s">
        <v>4</v>
      </c>
      <c r="M78" s="52"/>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row>
    <row r="79" spans="1:41" s="63" customFormat="1" ht="51.75" customHeight="1" x14ac:dyDescent="0.3">
      <c r="A79" s="60"/>
      <c r="B79" s="535"/>
      <c r="C79" s="154" t="s">
        <v>386</v>
      </c>
      <c r="D79" s="154" t="s">
        <v>782</v>
      </c>
      <c r="E79" s="171" t="s">
        <v>518</v>
      </c>
      <c r="F79" s="154" t="s">
        <v>385</v>
      </c>
      <c r="G79" s="58" t="s">
        <v>6</v>
      </c>
      <c r="H79" s="184"/>
      <c r="I79" s="528"/>
      <c r="J79" s="529"/>
      <c r="K79" s="530"/>
      <c r="L79" s="173">
        <f>IF(G79="","0",IF(G79="Pass",1,IF(G79="Fail",0,IF(G79="TBD",0,IF(G79="N/A (Please provide reason)",1)))))</f>
        <v>0</v>
      </c>
      <c r="M79" s="52" t="s">
        <v>7</v>
      </c>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row>
    <row r="80" spans="1:41" s="63" customFormat="1" ht="86.4" x14ac:dyDescent="0.3">
      <c r="A80" s="60"/>
      <c r="B80" s="535"/>
      <c r="C80" s="154" t="s">
        <v>967</v>
      </c>
      <c r="D80" s="141" t="s">
        <v>1335</v>
      </c>
      <c r="E80" s="232" t="s">
        <v>1334</v>
      </c>
      <c r="F80" s="154" t="s">
        <v>519</v>
      </c>
      <c r="G80" s="58" t="s">
        <v>6</v>
      </c>
      <c r="H80" s="184"/>
      <c r="I80" s="528"/>
      <c r="J80" s="529"/>
      <c r="K80" s="530"/>
      <c r="L80" s="173">
        <f t="shared" ref="L80:L81" si="0">IF(G80="","0",IF(G80="Pass",1,IF(G80="Fail",0,IF(G80="TBD",0,IF(G80="N/A (Please provide reason)",1)))))</f>
        <v>0</v>
      </c>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row>
    <row r="81" spans="1:41" s="63" customFormat="1" ht="115.2" x14ac:dyDescent="0.3">
      <c r="A81" s="60"/>
      <c r="B81" s="535"/>
      <c r="C81" s="154" t="s">
        <v>520</v>
      </c>
      <c r="D81" s="141" t="s">
        <v>1337</v>
      </c>
      <c r="E81" s="171" t="s">
        <v>1336</v>
      </c>
      <c r="F81" s="154" t="s">
        <v>521</v>
      </c>
      <c r="G81" s="58" t="s">
        <v>6</v>
      </c>
      <c r="H81" s="184"/>
      <c r="I81" s="528"/>
      <c r="J81" s="529"/>
      <c r="K81" s="530"/>
      <c r="L81" s="173">
        <f t="shared" si="0"/>
        <v>0</v>
      </c>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row>
    <row r="82" spans="1:41" s="63" customFormat="1" ht="20.100000000000001" customHeight="1" x14ac:dyDescent="0.3">
      <c r="A82" s="60"/>
      <c r="B82" s="53" t="s">
        <v>285</v>
      </c>
      <c r="C82" s="174" t="str">
        <f>IF(M82=100%, "Complete", "Incomplete")</f>
        <v>Incomplete</v>
      </c>
      <c r="D82" s="175"/>
      <c r="E82" s="176"/>
      <c r="F82" s="526"/>
      <c r="G82" s="526"/>
      <c r="H82" s="526"/>
      <c r="I82" s="526"/>
      <c r="J82" s="526"/>
      <c r="K82" s="526"/>
      <c r="L82" s="527"/>
      <c r="M82" s="62">
        <f>SUM(L79:L81) / (COUNT(L79:L81))</f>
        <v>0</v>
      </c>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row>
    <row r="83" spans="1:41" s="63" customFormat="1" ht="20.100000000000001" customHeight="1" x14ac:dyDescent="0.3">
      <c r="A83" s="60"/>
      <c r="B83" s="178"/>
      <c r="C83" s="179"/>
      <c r="D83" s="180"/>
      <c r="E83" s="181"/>
      <c r="F83" s="180"/>
      <c r="G83" s="182"/>
      <c r="H83" s="180"/>
      <c r="I83" s="180"/>
      <c r="J83" s="180"/>
      <c r="K83" s="180"/>
      <c r="L83" s="183"/>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row>
    <row r="84" spans="1:41" s="63" customFormat="1" ht="20.100000000000001" customHeight="1" x14ac:dyDescent="0.3">
      <c r="A84" s="60"/>
      <c r="B84" s="166" t="s">
        <v>277</v>
      </c>
      <c r="C84" s="533" t="s">
        <v>410</v>
      </c>
      <c r="D84" s="533"/>
      <c r="E84" s="533"/>
      <c r="F84" s="533"/>
      <c r="G84" s="533"/>
      <c r="H84" s="533"/>
      <c r="I84" s="533"/>
      <c r="J84" s="167"/>
      <c r="K84" s="167"/>
      <c r="L84" s="52"/>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row>
    <row r="85" spans="1:41" s="63" customFormat="1" ht="133.5" customHeight="1" x14ac:dyDescent="0.3">
      <c r="A85" s="60"/>
      <c r="B85" s="55" t="s">
        <v>278</v>
      </c>
      <c r="C85" s="531" t="s">
        <v>969</v>
      </c>
      <c r="D85" s="531"/>
      <c r="E85" s="531"/>
      <c r="F85" s="531"/>
      <c r="G85" s="531"/>
      <c r="H85" s="531"/>
      <c r="I85" s="531"/>
      <c r="J85" s="167"/>
      <c r="K85" s="167"/>
      <c r="L85" s="52"/>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row>
    <row r="86" spans="1:41" s="63" customFormat="1" ht="49.5" customHeight="1" x14ac:dyDescent="0.3">
      <c r="A86" s="60"/>
      <c r="B86" s="56" t="s">
        <v>279</v>
      </c>
      <c r="C86" s="532" t="s">
        <v>1115</v>
      </c>
      <c r="D86" s="532"/>
      <c r="E86" s="532"/>
      <c r="F86" s="532"/>
      <c r="G86" s="532"/>
      <c r="H86" s="532"/>
      <c r="I86" s="532"/>
      <c r="J86" s="167"/>
      <c r="K86" s="167"/>
      <c r="L86" s="52"/>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row>
    <row r="87" spans="1:41" s="63" customFormat="1" ht="31.8" x14ac:dyDescent="0.3">
      <c r="A87" s="60"/>
      <c r="B87" s="534" t="s">
        <v>280</v>
      </c>
      <c r="C87" s="168" t="s">
        <v>281</v>
      </c>
      <c r="D87" s="169" t="s">
        <v>282</v>
      </c>
      <c r="E87" s="168" t="s">
        <v>511</v>
      </c>
      <c r="F87" s="168" t="s">
        <v>283</v>
      </c>
      <c r="G87" s="170" t="s">
        <v>284</v>
      </c>
      <c r="H87" s="170" t="s">
        <v>512</v>
      </c>
      <c r="I87" s="170" t="s">
        <v>3</v>
      </c>
      <c r="J87" s="57" t="s">
        <v>4</v>
      </c>
      <c r="K87" s="52"/>
      <c r="L87" s="52"/>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row>
    <row r="88" spans="1:41" s="63" customFormat="1" ht="187.2" x14ac:dyDescent="0.3">
      <c r="A88" s="60"/>
      <c r="B88" s="535"/>
      <c r="C88" s="154" t="s">
        <v>387</v>
      </c>
      <c r="D88" s="141" t="s">
        <v>1347</v>
      </c>
      <c r="E88" s="232" t="s">
        <v>1346</v>
      </c>
      <c r="F88" s="154" t="s">
        <v>302</v>
      </c>
      <c r="G88" s="58" t="s">
        <v>6</v>
      </c>
      <c r="H88" s="184"/>
      <c r="I88" s="184"/>
      <c r="J88" s="173">
        <f>IF(G88="","0",IF(G88="Pass",1,IF(G88="Fail",0,IF(G88="TBD",0,IF(G88="N/A (Please provide reason)",1)))))</f>
        <v>0</v>
      </c>
      <c r="K88" s="52"/>
      <c r="L88" s="52"/>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row>
    <row r="89" spans="1:41" s="63" customFormat="1" ht="20.100000000000001" customHeight="1" x14ac:dyDescent="0.3">
      <c r="A89" s="60"/>
      <c r="B89" s="53" t="s">
        <v>285</v>
      </c>
      <c r="C89" s="174" t="str">
        <f>IF(K89=100%, "Complete", "Incomplete")</f>
        <v>Incomplete</v>
      </c>
      <c r="D89" s="175"/>
      <c r="E89" s="176"/>
      <c r="F89" s="175"/>
      <c r="G89" s="177"/>
      <c r="H89" s="175"/>
      <c r="I89" s="175"/>
      <c r="J89" s="175"/>
      <c r="K89" s="62">
        <f>SUM(J88:J88) / (COUNT(J88:J88))</f>
        <v>0</v>
      </c>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row>
    <row r="90" spans="1:41" s="63" customFormat="1" ht="20.100000000000001" customHeight="1" x14ac:dyDescent="0.3">
      <c r="A90" s="60"/>
      <c r="B90" s="178"/>
      <c r="C90" s="179"/>
      <c r="D90" s="180"/>
      <c r="E90" s="181"/>
      <c r="F90" s="180"/>
      <c r="G90" s="182"/>
      <c r="H90" s="180"/>
      <c r="I90" s="185"/>
      <c r="J90" s="180"/>
      <c r="K90" s="180"/>
      <c r="L90" s="183"/>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row>
    <row r="91" spans="1:41" s="63" customFormat="1" ht="20.100000000000001" customHeight="1" x14ac:dyDescent="0.3">
      <c r="A91" s="60"/>
      <c r="B91" s="166" t="s">
        <v>277</v>
      </c>
      <c r="C91" s="533" t="s">
        <v>411</v>
      </c>
      <c r="D91" s="533"/>
      <c r="E91" s="533"/>
      <c r="F91" s="533"/>
      <c r="G91" s="533"/>
      <c r="H91" s="533"/>
      <c r="I91" s="533"/>
      <c r="J91" s="167"/>
      <c r="K91" s="167"/>
      <c r="L91" s="52"/>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row>
    <row r="92" spans="1:41" s="63" customFormat="1" ht="113.25" customHeight="1" x14ac:dyDescent="0.3">
      <c r="A92" s="60"/>
      <c r="B92" s="55" t="s">
        <v>278</v>
      </c>
      <c r="C92" s="531" t="s">
        <v>970</v>
      </c>
      <c r="D92" s="531"/>
      <c r="E92" s="531"/>
      <c r="F92" s="531"/>
      <c r="G92" s="531"/>
      <c r="H92" s="531"/>
      <c r="I92" s="531"/>
      <c r="J92" s="167"/>
      <c r="K92" s="167"/>
      <c r="L92" s="52"/>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row>
    <row r="93" spans="1:41" s="63" customFormat="1" ht="49.5" customHeight="1" x14ac:dyDescent="0.3">
      <c r="A93" s="60"/>
      <c r="B93" s="56" t="s">
        <v>279</v>
      </c>
      <c r="C93" s="532" t="s">
        <v>1115</v>
      </c>
      <c r="D93" s="532"/>
      <c r="E93" s="532"/>
      <c r="F93" s="532"/>
      <c r="G93" s="532"/>
      <c r="H93" s="532"/>
      <c r="I93" s="532"/>
      <c r="J93" s="236"/>
      <c r="K93" s="237"/>
      <c r="L93" s="52"/>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row>
    <row r="94" spans="1:41" s="63" customFormat="1" ht="31.8" x14ac:dyDescent="0.3">
      <c r="A94" s="60"/>
      <c r="B94" s="534" t="s">
        <v>280</v>
      </c>
      <c r="C94" s="168" t="s">
        <v>281</v>
      </c>
      <c r="D94" s="169" t="s">
        <v>282</v>
      </c>
      <c r="E94" s="168" t="s">
        <v>511</v>
      </c>
      <c r="F94" s="168" t="s">
        <v>283</v>
      </c>
      <c r="G94" s="170" t="s">
        <v>284</v>
      </c>
      <c r="H94" s="170" t="s">
        <v>512</v>
      </c>
      <c r="I94" s="520" t="s">
        <v>3</v>
      </c>
      <c r="J94" s="521"/>
      <c r="K94" s="522"/>
      <c r="L94" s="57" t="s">
        <v>4</v>
      </c>
      <c r="M94" s="52"/>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row>
    <row r="95" spans="1:41" s="63" customFormat="1" ht="115.2" x14ac:dyDescent="0.3">
      <c r="A95" s="60"/>
      <c r="B95" s="535"/>
      <c r="C95" s="154" t="s">
        <v>387</v>
      </c>
      <c r="D95" s="141" t="s">
        <v>1339</v>
      </c>
      <c r="E95" s="171" t="s">
        <v>1338</v>
      </c>
      <c r="F95" s="154" t="s">
        <v>602</v>
      </c>
      <c r="G95" s="58" t="s">
        <v>6</v>
      </c>
      <c r="H95" s="184"/>
      <c r="I95" s="528"/>
      <c r="J95" s="529"/>
      <c r="K95" s="530"/>
      <c r="L95" s="173">
        <f>IF(G95="","0",IF(G95="Pass",1,IF(G95="Fail",0,IF(G95="TBD",0,IF(G95="N/A (Please provide reason)",1)))))</f>
        <v>0</v>
      </c>
      <c r="M95" s="52" t="s">
        <v>7</v>
      </c>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row>
    <row r="96" spans="1:41" s="63" customFormat="1" ht="20.100000000000001" customHeight="1" x14ac:dyDescent="0.3">
      <c r="A96" s="60"/>
      <c r="B96" s="53" t="s">
        <v>285</v>
      </c>
      <c r="C96" s="174" t="str">
        <f>IF(M96=100%, "Complete", "Incomplete")</f>
        <v>Incomplete</v>
      </c>
      <c r="D96" s="175"/>
      <c r="E96" s="176"/>
      <c r="F96" s="175"/>
      <c r="G96" s="177"/>
      <c r="H96" s="175"/>
      <c r="I96" s="175"/>
      <c r="J96" s="175"/>
      <c r="K96" s="175"/>
      <c r="L96" s="175"/>
      <c r="M96" s="62">
        <f>SUM(L95) / (COUNT(L95))</f>
        <v>0</v>
      </c>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row>
    <row r="97" spans="1:41" s="63" customFormat="1" ht="20.100000000000001" customHeight="1" x14ac:dyDescent="0.3">
      <c r="A97" s="60"/>
      <c r="B97" s="178"/>
      <c r="C97" s="179"/>
      <c r="D97" s="180"/>
      <c r="E97" s="181"/>
      <c r="F97" s="180"/>
      <c r="G97" s="182"/>
      <c r="H97" s="180"/>
      <c r="I97" s="185"/>
      <c r="J97" s="180"/>
      <c r="K97" s="180"/>
      <c r="L97" s="183"/>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row>
    <row r="98" spans="1:41" s="63" customFormat="1" ht="20.100000000000001" customHeight="1" x14ac:dyDescent="0.3">
      <c r="A98" s="60"/>
      <c r="B98" s="178"/>
      <c r="C98" s="179"/>
      <c r="D98" s="180"/>
      <c r="E98" s="181"/>
      <c r="F98" s="180"/>
      <c r="G98" s="182"/>
      <c r="H98" s="180"/>
      <c r="I98" s="185"/>
      <c r="J98" s="180"/>
      <c r="K98" s="180"/>
      <c r="L98" s="183"/>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row>
    <row r="99" spans="1:41" s="63" customFormat="1" ht="20.100000000000001" customHeight="1" x14ac:dyDescent="0.3">
      <c r="A99" s="60"/>
      <c r="B99" s="53" t="s">
        <v>277</v>
      </c>
      <c r="C99" s="551" t="s">
        <v>412</v>
      </c>
      <c r="D99" s="552"/>
      <c r="E99" s="552"/>
      <c r="F99" s="552"/>
      <c r="G99" s="552"/>
      <c r="H99" s="552"/>
      <c r="I99" s="553"/>
      <c r="J99" s="186"/>
      <c r="K99" s="167"/>
      <c r="L99" s="167"/>
      <c r="M99" s="167"/>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row>
    <row r="100" spans="1:41" s="63" customFormat="1" ht="93" customHeight="1" x14ac:dyDescent="0.3">
      <c r="A100" s="60"/>
      <c r="B100" s="55" t="s">
        <v>278</v>
      </c>
      <c r="C100" s="544" t="s">
        <v>971</v>
      </c>
      <c r="D100" s="545"/>
      <c r="E100" s="545"/>
      <c r="F100" s="545"/>
      <c r="G100" s="545"/>
      <c r="H100" s="545"/>
      <c r="I100" s="546"/>
      <c r="J100" s="186"/>
      <c r="K100" s="167"/>
      <c r="L100" s="52"/>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row>
    <row r="101" spans="1:41" s="63" customFormat="1" ht="76.5" customHeight="1" x14ac:dyDescent="0.3">
      <c r="A101" s="60"/>
      <c r="B101" s="56" t="s">
        <v>279</v>
      </c>
      <c r="C101" s="547" t="s">
        <v>1116</v>
      </c>
      <c r="D101" s="548"/>
      <c r="E101" s="548"/>
      <c r="F101" s="548"/>
      <c r="G101" s="548"/>
      <c r="H101" s="548"/>
      <c r="I101" s="549"/>
      <c r="J101" s="186"/>
      <c r="K101" s="167"/>
      <c r="L101" s="52"/>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row>
    <row r="102" spans="1:41" s="63" customFormat="1" ht="31.5" customHeight="1" x14ac:dyDescent="0.3">
      <c r="A102" s="60"/>
      <c r="B102" s="534" t="s">
        <v>280</v>
      </c>
      <c r="C102" s="168" t="s">
        <v>281</v>
      </c>
      <c r="D102" s="169" t="s">
        <v>282</v>
      </c>
      <c r="E102" s="168" t="s">
        <v>511</v>
      </c>
      <c r="F102" s="168" t="s">
        <v>283</v>
      </c>
      <c r="G102" s="170" t="s">
        <v>284</v>
      </c>
      <c r="H102" s="170" t="s">
        <v>512</v>
      </c>
      <c r="I102" s="170" t="s">
        <v>3</v>
      </c>
      <c r="J102" s="187" t="s">
        <v>4</v>
      </c>
      <c r="K102" s="288"/>
      <c r="L102" s="52"/>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row>
    <row r="103" spans="1:41" s="63" customFormat="1" ht="31.5" customHeight="1" x14ac:dyDescent="0.3">
      <c r="A103" s="60"/>
      <c r="B103" s="535"/>
      <c r="C103" s="154" t="s">
        <v>676</v>
      </c>
      <c r="D103" s="154" t="s">
        <v>1273</v>
      </c>
      <c r="E103" s="171" t="s">
        <v>646</v>
      </c>
      <c r="F103" s="154" t="s">
        <v>972</v>
      </c>
      <c r="G103" s="58" t="s">
        <v>6</v>
      </c>
      <c r="H103" s="184"/>
      <c r="I103" s="184"/>
      <c r="J103" s="173">
        <f t="shared" ref="J103:J107" si="1">IF(G103="","0",IF(G103="Pass",1,IF(G103="Fail",0,IF(G103="TBD",0,IF(G103="N/A (Please provide reason)",1)))))</f>
        <v>0</v>
      </c>
      <c r="K103" s="289"/>
      <c r="L103" s="52"/>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row>
    <row r="104" spans="1:41" s="63" customFormat="1" ht="28.8" x14ac:dyDescent="0.3">
      <c r="A104" s="60"/>
      <c r="B104" s="535"/>
      <c r="C104" s="154" t="s">
        <v>677</v>
      </c>
      <c r="D104" s="154" t="s">
        <v>1341</v>
      </c>
      <c r="E104" s="171" t="s">
        <v>1340</v>
      </c>
      <c r="F104" s="154" t="s">
        <v>678</v>
      </c>
      <c r="G104" s="58" t="s">
        <v>6</v>
      </c>
      <c r="H104" s="184"/>
      <c r="I104" s="184"/>
      <c r="J104" s="173">
        <f t="shared" si="1"/>
        <v>0</v>
      </c>
      <c r="K104" s="289"/>
      <c r="L104" s="52"/>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row>
    <row r="105" spans="1:41" s="63" customFormat="1" ht="43.2" x14ac:dyDescent="0.3">
      <c r="A105" s="60"/>
      <c r="B105" s="535"/>
      <c r="C105" s="154" t="s">
        <v>973</v>
      </c>
      <c r="D105" s="141" t="s">
        <v>1274</v>
      </c>
      <c r="E105" s="171" t="s">
        <v>792</v>
      </c>
      <c r="F105" s="154" t="s">
        <v>681</v>
      </c>
      <c r="G105" s="58" t="s">
        <v>6</v>
      </c>
      <c r="H105" s="184"/>
      <c r="I105" s="184"/>
      <c r="J105" s="173">
        <f t="shared" si="1"/>
        <v>0</v>
      </c>
      <c r="K105" s="289"/>
      <c r="L105" s="52"/>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row>
    <row r="106" spans="1:41" s="63" customFormat="1" ht="86.4" x14ac:dyDescent="0.3">
      <c r="A106" s="60"/>
      <c r="B106" s="535"/>
      <c r="C106" s="154" t="s">
        <v>683</v>
      </c>
      <c r="D106" s="141" t="s">
        <v>1354</v>
      </c>
      <c r="E106" s="171" t="s">
        <v>1353</v>
      </c>
      <c r="F106" s="154" t="s">
        <v>1352</v>
      </c>
      <c r="G106" s="58" t="s">
        <v>6</v>
      </c>
      <c r="H106" s="184"/>
      <c r="I106" s="184"/>
      <c r="J106" s="173">
        <f t="shared" ref="J106" si="2">IF(G106="","0",IF(G106="Pass",1,IF(G106="Fail",0,IF(G106="TBD",0,IF(G106="N/A (Please provide reason)",1)))))</f>
        <v>0</v>
      </c>
      <c r="K106" s="289"/>
      <c r="L106" s="52"/>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row>
    <row r="107" spans="1:41" s="63" customFormat="1" ht="33" customHeight="1" x14ac:dyDescent="0.3">
      <c r="A107" s="60"/>
      <c r="B107" s="550"/>
      <c r="C107" s="154" t="s">
        <v>674</v>
      </c>
      <c r="D107" s="154" t="s">
        <v>673</v>
      </c>
      <c r="E107" s="171" t="s">
        <v>49</v>
      </c>
      <c r="F107" s="154" t="s">
        <v>675</v>
      </c>
      <c r="G107" s="58" t="s">
        <v>6</v>
      </c>
      <c r="H107" s="184"/>
      <c r="I107" s="184"/>
      <c r="J107" s="173">
        <f t="shared" si="1"/>
        <v>0</v>
      </c>
      <c r="K107" s="289"/>
      <c r="L107" s="52"/>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row>
    <row r="108" spans="1:41" s="63" customFormat="1" ht="20.100000000000001" customHeight="1" x14ac:dyDescent="0.3">
      <c r="A108" s="60"/>
      <c r="B108" s="53" t="s">
        <v>285</v>
      </c>
      <c r="C108" s="174" t="str">
        <f>IF(L108=100%, "Complete", "Incomplete")</f>
        <v>Incomplete</v>
      </c>
      <c r="D108" s="519"/>
      <c r="E108" s="519"/>
      <c r="F108" s="519"/>
      <c r="G108" s="519"/>
      <c r="H108" s="519"/>
      <c r="I108" s="519"/>
      <c r="J108" s="519"/>
      <c r="K108" s="62">
        <f>SUM(J105:J107) / (COUNT(J105:J107))</f>
        <v>0</v>
      </c>
      <c r="L108" s="52"/>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row>
    <row r="109" spans="1:41" s="63" customFormat="1" ht="20.100000000000001" customHeight="1" x14ac:dyDescent="0.3">
      <c r="A109" s="60"/>
      <c r="B109" s="178"/>
      <c r="C109" s="179"/>
      <c r="D109" s="180" t="s">
        <v>7</v>
      </c>
      <c r="E109" s="181"/>
      <c r="F109" s="180"/>
      <c r="G109" s="182"/>
      <c r="H109" s="180"/>
      <c r="I109" s="185"/>
      <c r="J109" s="180"/>
      <c r="K109" s="180"/>
      <c r="L109" s="183"/>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row>
    <row r="110" spans="1:41" s="63" customFormat="1" ht="20.100000000000001" customHeight="1" x14ac:dyDescent="0.3">
      <c r="A110" s="60"/>
      <c r="B110" s="166" t="s">
        <v>277</v>
      </c>
      <c r="C110" s="539" t="s">
        <v>413</v>
      </c>
      <c r="D110" s="539"/>
      <c r="E110" s="539"/>
      <c r="F110" s="539"/>
      <c r="G110" s="539"/>
      <c r="H110" s="539"/>
      <c r="I110" s="539"/>
      <c r="J110" s="167"/>
      <c r="K110" s="167"/>
      <c r="L110" s="167"/>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row>
    <row r="111" spans="1:41" s="63" customFormat="1" ht="41.25" customHeight="1" x14ac:dyDescent="0.3">
      <c r="A111" s="60"/>
      <c r="B111" s="55" t="s">
        <v>278</v>
      </c>
      <c r="C111" s="531" t="s">
        <v>974</v>
      </c>
      <c r="D111" s="531"/>
      <c r="E111" s="531"/>
      <c r="F111" s="531"/>
      <c r="G111" s="531"/>
      <c r="H111" s="531"/>
      <c r="I111" s="531"/>
      <c r="J111" s="167"/>
      <c r="K111" s="167"/>
      <c r="L111" s="167"/>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row>
    <row r="112" spans="1:41" s="63" customFormat="1" ht="94.5" customHeight="1" x14ac:dyDescent="0.3">
      <c r="A112" s="60"/>
      <c r="B112" s="55" t="s">
        <v>279</v>
      </c>
      <c r="C112" s="531" t="s">
        <v>1117</v>
      </c>
      <c r="D112" s="531"/>
      <c r="E112" s="531"/>
      <c r="F112" s="531"/>
      <c r="G112" s="531"/>
      <c r="H112" s="531"/>
      <c r="I112" s="531"/>
      <c r="J112" s="167"/>
      <c r="K112" s="167"/>
      <c r="L112" s="167"/>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row>
    <row r="113" spans="1:41" s="63" customFormat="1" ht="31.5" customHeight="1" x14ac:dyDescent="0.3">
      <c r="A113" s="60"/>
      <c r="B113" s="55" t="s">
        <v>280</v>
      </c>
      <c r="C113" s="168" t="s">
        <v>281</v>
      </c>
      <c r="D113" s="168" t="s">
        <v>282</v>
      </c>
      <c r="E113" s="168" t="s">
        <v>511</v>
      </c>
      <c r="F113" s="168" t="s">
        <v>283</v>
      </c>
      <c r="G113" s="170" t="s">
        <v>284</v>
      </c>
      <c r="H113" s="170" t="s">
        <v>512</v>
      </c>
      <c r="I113" s="170" t="s">
        <v>3</v>
      </c>
      <c r="J113" s="57" t="s">
        <v>4</v>
      </c>
      <c r="K113" s="52"/>
      <c r="L113" s="52"/>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row>
    <row r="114" spans="1:41" s="63" customFormat="1" ht="86.4" x14ac:dyDescent="0.3">
      <c r="A114" s="60"/>
      <c r="B114" s="55"/>
      <c r="C114" s="154" t="s">
        <v>679</v>
      </c>
      <c r="D114" s="141" t="s">
        <v>1343</v>
      </c>
      <c r="E114" s="141" t="s">
        <v>1342</v>
      </c>
      <c r="F114" s="154" t="s">
        <v>522</v>
      </c>
      <c r="G114" s="58" t="s">
        <v>6</v>
      </c>
      <c r="H114" s="184"/>
      <c r="I114" s="184"/>
      <c r="J114" s="173">
        <f t="shared" ref="J114" si="3">IF(G114="","0",IF(G114="Pass",1,IF(G114="Fail",0,IF(G114="TBD",0,IF(G114="N/A (Please provide reason)",1)))))</f>
        <v>0</v>
      </c>
      <c r="K114" s="52"/>
      <c r="L114" s="52"/>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row>
    <row r="115" spans="1:41" s="63" customFormat="1" ht="86.4" x14ac:dyDescent="0.3">
      <c r="A115" s="60"/>
      <c r="B115" s="55"/>
      <c r="C115" s="154" t="s">
        <v>956</v>
      </c>
      <c r="D115" s="141" t="s">
        <v>1313</v>
      </c>
      <c r="E115" s="141" t="s">
        <v>1312</v>
      </c>
      <c r="F115" s="154"/>
      <c r="G115" s="58" t="s">
        <v>6</v>
      </c>
      <c r="H115" s="184"/>
      <c r="I115" s="184"/>
      <c r="J115" s="173">
        <f t="shared" ref="J115" si="4">IF(G115="","0",IF(G115="Pass",1,IF(G115="Fail",0,IF(G115="TBD",0,IF(G115="N/A (Please provide reason)",1)))))</f>
        <v>0</v>
      </c>
      <c r="K115" s="52"/>
      <c r="L115" s="52"/>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row>
    <row r="116" spans="1:41" s="63" customFormat="1" ht="20.100000000000001" customHeight="1" x14ac:dyDescent="0.3">
      <c r="A116" s="60"/>
      <c r="B116" s="55" t="s">
        <v>285</v>
      </c>
      <c r="C116" s="174" t="str">
        <f>IF(K116=100%, "Complete", "Incomplete")</f>
        <v>Incomplete</v>
      </c>
      <c r="D116" s="175"/>
      <c r="E116" s="175"/>
      <c r="F116" s="175"/>
      <c r="G116" s="175"/>
      <c r="H116" s="175"/>
      <c r="I116" s="175"/>
      <c r="J116" s="175"/>
      <c r="K116" s="62">
        <f>SUM(J114:J115) / (COUNT(J114:J115))</f>
        <v>0</v>
      </c>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row>
    <row r="117" spans="1:41" s="63" customFormat="1" ht="20.100000000000001" customHeight="1" x14ac:dyDescent="0.3">
      <c r="A117" s="60"/>
      <c r="B117" s="178"/>
      <c r="C117" s="179"/>
      <c r="D117" s="180" t="s">
        <v>7</v>
      </c>
      <c r="E117" s="181"/>
      <c r="F117" s="180"/>
      <c r="G117" s="182"/>
      <c r="H117" s="180"/>
      <c r="I117" s="185"/>
      <c r="J117" s="180"/>
      <c r="K117" s="180"/>
      <c r="L117" s="183"/>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row>
    <row r="118" spans="1:41" s="63" customFormat="1" ht="20.100000000000001" customHeight="1" x14ac:dyDescent="0.3">
      <c r="A118" s="60"/>
      <c r="B118" s="166" t="s">
        <v>277</v>
      </c>
      <c r="C118" s="539" t="s">
        <v>414</v>
      </c>
      <c r="D118" s="539"/>
      <c r="E118" s="539"/>
      <c r="F118" s="539"/>
      <c r="G118" s="539"/>
      <c r="H118" s="539"/>
      <c r="I118" s="539"/>
      <c r="J118" s="167"/>
      <c r="K118" s="167"/>
      <c r="L118" s="52"/>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row>
    <row r="119" spans="1:41" s="63" customFormat="1" ht="105" customHeight="1" x14ac:dyDescent="0.3">
      <c r="A119" s="60"/>
      <c r="B119" s="55" t="s">
        <v>278</v>
      </c>
      <c r="C119" s="531" t="s">
        <v>1118</v>
      </c>
      <c r="D119" s="531"/>
      <c r="E119" s="531"/>
      <c r="F119" s="531"/>
      <c r="G119" s="531"/>
      <c r="H119" s="531"/>
      <c r="I119" s="531"/>
      <c r="J119" s="167"/>
      <c r="K119" s="167"/>
      <c r="L119" s="52"/>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row>
    <row r="120" spans="1:41" s="63" customFormat="1" ht="75.75" customHeight="1" x14ac:dyDescent="0.3">
      <c r="A120" s="60"/>
      <c r="B120" s="56" t="s">
        <v>279</v>
      </c>
      <c r="C120" s="532" t="s">
        <v>1119</v>
      </c>
      <c r="D120" s="532"/>
      <c r="E120" s="532"/>
      <c r="F120" s="532"/>
      <c r="G120" s="532"/>
      <c r="H120" s="532"/>
      <c r="I120" s="532"/>
      <c r="J120" s="167"/>
      <c r="K120" s="167"/>
      <c r="L120" s="52"/>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row>
    <row r="121" spans="1:41" s="63" customFormat="1" ht="33" customHeight="1" x14ac:dyDescent="0.3">
      <c r="A121" s="60"/>
      <c r="B121" s="534" t="s">
        <v>280</v>
      </c>
      <c r="C121" s="168" t="s">
        <v>281</v>
      </c>
      <c r="D121" s="169" t="s">
        <v>282</v>
      </c>
      <c r="E121" s="168" t="s">
        <v>511</v>
      </c>
      <c r="F121" s="168" t="s">
        <v>283</v>
      </c>
      <c r="G121" s="170" t="s">
        <v>284</v>
      </c>
      <c r="H121" s="170" t="s">
        <v>512</v>
      </c>
      <c r="I121" s="170" t="s">
        <v>3</v>
      </c>
      <c r="J121" s="57" t="s">
        <v>4</v>
      </c>
      <c r="K121" s="52"/>
      <c r="L121" s="52"/>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row>
    <row r="122" spans="1:41" s="63" customFormat="1" ht="75.75" customHeight="1" x14ac:dyDescent="0.3">
      <c r="A122" s="60"/>
      <c r="B122" s="535"/>
      <c r="C122" s="154" t="s">
        <v>523</v>
      </c>
      <c r="D122" s="141" t="s">
        <v>783</v>
      </c>
      <c r="E122" s="154" t="s">
        <v>780</v>
      </c>
      <c r="F122" s="154" t="s">
        <v>781</v>
      </c>
      <c r="G122" s="58" t="s">
        <v>6</v>
      </c>
      <c r="H122" s="184"/>
      <c r="I122" s="184"/>
      <c r="J122" s="173">
        <f t="shared" ref="J122:J125" si="5">IF(G122="","0",IF(G122="Pass",1,IF(G122="Fail",0,IF(G122="TBD",0,IF(G122="N/A (Please provide reason)",1)))))</f>
        <v>0</v>
      </c>
      <c r="K122" s="52"/>
      <c r="L122" s="52"/>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row>
    <row r="123" spans="1:41" s="63" customFormat="1" ht="60.75" customHeight="1" x14ac:dyDescent="0.3">
      <c r="A123" s="60"/>
      <c r="B123" s="535"/>
      <c r="C123" s="154" t="s">
        <v>524</v>
      </c>
      <c r="D123" s="141" t="s">
        <v>785</v>
      </c>
      <c r="E123" s="154" t="s">
        <v>775</v>
      </c>
      <c r="F123" s="154" t="s">
        <v>525</v>
      </c>
      <c r="G123" s="58" t="s">
        <v>6</v>
      </c>
      <c r="H123" s="184"/>
      <c r="I123" s="184"/>
      <c r="J123" s="173">
        <f t="shared" si="5"/>
        <v>0</v>
      </c>
      <c r="K123" s="52"/>
      <c r="L123" s="52"/>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row>
    <row r="124" spans="1:41" s="63" customFormat="1" ht="45" customHeight="1" x14ac:dyDescent="0.3">
      <c r="A124" s="60"/>
      <c r="B124" s="535"/>
      <c r="C124" s="154" t="s">
        <v>526</v>
      </c>
      <c r="D124" s="141" t="s">
        <v>789</v>
      </c>
      <c r="E124" s="141" t="s">
        <v>527</v>
      </c>
      <c r="F124" s="154" t="s">
        <v>528</v>
      </c>
      <c r="G124" s="58" t="s">
        <v>6</v>
      </c>
      <c r="H124" s="184"/>
      <c r="I124" s="184"/>
      <c r="J124" s="173">
        <f t="shared" si="5"/>
        <v>0</v>
      </c>
      <c r="K124" s="52"/>
      <c r="L124" s="52"/>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row>
    <row r="125" spans="1:41" s="63" customFormat="1" ht="43.2" x14ac:dyDescent="0.3">
      <c r="A125" s="60"/>
      <c r="B125" s="535"/>
      <c r="C125" s="154" t="s">
        <v>529</v>
      </c>
      <c r="D125" s="141" t="s">
        <v>787</v>
      </c>
      <c r="E125" s="154" t="s">
        <v>788</v>
      </c>
      <c r="F125" s="154" t="s">
        <v>786</v>
      </c>
      <c r="G125" s="58" t="s">
        <v>6</v>
      </c>
      <c r="H125" s="184"/>
      <c r="I125" s="184"/>
      <c r="J125" s="173">
        <f t="shared" si="5"/>
        <v>0</v>
      </c>
      <c r="K125" s="52"/>
      <c r="L125" s="52"/>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row>
    <row r="126" spans="1:41" s="63" customFormat="1" ht="62.25" customHeight="1" x14ac:dyDescent="0.3">
      <c r="A126" s="60"/>
      <c r="B126" s="535"/>
      <c r="C126" s="154" t="s">
        <v>388</v>
      </c>
      <c r="D126" s="154" t="s">
        <v>1315</v>
      </c>
      <c r="E126" s="171" t="s">
        <v>1314</v>
      </c>
      <c r="F126" s="154" t="s">
        <v>303</v>
      </c>
      <c r="G126" s="58" t="s">
        <v>6</v>
      </c>
      <c r="H126" s="184"/>
      <c r="I126" s="184"/>
      <c r="J126" s="173">
        <f>IF(G126="","0",IF(G126="Pass",1,IF(G126="Fail",0,IF(G126="TBD",0,IF(G126="N/A (Please provide reason)",1)))))</f>
        <v>0</v>
      </c>
      <c r="K126" s="52"/>
      <c r="L126" s="52"/>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row>
    <row r="127" spans="1:41" s="63" customFormat="1" ht="20.100000000000001" customHeight="1" x14ac:dyDescent="0.3">
      <c r="A127" s="60"/>
      <c r="B127" s="53" t="s">
        <v>285</v>
      </c>
      <c r="C127" s="174" t="str">
        <f>IF(K127=100%, "Complete", "Incomplete")</f>
        <v>Incomplete</v>
      </c>
      <c r="D127" s="175"/>
      <c r="E127" s="176"/>
      <c r="F127" s="175"/>
      <c r="G127" s="177"/>
      <c r="H127" s="175"/>
      <c r="I127" s="175"/>
      <c r="J127" s="175"/>
      <c r="K127" s="62">
        <f>SUM(J122:J126) / (COUNT(J122:J126))</f>
        <v>0</v>
      </c>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row>
    <row r="128" spans="1:41" ht="14.4" x14ac:dyDescent="0.3">
      <c r="A128" s="16"/>
      <c r="B128" s="16"/>
      <c r="C128" s="16"/>
      <c r="D128" s="16"/>
      <c r="E128" s="188"/>
      <c r="F128" s="16"/>
      <c r="G128" s="135"/>
      <c r="H128" s="16"/>
      <c r="I128" s="16"/>
      <c r="J128" s="167"/>
      <c r="K128" s="167"/>
      <c r="L128" s="52"/>
      <c r="M128" s="52"/>
      <c r="N128" s="52"/>
      <c r="O128" s="52"/>
      <c r="P128" s="52"/>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row>
    <row r="129" spans="1:41" s="63" customFormat="1" ht="20.100000000000001" customHeight="1" x14ac:dyDescent="0.3">
      <c r="A129" s="60"/>
      <c r="B129" s="166" t="s">
        <v>277</v>
      </c>
      <c r="C129" s="539" t="s">
        <v>533</v>
      </c>
      <c r="D129" s="539"/>
      <c r="E129" s="539"/>
      <c r="F129" s="539"/>
      <c r="G129" s="539"/>
      <c r="H129" s="539"/>
      <c r="I129" s="539"/>
      <c r="J129" s="167"/>
      <c r="K129" s="167"/>
      <c r="L129" s="52"/>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row>
    <row r="130" spans="1:41" s="63" customFormat="1" ht="184.5" customHeight="1" x14ac:dyDescent="0.3">
      <c r="A130" s="60"/>
      <c r="B130" s="55" t="s">
        <v>278</v>
      </c>
      <c r="C130" s="531" t="s">
        <v>975</v>
      </c>
      <c r="D130" s="531"/>
      <c r="E130" s="531"/>
      <c r="F130" s="531"/>
      <c r="G130" s="531"/>
      <c r="H130" s="531"/>
      <c r="I130" s="531"/>
      <c r="J130" s="167"/>
      <c r="K130" s="167"/>
      <c r="L130" s="52"/>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row>
    <row r="131" spans="1:41" s="63" customFormat="1" ht="45.75" customHeight="1" x14ac:dyDescent="0.3">
      <c r="A131" s="60"/>
      <c r="B131" s="56" t="s">
        <v>279</v>
      </c>
      <c r="C131" s="532" t="s">
        <v>1120</v>
      </c>
      <c r="D131" s="532"/>
      <c r="E131" s="532"/>
      <c r="F131" s="532"/>
      <c r="G131" s="532"/>
      <c r="H131" s="532"/>
      <c r="I131" s="532"/>
      <c r="J131" s="167"/>
      <c r="K131" s="167"/>
      <c r="L131" s="52"/>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row>
    <row r="132" spans="1:41" s="63" customFormat="1" ht="31.8" x14ac:dyDescent="0.3">
      <c r="A132" s="60"/>
      <c r="B132" s="534" t="s">
        <v>280</v>
      </c>
      <c r="C132" s="168" t="s">
        <v>281</v>
      </c>
      <c r="D132" s="169" t="s">
        <v>282</v>
      </c>
      <c r="E132" s="168" t="s">
        <v>511</v>
      </c>
      <c r="F132" s="168" t="s">
        <v>283</v>
      </c>
      <c r="G132" s="170" t="s">
        <v>284</v>
      </c>
      <c r="H132" s="170" t="s">
        <v>512</v>
      </c>
      <c r="I132" s="170" t="s">
        <v>3</v>
      </c>
      <c r="J132" s="57" t="s">
        <v>4</v>
      </c>
      <c r="K132" s="52"/>
      <c r="L132" s="52"/>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row>
    <row r="133" spans="1:41" s="63" customFormat="1" ht="48" customHeight="1" x14ac:dyDescent="0.3">
      <c r="A133" s="60"/>
      <c r="B133" s="535"/>
      <c r="C133" s="154" t="s">
        <v>386</v>
      </c>
      <c r="D133" s="154" t="s">
        <v>782</v>
      </c>
      <c r="E133" s="171" t="s">
        <v>518</v>
      </c>
      <c r="F133" s="154" t="s">
        <v>385</v>
      </c>
      <c r="G133" s="58" t="s">
        <v>6</v>
      </c>
      <c r="H133" s="184"/>
      <c r="I133" s="184"/>
      <c r="J133" s="173">
        <f>IF(G133="","0",IF(G133="Pass",1,IF(G133="Fail",0,IF(G133="TBD",0,IF(G133="N/A (Please provide reason)",1)))))</f>
        <v>0</v>
      </c>
      <c r="K133" s="52"/>
      <c r="L133" s="52"/>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row>
    <row r="134" spans="1:41" s="63" customFormat="1" ht="190.5" customHeight="1" x14ac:dyDescent="0.3">
      <c r="A134" s="60"/>
      <c r="B134" s="535"/>
      <c r="C134" s="154" t="s">
        <v>976</v>
      </c>
      <c r="D134" s="141" t="s">
        <v>1349</v>
      </c>
      <c r="E134" s="232" t="s">
        <v>1348</v>
      </c>
      <c r="F134" s="154" t="s">
        <v>977</v>
      </c>
      <c r="G134" s="58" t="s">
        <v>6</v>
      </c>
      <c r="H134" s="184"/>
      <c r="I134" s="184"/>
      <c r="J134" s="173">
        <f>IF(G134="","0",IF(G134="Pass",1,IF(G134="Fail",0,IF(G134="TBD",0,IF(G134="N/A (Please provide reason)",1)))))</f>
        <v>0</v>
      </c>
      <c r="K134" s="52"/>
      <c r="L134" s="52"/>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row>
    <row r="135" spans="1:41" s="63" customFormat="1" ht="60.75" customHeight="1" x14ac:dyDescent="0.3">
      <c r="A135" s="60"/>
      <c r="B135" s="535"/>
      <c r="C135" s="154" t="s">
        <v>967</v>
      </c>
      <c r="D135" s="141" t="s">
        <v>784</v>
      </c>
      <c r="E135" s="171" t="s">
        <v>530</v>
      </c>
      <c r="F135" s="154"/>
      <c r="G135" s="58" t="s">
        <v>6</v>
      </c>
      <c r="H135" s="184"/>
      <c r="I135" s="184"/>
      <c r="J135" s="173">
        <f>IF(G135="","0",IF(G135="Pass",1,IF(G135="Fail",0,IF(G135="TBD",0,IF(G135="N/A (Please provide reason)",1)))))</f>
        <v>0</v>
      </c>
      <c r="K135" s="52"/>
      <c r="L135" s="52"/>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row>
    <row r="136" spans="1:41" s="63" customFormat="1" ht="81.75" customHeight="1" x14ac:dyDescent="0.3">
      <c r="A136" s="60"/>
      <c r="B136" s="535"/>
      <c r="C136" s="154" t="s">
        <v>520</v>
      </c>
      <c r="D136" s="141" t="s">
        <v>790</v>
      </c>
      <c r="E136" s="171" t="s">
        <v>531</v>
      </c>
      <c r="F136" s="154" t="s">
        <v>301</v>
      </c>
      <c r="G136" s="58" t="s">
        <v>6</v>
      </c>
      <c r="H136" s="184"/>
      <c r="I136" s="184"/>
      <c r="J136" s="173">
        <f>IF(G136="","0",IF(G136="Pass",1,IF(G136="Fail",0,IF(G136="TBD",0,IF(G136="N/A (Please provide reason)",1)))))</f>
        <v>0</v>
      </c>
      <c r="K136" s="52"/>
      <c r="L136" s="52"/>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row>
    <row r="137" spans="1:41" s="63" customFormat="1" ht="139.5" customHeight="1" x14ac:dyDescent="0.3">
      <c r="A137" s="60"/>
      <c r="B137" s="160"/>
      <c r="C137" s="154" t="s">
        <v>978</v>
      </c>
      <c r="D137" s="141" t="s">
        <v>1317</v>
      </c>
      <c r="E137" s="171" t="s">
        <v>1316</v>
      </c>
      <c r="F137" s="154" t="s">
        <v>979</v>
      </c>
      <c r="G137" s="58" t="s">
        <v>6</v>
      </c>
      <c r="H137" s="184"/>
      <c r="I137" s="184"/>
      <c r="J137" s="173">
        <f>IF(G137="","0",IF(G137="Pass",1,IF(G137="Fail",0,IF(G137="TBD",0,IF(G137="N/A (Please provide reason)",1)))))</f>
        <v>0</v>
      </c>
      <c r="K137" s="52"/>
      <c r="L137" s="52"/>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row>
    <row r="138" spans="1:41" s="63" customFormat="1" ht="20.100000000000001" customHeight="1" x14ac:dyDescent="0.3">
      <c r="A138" s="60"/>
      <c r="B138" s="53" t="s">
        <v>285</v>
      </c>
      <c r="C138" s="174" t="str">
        <f>IF(K138=100%, "Complete", "Incomplete")</f>
        <v>Incomplete</v>
      </c>
      <c r="D138" s="175"/>
      <c r="E138" s="176"/>
      <c r="F138" s="175"/>
      <c r="G138" s="177"/>
      <c r="H138" s="175"/>
      <c r="I138" s="175"/>
      <c r="J138" s="175"/>
      <c r="K138" s="62">
        <f>SUM(J133:J137) / (COUNT(J133:J137))</f>
        <v>0</v>
      </c>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row>
    <row r="139" spans="1:41" s="63" customFormat="1" ht="20.100000000000001" customHeight="1" x14ac:dyDescent="0.3">
      <c r="A139" s="60"/>
      <c r="B139" s="178"/>
      <c r="C139" s="179"/>
      <c r="D139" s="180"/>
      <c r="E139" s="181"/>
      <c r="F139" s="180"/>
      <c r="G139" s="182"/>
      <c r="H139" s="180"/>
      <c r="I139" s="180"/>
      <c r="J139" s="180"/>
      <c r="K139" s="180"/>
      <c r="L139" s="183"/>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row>
    <row r="140" spans="1:41" s="63" customFormat="1" ht="20.100000000000001" customHeight="1" x14ac:dyDescent="0.3">
      <c r="A140" s="60"/>
      <c r="B140" s="166" t="s">
        <v>277</v>
      </c>
      <c r="C140" s="539" t="s">
        <v>594</v>
      </c>
      <c r="D140" s="539"/>
      <c r="E140" s="539"/>
      <c r="F140" s="539"/>
      <c r="G140" s="539"/>
      <c r="H140" s="539"/>
      <c r="I140" s="539"/>
      <c r="J140" s="167"/>
      <c r="K140" s="167"/>
      <c r="L140" s="52"/>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row>
    <row r="141" spans="1:41" s="63" customFormat="1" ht="128.25" customHeight="1" x14ac:dyDescent="0.3">
      <c r="A141" s="60"/>
      <c r="B141" s="55" t="s">
        <v>278</v>
      </c>
      <c r="C141" s="531" t="s">
        <v>980</v>
      </c>
      <c r="D141" s="531"/>
      <c r="E141" s="531"/>
      <c r="F141" s="531"/>
      <c r="G141" s="531"/>
      <c r="H141" s="531"/>
      <c r="I141" s="531"/>
      <c r="J141" s="167"/>
      <c r="K141" s="167"/>
      <c r="L141" s="52"/>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row>
    <row r="142" spans="1:41" s="63" customFormat="1" ht="49.5" customHeight="1" x14ac:dyDescent="0.3">
      <c r="A142" s="60"/>
      <c r="B142" s="56" t="s">
        <v>279</v>
      </c>
      <c r="C142" s="532" t="s">
        <v>1121</v>
      </c>
      <c r="D142" s="532"/>
      <c r="E142" s="532"/>
      <c r="F142" s="532"/>
      <c r="G142" s="532"/>
      <c r="H142" s="532"/>
      <c r="I142" s="532"/>
      <c r="J142" s="167"/>
      <c r="K142" s="167"/>
      <c r="L142" s="52"/>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row>
    <row r="143" spans="1:41" s="63" customFormat="1" ht="31.8" x14ac:dyDescent="0.3">
      <c r="A143" s="60"/>
      <c r="B143" s="534" t="s">
        <v>280</v>
      </c>
      <c r="C143" s="168" t="s">
        <v>281</v>
      </c>
      <c r="D143" s="169" t="s">
        <v>282</v>
      </c>
      <c r="E143" s="168" t="s">
        <v>511</v>
      </c>
      <c r="F143" s="168" t="s">
        <v>283</v>
      </c>
      <c r="G143" s="170" t="s">
        <v>284</v>
      </c>
      <c r="H143" s="170" t="s">
        <v>512</v>
      </c>
      <c r="I143" s="170" t="s">
        <v>3</v>
      </c>
      <c r="J143" s="57" t="s">
        <v>4</v>
      </c>
      <c r="K143" s="52"/>
      <c r="L143" s="52"/>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row>
    <row r="144" spans="1:41" s="63" customFormat="1" ht="72" customHeight="1" x14ac:dyDescent="0.3">
      <c r="A144" s="60"/>
      <c r="B144" s="535"/>
      <c r="C144" s="154" t="s">
        <v>603</v>
      </c>
      <c r="D144" s="141" t="s">
        <v>1270</v>
      </c>
      <c r="E144" s="171" t="s">
        <v>776</v>
      </c>
      <c r="F144" s="154" t="s">
        <v>604</v>
      </c>
      <c r="G144" s="58" t="s">
        <v>6</v>
      </c>
      <c r="H144" s="184"/>
      <c r="I144" s="184"/>
      <c r="J144" s="173">
        <f>IF(G144="","0",IF(G144="Pass",1,IF(G144="Fail",0,IF(G144="TBD",0,IF(G144="N/A (Please provide reason)",1)))))</f>
        <v>0</v>
      </c>
      <c r="K144" s="52"/>
      <c r="L144" s="52"/>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row>
    <row r="145" spans="1:41" s="63" customFormat="1" ht="86.4" x14ac:dyDescent="0.3">
      <c r="A145" s="60"/>
      <c r="B145" s="160"/>
      <c r="C145" s="154" t="s">
        <v>976</v>
      </c>
      <c r="D145" s="141" t="s">
        <v>1319</v>
      </c>
      <c r="E145" s="171" t="s">
        <v>1318</v>
      </c>
      <c r="F145" s="154" t="s">
        <v>977</v>
      </c>
      <c r="G145" s="58" t="s">
        <v>6</v>
      </c>
      <c r="H145" s="184"/>
      <c r="I145" s="184"/>
      <c r="J145" s="173">
        <f>IF(G145="","0",IF(G145="Pass",1,IF(G145="Fail",0,IF(G145="TBD",0,IF(G145="N/A (Please provide reason)",1)))))</f>
        <v>0</v>
      </c>
      <c r="K145" s="52"/>
      <c r="L145" s="52"/>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row>
    <row r="146" spans="1:41" s="63" customFormat="1" ht="20.100000000000001" customHeight="1" x14ac:dyDescent="0.3">
      <c r="A146" s="60"/>
      <c r="B146" s="53" t="s">
        <v>285</v>
      </c>
      <c r="C146" s="174" t="str">
        <f>IF(K146=100%, "Complete", "Incomplete")</f>
        <v>Incomplete</v>
      </c>
      <c r="D146" s="175"/>
      <c r="E146" s="176"/>
      <c r="F146" s="175"/>
      <c r="G146" s="177"/>
      <c r="H146" s="175"/>
      <c r="I146" s="175"/>
      <c r="J146" s="175"/>
      <c r="K146" s="62">
        <f>SUM(J144:J145) / (COUNT(J144:J145))</f>
        <v>0</v>
      </c>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row>
    <row r="147" spans="1:41" s="63" customFormat="1" ht="20.100000000000001" customHeight="1" x14ac:dyDescent="0.3">
      <c r="A147" s="60"/>
      <c r="B147" s="178"/>
      <c r="C147" s="179"/>
      <c r="D147" s="180"/>
      <c r="E147" s="181"/>
      <c r="F147" s="180"/>
      <c r="G147" s="182"/>
      <c r="H147" s="180"/>
      <c r="I147" s="185"/>
      <c r="J147" s="180"/>
      <c r="K147" s="180"/>
      <c r="L147" s="183"/>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row>
    <row r="148" spans="1:41" s="63" customFormat="1" ht="20.100000000000001" customHeight="1" x14ac:dyDescent="0.3">
      <c r="A148" s="60"/>
      <c r="B148" s="166" t="s">
        <v>277</v>
      </c>
      <c r="C148" s="533" t="s">
        <v>595</v>
      </c>
      <c r="D148" s="533"/>
      <c r="E148" s="533"/>
      <c r="F148" s="533"/>
      <c r="G148" s="533"/>
      <c r="H148" s="533"/>
      <c r="I148" s="533"/>
      <c r="J148" s="167"/>
      <c r="K148" s="167"/>
      <c r="L148" s="167"/>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row>
    <row r="149" spans="1:41" s="63" customFormat="1" ht="67.5" customHeight="1" x14ac:dyDescent="0.3">
      <c r="A149" s="60"/>
      <c r="B149" s="55" t="s">
        <v>278</v>
      </c>
      <c r="C149" s="544" t="s">
        <v>981</v>
      </c>
      <c r="D149" s="545"/>
      <c r="E149" s="545"/>
      <c r="F149" s="545"/>
      <c r="G149" s="545"/>
      <c r="H149" s="545"/>
      <c r="I149" s="546"/>
      <c r="J149" s="167"/>
      <c r="K149" s="167"/>
      <c r="L149" s="167"/>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row>
    <row r="150" spans="1:41" s="63" customFormat="1" ht="82.5" customHeight="1" x14ac:dyDescent="0.3">
      <c r="A150" s="60"/>
      <c r="B150" s="55" t="s">
        <v>279</v>
      </c>
      <c r="C150" s="544" t="s">
        <v>1122</v>
      </c>
      <c r="D150" s="545"/>
      <c r="E150" s="545"/>
      <c r="F150" s="545"/>
      <c r="G150" s="545"/>
      <c r="H150" s="545"/>
      <c r="I150" s="546"/>
      <c r="J150" s="167"/>
      <c r="K150" s="167"/>
      <c r="L150" s="167"/>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row>
    <row r="151" spans="1:41" s="63" customFormat="1" ht="31.5" customHeight="1" x14ac:dyDescent="0.3">
      <c r="A151" s="60"/>
      <c r="B151" s="55" t="s">
        <v>280</v>
      </c>
      <c r="C151" s="168" t="s">
        <v>281</v>
      </c>
      <c r="D151" s="168" t="s">
        <v>282</v>
      </c>
      <c r="E151" s="168" t="s">
        <v>511</v>
      </c>
      <c r="F151" s="168" t="s">
        <v>283</v>
      </c>
      <c r="G151" s="170" t="s">
        <v>284</v>
      </c>
      <c r="H151" s="170" t="s">
        <v>512</v>
      </c>
      <c r="I151" s="170" t="s">
        <v>3</v>
      </c>
      <c r="J151" s="57" t="s">
        <v>4</v>
      </c>
      <c r="K151" s="52"/>
      <c r="L151" s="52"/>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row>
    <row r="152" spans="1:41" s="63" customFormat="1" ht="42" customHeight="1" x14ac:dyDescent="0.3">
      <c r="A152" s="60"/>
      <c r="B152" s="55"/>
      <c r="C152" s="154" t="s">
        <v>522</v>
      </c>
      <c r="D152" s="141" t="s">
        <v>793</v>
      </c>
      <c r="E152" s="141" t="s">
        <v>532</v>
      </c>
      <c r="F152" s="154"/>
      <c r="G152" s="58" t="s">
        <v>6</v>
      </c>
      <c r="H152" s="184"/>
      <c r="I152" s="184"/>
      <c r="J152" s="173">
        <f t="shared" ref="J152:J154" si="6">IF(G152="","0",IF(G152="Pass",1,IF(G152="Fail",0,IF(G152="TBD",0,IF(G152="N/A (Please provide reason)",1)))))</f>
        <v>0</v>
      </c>
      <c r="K152" s="52"/>
      <c r="L152" s="52"/>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row>
    <row r="153" spans="1:41" s="63" customFormat="1" ht="89.25" customHeight="1" x14ac:dyDescent="0.3">
      <c r="A153" s="60"/>
      <c r="B153" s="55"/>
      <c r="C153" s="154" t="s">
        <v>956</v>
      </c>
      <c r="D153" s="141" t="s">
        <v>1351</v>
      </c>
      <c r="E153" s="141" t="s">
        <v>1350</v>
      </c>
      <c r="F153" s="154"/>
      <c r="G153" s="58" t="s">
        <v>6</v>
      </c>
      <c r="H153" s="184"/>
      <c r="I153" s="184"/>
      <c r="J153" s="173">
        <f t="shared" si="6"/>
        <v>0</v>
      </c>
      <c r="K153" s="52"/>
      <c r="L153" s="52"/>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row>
    <row r="154" spans="1:41" s="63" customFormat="1" ht="96.75" customHeight="1" x14ac:dyDescent="0.3">
      <c r="A154" s="60"/>
      <c r="B154" s="55"/>
      <c r="C154" s="154" t="s">
        <v>982</v>
      </c>
      <c r="D154" s="141" t="s">
        <v>1275</v>
      </c>
      <c r="E154" s="141" t="s">
        <v>605</v>
      </c>
      <c r="F154" s="154" t="s">
        <v>977</v>
      </c>
      <c r="G154" s="58" t="s">
        <v>6</v>
      </c>
      <c r="H154" s="184"/>
      <c r="I154" s="184"/>
      <c r="J154" s="173">
        <f t="shared" si="6"/>
        <v>0</v>
      </c>
      <c r="K154" s="52"/>
      <c r="L154" s="52"/>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row>
    <row r="155" spans="1:41" s="63" customFormat="1" ht="20.100000000000001" customHeight="1" x14ac:dyDescent="0.3">
      <c r="A155" s="60"/>
      <c r="B155" s="55" t="s">
        <v>285</v>
      </c>
      <c r="C155" s="174" t="str">
        <f>IF(K155=100%, "Complete", "Incomplete")</f>
        <v>Incomplete</v>
      </c>
      <c r="D155" s="175"/>
      <c r="E155" s="175"/>
      <c r="F155" s="175"/>
      <c r="G155" s="175"/>
      <c r="H155" s="175"/>
      <c r="I155" s="175"/>
      <c r="J155" s="175"/>
      <c r="K155" s="62">
        <f>SUM(J152:J154) / (COUNT(J152:J154))</f>
        <v>0</v>
      </c>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row>
    <row r="156" spans="1:41" s="63" customFormat="1" ht="20.100000000000001" customHeight="1" x14ac:dyDescent="0.3">
      <c r="A156" s="60"/>
      <c r="B156" s="180"/>
      <c r="C156" s="180"/>
      <c r="D156" s="180"/>
      <c r="E156" s="181"/>
      <c r="F156" s="180"/>
      <c r="G156" s="177"/>
      <c r="H156" s="180"/>
      <c r="I156" s="180"/>
      <c r="J156" s="180"/>
      <c r="K156" s="180"/>
      <c r="L156" s="18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row>
    <row r="157" spans="1:41" s="63" customFormat="1" ht="20.100000000000001" customHeight="1" x14ac:dyDescent="0.3">
      <c r="A157" s="60"/>
      <c r="B157" s="180"/>
      <c r="C157" s="180"/>
      <c r="D157" s="180"/>
      <c r="E157" s="181"/>
      <c r="F157" s="180"/>
      <c r="G157" s="80" t="s">
        <v>418</v>
      </c>
      <c r="H157" s="180"/>
      <c r="I157" s="180"/>
      <c r="J157" s="180"/>
      <c r="K157" s="180"/>
      <c r="L157" s="18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row>
    <row r="158" spans="1:41" ht="14.4" x14ac:dyDescent="0.3">
      <c r="A158" s="48"/>
      <c r="B158" s="189"/>
      <c r="C158" s="136"/>
      <c r="D158" s="136"/>
      <c r="E158" s="190"/>
      <c r="F158" s="136"/>
      <c r="G158" s="64" t="s">
        <v>10</v>
      </c>
      <c r="H158" s="136"/>
      <c r="I158" s="136"/>
      <c r="J158" s="167"/>
      <c r="K158" s="167"/>
      <c r="L158" s="52"/>
      <c r="M158" s="52"/>
      <c r="N158" s="52"/>
      <c r="O158" s="52"/>
      <c r="P158" s="52"/>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row>
    <row r="159" spans="1:41" ht="14.4" x14ac:dyDescent="0.3">
      <c r="A159" s="48"/>
      <c r="B159" s="189"/>
      <c r="C159" s="136"/>
      <c r="D159" s="136"/>
      <c r="E159" s="190"/>
      <c r="F159" s="136"/>
      <c r="G159" s="65" t="s">
        <v>12</v>
      </c>
      <c r="H159" s="136"/>
      <c r="I159" s="136"/>
      <c r="J159" s="167"/>
      <c r="K159" s="167"/>
      <c r="L159" s="52"/>
      <c r="M159" s="52"/>
      <c r="N159" s="52"/>
      <c r="O159" s="52"/>
      <c r="P159" s="52"/>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row>
    <row r="160" spans="1:41" ht="28.8" x14ac:dyDescent="0.3">
      <c r="A160" s="48"/>
      <c r="B160" s="189"/>
      <c r="C160" s="136"/>
      <c r="D160" s="136"/>
      <c r="E160" s="190"/>
      <c r="F160" s="136"/>
      <c r="G160" s="66" t="s">
        <v>416</v>
      </c>
      <c r="H160" s="136"/>
      <c r="I160" s="136"/>
      <c r="J160" s="167"/>
      <c r="K160" s="167"/>
      <c r="L160" s="52"/>
      <c r="M160" s="52"/>
      <c r="N160" s="52"/>
      <c r="O160" s="52"/>
      <c r="P160" s="52"/>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row>
    <row r="161" spans="1:41" ht="14.4" x14ac:dyDescent="0.3">
      <c r="A161" s="48"/>
      <c r="B161" s="191"/>
      <c r="C161" s="192" t="s">
        <v>286</v>
      </c>
      <c r="D161" s="155" t="s">
        <v>287</v>
      </c>
      <c r="E161" s="193"/>
      <c r="F161" s="136"/>
      <c r="G161" s="66" t="s">
        <v>6</v>
      </c>
      <c r="H161" s="136"/>
      <c r="I161" s="136"/>
      <c r="J161" s="167"/>
      <c r="K161" s="167"/>
      <c r="L161" s="52"/>
      <c r="M161" s="52"/>
      <c r="N161" s="52"/>
      <c r="O161" s="52"/>
      <c r="P161" s="52"/>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row>
    <row r="162" spans="1:41" ht="14.4" x14ac:dyDescent="0.3">
      <c r="A162" s="260" t="s">
        <v>609</v>
      </c>
      <c r="B162" s="244" t="s">
        <v>292</v>
      </c>
      <c r="C162" s="194">
        <f>K26</f>
        <v>0</v>
      </c>
      <c r="D162" s="262" t="str">
        <f>C26</f>
        <v>Incomplete</v>
      </c>
      <c r="E162" s="196"/>
      <c r="F162" s="136"/>
      <c r="G162" s="136"/>
      <c r="H162" s="136" t="s">
        <v>7</v>
      </c>
      <c r="I162" s="136"/>
      <c r="J162" s="167"/>
      <c r="K162" s="167"/>
      <c r="L162" s="52"/>
      <c r="M162" s="52"/>
      <c r="N162" s="52"/>
      <c r="O162" s="52"/>
      <c r="P162" s="52"/>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row>
    <row r="163" spans="1:41" ht="14.4" x14ac:dyDescent="0.3">
      <c r="A163" s="261" t="s">
        <v>610</v>
      </c>
      <c r="B163" s="235" t="s">
        <v>293</v>
      </c>
      <c r="C163" s="194">
        <f>M34</f>
        <v>0</v>
      </c>
      <c r="D163" s="195" t="str">
        <f>C34</f>
        <v>Incomplete</v>
      </c>
      <c r="E163" s="196"/>
      <c r="F163" s="136"/>
      <c r="G163" s="136"/>
      <c r="H163" s="136"/>
      <c r="I163" s="136"/>
      <c r="J163" s="167"/>
      <c r="K163" s="167"/>
      <c r="L163" s="52"/>
      <c r="M163" s="52"/>
      <c r="N163" s="52"/>
      <c r="O163" s="52"/>
      <c r="P163" s="52"/>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row>
    <row r="164" spans="1:41" ht="14.4" x14ac:dyDescent="0.3">
      <c r="A164" s="260" t="s">
        <v>609</v>
      </c>
      <c r="B164" s="244" t="s">
        <v>294</v>
      </c>
      <c r="C164" s="194">
        <f>K42</f>
        <v>0</v>
      </c>
      <c r="D164" s="262" t="str">
        <f>C42</f>
        <v>Incomplete</v>
      </c>
      <c r="E164" s="196"/>
      <c r="F164" s="239"/>
      <c r="G164" s="238" t="s">
        <v>614</v>
      </c>
      <c r="H164" s="136"/>
      <c r="I164" s="136"/>
      <c r="J164" s="167"/>
      <c r="K164" s="167"/>
      <c r="L164" s="52"/>
      <c r="M164" s="52"/>
      <c r="N164" s="52"/>
      <c r="O164" s="52"/>
      <c r="P164" s="52"/>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row>
    <row r="165" spans="1:41" s="59" customFormat="1" ht="14.4" x14ac:dyDescent="0.3">
      <c r="A165" s="261" t="s">
        <v>610</v>
      </c>
      <c r="B165" s="235" t="s">
        <v>295</v>
      </c>
      <c r="C165" s="194">
        <f>M50</f>
        <v>0</v>
      </c>
      <c r="D165" s="195" t="str">
        <f>C50</f>
        <v>Incomplete</v>
      </c>
      <c r="E165" s="196"/>
      <c r="F165" s="241" t="s">
        <v>288</v>
      </c>
      <c r="G165" s="156">
        <f>COUNTIF($J$21:$J163,"0")</f>
        <v>31</v>
      </c>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row>
    <row r="166" spans="1:41" s="59" customFormat="1" ht="14.4" x14ac:dyDescent="0.3">
      <c r="A166" s="260" t="s">
        <v>609</v>
      </c>
      <c r="B166" s="244" t="s">
        <v>296</v>
      </c>
      <c r="C166" s="194">
        <f>K57</f>
        <v>0</v>
      </c>
      <c r="D166" s="262" t="str">
        <f>C57</f>
        <v>Incomplete</v>
      </c>
      <c r="E166" s="196"/>
      <c r="F166" s="242" t="s">
        <v>289</v>
      </c>
      <c r="G166" s="156">
        <f>COUNTIF($J$24:$J158,"1")</f>
        <v>0</v>
      </c>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row>
    <row r="167" spans="1:41" s="59" customFormat="1" ht="14.4" x14ac:dyDescent="0.3">
      <c r="A167" s="261" t="s">
        <v>610</v>
      </c>
      <c r="B167" s="235" t="s">
        <v>297</v>
      </c>
      <c r="C167" s="194">
        <f>M64</f>
        <v>0</v>
      </c>
      <c r="D167" s="195" t="str">
        <f>C64</f>
        <v>Incomplete</v>
      </c>
      <c r="E167" s="196"/>
      <c r="F167" s="241" t="s">
        <v>290</v>
      </c>
      <c r="G167" s="156">
        <f>COUNTIF(J21:J163,"&gt;=0")</f>
        <v>31</v>
      </c>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row>
    <row r="168" spans="1:41" s="59" customFormat="1" ht="14.4" x14ac:dyDescent="0.3">
      <c r="A168" s="260" t="s">
        <v>609</v>
      </c>
      <c r="B168" s="244" t="s">
        <v>298</v>
      </c>
      <c r="C168" s="194">
        <f>K73</f>
        <v>0</v>
      </c>
      <c r="D168" s="262" t="str">
        <f>C73</f>
        <v>Incomplete</v>
      </c>
      <c r="E168" s="196"/>
      <c r="F168" s="242" t="s">
        <v>291</v>
      </c>
      <c r="G168" s="67">
        <f>SUM($G166/$G167)</f>
        <v>0</v>
      </c>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row>
    <row r="169" spans="1:41" s="59" customFormat="1" ht="14.4" x14ac:dyDescent="0.3">
      <c r="A169" s="261" t="s">
        <v>610</v>
      </c>
      <c r="B169" s="235" t="s">
        <v>321</v>
      </c>
      <c r="C169" s="194">
        <f>M82</f>
        <v>0</v>
      </c>
      <c r="D169" s="195" t="str">
        <f>C82</f>
        <v>Incomplete</v>
      </c>
      <c r="E169" s="196"/>
      <c r="F169" s="240"/>
      <c r="G169" s="243" t="s">
        <v>16</v>
      </c>
      <c r="H169" s="136"/>
      <c r="I169" s="136"/>
      <c r="J169" s="167"/>
      <c r="K169" s="167"/>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row>
    <row r="170" spans="1:41" s="59" customFormat="1" ht="14.4" x14ac:dyDescent="0.3">
      <c r="A170" s="260" t="s">
        <v>609</v>
      </c>
      <c r="B170" s="244" t="s">
        <v>410</v>
      </c>
      <c r="C170" s="194">
        <f>K89</f>
        <v>0</v>
      </c>
      <c r="D170" s="262" t="str">
        <f>C89</f>
        <v>Incomplete</v>
      </c>
      <c r="E170" s="190"/>
      <c r="F170" s="241" t="s">
        <v>288</v>
      </c>
      <c r="G170" s="156">
        <f>COUNTIF($L$21:$L163,"0")</f>
        <v>9</v>
      </c>
      <c r="H170" s="136"/>
      <c r="I170" s="136" t="s">
        <v>7</v>
      </c>
      <c r="J170" s="167"/>
      <c r="K170" s="167"/>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row>
    <row r="171" spans="1:41" s="59" customFormat="1" ht="14.4" x14ac:dyDescent="0.3">
      <c r="A171" s="261" t="s">
        <v>610</v>
      </c>
      <c r="B171" s="235" t="s">
        <v>411</v>
      </c>
      <c r="C171" s="194">
        <f>M96</f>
        <v>0</v>
      </c>
      <c r="D171" s="195" t="str">
        <f>C96</f>
        <v>Incomplete</v>
      </c>
      <c r="E171" s="196"/>
      <c r="F171" s="242" t="s">
        <v>289</v>
      </c>
      <c r="G171" s="156">
        <f>COUNTIF($L$21:$L162,"1")</f>
        <v>0</v>
      </c>
      <c r="H171" s="136" t="s">
        <v>7</v>
      </c>
      <c r="I171" s="136"/>
      <c r="J171" s="167"/>
      <c r="K171" s="167"/>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row>
    <row r="172" spans="1:41" s="59" customFormat="1" ht="14.4" x14ac:dyDescent="0.3">
      <c r="A172" s="260" t="s">
        <v>609</v>
      </c>
      <c r="B172" s="245" t="s">
        <v>412</v>
      </c>
      <c r="C172" s="194">
        <f>K108</f>
        <v>0</v>
      </c>
      <c r="D172" s="262" t="str">
        <f>C108</f>
        <v>Incomplete</v>
      </c>
      <c r="E172" s="196"/>
      <c r="F172" s="241" t="s">
        <v>290</v>
      </c>
      <c r="G172" s="156">
        <f>COUNTIF(L21:L162,"&gt;=0")</f>
        <v>9</v>
      </c>
      <c r="H172" s="136"/>
      <c r="I172" s="136"/>
      <c r="J172" s="167"/>
      <c r="K172" s="167"/>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row>
    <row r="173" spans="1:41" s="59" customFormat="1" ht="14.4" x14ac:dyDescent="0.3">
      <c r="A173" s="260" t="s">
        <v>609</v>
      </c>
      <c r="B173" s="245" t="s">
        <v>413</v>
      </c>
      <c r="C173" s="194">
        <f>K116</f>
        <v>0</v>
      </c>
      <c r="D173" s="262" t="str">
        <f>C116</f>
        <v>Incomplete</v>
      </c>
      <c r="E173" s="196"/>
      <c r="F173" s="242" t="s">
        <v>291</v>
      </c>
      <c r="G173" s="67">
        <f>SUM($G171/$G172)</f>
        <v>0</v>
      </c>
      <c r="H173" s="136"/>
      <c r="I173" s="136"/>
      <c r="J173" s="167"/>
      <c r="K173" s="167"/>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row>
    <row r="174" spans="1:41" s="59" customFormat="1" ht="14.4" x14ac:dyDescent="0.3">
      <c r="A174" s="260" t="s">
        <v>609</v>
      </c>
      <c r="B174" s="245" t="s">
        <v>414</v>
      </c>
      <c r="C174" s="194">
        <f>K127</f>
        <v>0</v>
      </c>
      <c r="D174" s="262" t="str">
        <f>C127</f>
        <v>Incomplete</v>
      </c>
      <c r="E174" s="196"/>
      <c r="F174" s="136"/>
      <c r="G174" s="197"/>
      <c r="H174" s="136"/>
      <c r="I174" s="136"/>
      <c r="J174" s="167"/>
      <c r="K174" s="167"/>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row>
    <row r="175" spans="1:41" s="59" customFormat="1" ht="14.4" x14ac:dyDescent="0.3">
      <c r="A175" s="260" t="s">
        <v>609</v>
      </c>
      <c r="B175" s="245" t="s">
        <v>533</v>
      </c>
      <c r="C175" s="194">
        <f>K138</f>
        <v>0</v>
      </c>
      <c r="D175" s="262" t="str">
        <f>C138</f>
        <v>Incomplete</v>
      </c>
      <c r="E175" s="196"/>
      <c r="F175" s="136"/>
      <c r="G175" s="197"/>
      <c r="H175" s="136"/>
      <c r="I175" s="136"/>
      <c r="J175" s="167"/>
      <c r="K175" s="167"/>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row>
    <row r="176" spans="1:41" s="59" customFormat="1" ht="14.4" x14ac:dyDescent="0.3">
      <c r="A176" s="260" t="s">
        <v>609</v>
      </c>
      <c r="B176" s="245" t="s">
        <v>594</v>
      </c>
      <c r="C176" s="194">
        <f>K146</f>
        <v>0</v>
      </c>
      <c r="D176" s="262" t="str">
        <f>C146</f>
        <v>Incomplete</v>
      </c>
      <c r="E176" s="196"/>
      <c r="F176" s="136"/>
      <c r="G176" s="197"/>
      <c r="H176" s="136"/>
      <c r="I176" s="136"/>
      <c r="J176" s="167"/>
      <c r="K176" s="167"/>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row>
    <row r="177" spans="1:41" s="59" customFormat="1" ht="14.4" x14ac:dyDescent="0.3">
      <c r="A177" s="260" t="s">
        <v>609</v>
      </c>
      <c r="B177" s="245" t="s">
        <v>595</v>
      </c>
      <c r="C177" s="194">
        <f>K155</f>
        <v>0</v>
      </c>
      <c r="D177" s="262" t="str">
        <f>C155</f>
        <v>Incomplete</v>
      </c>
      <c r="E177" s="196"/>
      <c r="F177" s="136"/>
      <c r="G177" s="197"/>
      <c r="H177" s="136"/>
      <c r="I177" s="136"/>
      <c r="J177" s="167"/>
      <c r="K177" s="167"/>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row>
    <row r="178" spans="1:41" s="59" customFormat="1" ht="14.4" x14ac:dyDescent="0.3">
      <c r="A178" s="48"/>
      <c r="C178" s="52"/>
      <c r="D178" s="52"/>
      <c r="E178" s="196"/>
      <c r="F178" s="136"/>
      <c r="G178" s="197"/>
      <c r="H178" s="136"/>
      <c r="I178" s="136"/>
      <c r="J178" s="167"/>
      <c r="K178" s="167"/>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row>
    <row r="179" spans="1:41" s="59" customFormat="1" ht="14.4" x14ac:dyDescent="0.3">
      <c r="A179" s="48"/>
      <c r="B179" s="52"/>
      <c r="C179" s="52"/>
      <c r="D179" s="52"/>
      <c r="E179" s="196"/>
      <c r="F179" s="136"/>
      <c r="G179" s="197"/>
      <c r="H179" s="136"/>
      <c r="I179" s="136"/>
      <c r="J179" s="167"/>
      <c r="K179" s="167"/>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row>
    <row r="180" spans="1:41" s="59" customFormat="1" ht="14.4" x14ac:dyDescent="0.3">
      <c r="A180" s="48"/>
      <c r="C180" s="52"/>
      <c r="D180" s="52"/>
      <c r="E180" s="196"/>
      <c r="F180" s="136"/>
      <c r="G180" s="197"/>
      <c r="H180" s="136"/>
      <c r="I180" s="136"/>
      <c r="J180" s="167"/>
      <c r="K180" s="167"/>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row>
    <row r="181" spans="1:41" s="59" customFormat="1" ht="14.4" x14ac:dyDescent="0.3">
      <c r="A181" s="48"/>
      <c r="B181" s="189"/>
      <c r="C181" s="136"/>
      <c r="D181" s="136"/>
      <c r="E181" s="190"/>
      <c r="F181" s="136"/>
      <c r="G181" s="197"/>
      <c r="H181" s="136"/>
      <c r="I181" s="136"/>
      <c r="J181" s="167"/>
      <c r="K181" s="167"/>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row>
    <row r="182" spans="1:41" s="59" customFormat="1" ht="14.4" x14ac:dyDescent="0.3">
      <c r="A182" s="48"/>
      <c r="B182" s="189"/>
      <c r="C182" s="198">
        <f>COUNTIFS(D162:D177,"Complete",A161:A176,"OPDS")</f>
        <v>0</v>
      </c>
      <c r="D182" s="199" t="s">
        <v>611</v>
      </c>
      <c r="E182" s="190"/>
      <c r="F182" s="136"/>
      <c r="G182" s="48"/>
      <c r="H182" s="136"/>
      <c r="I182" s="136"/>
      <c r="J182" s="167"/>
      <c r="K182" s="167"/>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row>
    <row r="183" spans="1:41" s="59" customFormat="1" ht="14.4" x14ac:dyDescent="0.3">
      <c r="A183" s="48"/>
      <c r="B183" s="189"/>
      <c r="C183" s="198">
        <f>COUNTIFS(D162:D177,"Incomplete",A162:A177,"OPDS")</f>
        <v>11</v>
      </c>
      <c r="D183" s="199" t="s">
        <v>612</v>
      </c>
      <c r="E183" s="200"/>
      <c r="F183" s="136"/>
      <c r="G183" s="197"/>
      <c r="H183" s="136"/>
      <c r="I183" s="136"/>
      <c r="J183" s="167"/>
      <c r="K183" s="167"/>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row>
    <row r="184" spans="1:41" ht="14.4" x14ac:dyDescent="0.3">
      <c r="A184" s="48"/>
      <c r="B184" s="189"/>
      <c r="C184" s="68">
        <f>SUM($C$182:$C$183)</f>
        <v>11</v>
      </c>
      <c r="D184" s="199" t="s">
        <v>613</v>
      </c>
      <c r="E184" s="200"/>
      <c r="F184" s="136"/>
      <c r="G184" s="197"/>
      <c r="H184" s="136"/>
      <c r="I184" s="136"/>
      <c r="J184" s="167"/>
      <c r="K184" s="167"/>
      <c r="L184" s="52"/>
      <c r="M184" s="52"/>
      <c r="N184" s="52"/>
      <c r="O184" s="52"/>
      <c r="P184" s="52"/>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row>
    <row r="185" spans="1:41" ht="14.4" x14ac:dyDescent="0.3">
      <c r="A185" s="48"/>
      <c r="B185" s="189"/>
      <c r="C185" s="69">
        <f>SUM($C$182)/($C$184)</f>
        <v>0</v>
      </c>
      <c r="D185" s="201" t="s">
        <v>625</v>
      </c>
      <c r="E185" s="200"/>
      <c r="F185" s="136"/>
      <c r="G185" s="197"/>
      <c r="H185" s="136"/>
      <c r="I185" s="136"/>
      <c r="J185" s="167"/>
      <c r="K185" s="167"/>
      <c r="L185" s="52"/>
      <c r="M185" s="52"/>
      <c r="N185" s="52"/>
      <c r="O185" s="52"/>
      <c r="P185" s="52"/>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row>
    <row r="186" spans="1:41" ht="14.4" x14ac:dyDescent="0.3">
      <c r="A186" s="48"/>
      <c r="B186" s="189"/>
      <c r="C186" s="198">
        <f>COUNTIFS(D162:D177,"Complete",A162:A177,"DPDS")</f>
        <v>0</v>
      </c>
      <c r="D186" s="199" t="s">
        <v>615</v>
      </c>
      <c r="E186" s="200"/>
      <c r="F186" s="136"/>
      <c r="G186" s="197"/>
      <c r="H186" s="136"/>
      <c r="I186" s="136"/>
      <c r="J186" s="167"/>
      <c r="K186" s="167"/>
      <c r="L186" s="52"/>
      <c r="M186" s="52"/>
      <c r="N186" s="52"/>
      <c r="O186" s="52"/>
      <c r="P186" s="52"/>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row>
    <row r="187" spans="1:41" ht="14.4" x14ac:dyDescent="0.3">
      <c r="A187" s="48"/>
      <c r="B187" s="189"/>
      <c r="C187" s="198">
        <f>COUNTIFS(D162:D177,"Incomplete",A162:A177,"DPDS")</f>
        <v>5</v>
      </c>
      <c r="D187" s="199" t="s">
        <v>616</v>
      </c>
      <c r="E187" s="200"/>
      <c r="F187" s="136"/>
      <c r="G187" s="197"/>
      <c r="H187" s="136"/>
      <c r="I187" s="136"/>
      <c r="J187" s="167"/>
      <c r="K187" s="167"/>
      <c r="L187" s="52"/>
      <c r="M187" s="52"/>
      <c r="N187" s="52"/>
      <c r="O187" s="52"/>
      <c r="P187" s="52"/>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row>
    <row r="188" spans="1:41" ht="14.4" x14ac:dyDescent="0.3">
      <c r="A188" s="48"/>
      <c r="B188" s="189"/>
      <c r="C188" s="68">
        <f>SUM($C$186:$C$187)</f>
        <v>5</v>
      </c>
      <c r="D188" s="199" t="s">
        <v>617</v>
      </c>
      <c r="E188" s="200"/>
      <c r="F188" s="136"/>
      <c r="G188" s="197"/>
      <c r="H188" s="136"/>
      <c r="I188" s="136"/>
      <c r="J188" s="167"/>
      <c r="K188" s="167"/>
      <c r="L188" s="52"/>
      <c r="M188" s="52"/>
      <c r="N188" s="52"/>
      <c r="O188" s="52"/>
      <c r="P188" s="52"/>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row>
    <row r="189" spans="1:41" s="59" customFormat="1" ht="14.4" x14ac:dyDescent="0.3">
      <c r="A189" s="48"/>
      <c r="B189" s="189"/>
      <c r="C189" s="69">
        <f>SUM($C$186)/($C$188)</f>
        <v>0</v>
      </c>
      <c r="D189" s="201" t="s">
        <v>626</v>
      </c>
      <c r="E189" s="200"/>
      <c r="F189" s="136"/>
      <c r="G189" s="197"/>
      <c r="H189" s="136"/>
      <c r="I189" s="136"/>
      <c r="J189" s="167"/>
      <c r="K189" s="167"/>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row>
    <row r="190" spans="1:41" s="59" customFormat="1" ht="14.4" x14ac:dyDescent="0.3">
      <c r="A190" s="48"/>
      <c r="B190" s="189"/>
      <c r="C190" s="136"/>
      <c r="D190" s="136"/>
      <c r="E190" s="190"/>
      <c r="F190" s="136"/>
      <c r="G190" s="197"/>
      <c r="H190" s="136"/>
      <c r="I190" s="136"/>
      <c r="J190" s="167"/>
      <c r="K190" s="167"/>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row>
    <row r="191" spans="1:41" s="59" customFormat="1" ht="14.4" x14ac:dyDescent="0.3">
      <c r="A191" s="48"/>
      <c r="B191" s="189"/>
      <c r="C191" s="48"/>
      <c r="D191" s="48"/>
      <c r="E191" s="202"/>
      <c r="F191" s="48"/>
      <c r="G191" s="48"/>
      <c r="H191" s="136"/>
      <c r="I191" s="136"/>
      <c r="J191" s="167"/>
      <c r="K191" s="167"/>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row>
    <row r="192" spans="1:41" ht="14.4" x14ac:dyDescent="0.3">
      <c r="A192" s="48"/>
      <c r="B192" s="189"/>
      <c r="C192" s="48"/>
      <c r="D192" s="48"/>
      <c r="E192" s="202"/>
      <c r="F192" s="48"/>
      <c r="G192" s="48"/>
      <c r="H192" s="136"/>
      <c r="I192" s="136"/>
      <c r="J192" s="167"/>
      <c r="K192" s="167"/>
      <c r="L192" s="52"/>
      <c r="M192" s="52"/>
      <c r="N192" s="52"/>
      <c r="O192" s="52"/>
      <c r="P192" s="52"/>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row>
    <row r="193" spans="1:41" x14ac:dyDescent="0.3">
      <c r="A193" s="48"/>
      <c r="B193" s="48"/>
      <c r="C193" s="48"/>
      <c r="D193" s="48"/>
      <c r="E193" s="202"/>
      <c r="F193" s="48"/>
      <c r="G193" s="48"/>
      <c r="H193" s="48"/>
      <c r="I193" s="48"/>
      <c r="J193" s="48"/>
      <c r="K193" s="48"/>
      <c r="L193" s="48"/>
      <c r="M193" s="52"/>
      <c r="N193" s="52"/>
      <c r="O193" s="52"/>
      <c r="P193" s="52"/>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row>
    <row r="194" spans="1:41" x14ac:dyDescent="0.3">
      <c r="A194" s="48"/>
      <c r="B194" s="48"/>
      <c r="C194" s="48"/>
      <c r="D194" s="48"/>
      <c r="E194" s="202"/>
      <c r="F194" s="48"/>
      <c r="G194" s="48"/>
      <c r="H194" s="48"/>
      <c r="I194" s="48"/>
      <c r="J194" s="48"/>
      <c r="K194" s="48"/>
      <c r="L194" s="48"/>
      <c r="M194" s="52"/>
      <c r="N194" s="52"/>
      <c r="O194" s="52"/>
      <c r="P194" s="52"/>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row>
    <row r="195" spans="1:41" x14ac:dyDescent="0.3">
      <c r="A195" s="48"/>
      <c r="B195" s="48"/>
      <c r="C195" s="48"/>
      <c r="D195" s="48"/>
      <c r="E195" s="202"/>
      <c r="F195" s="48"/>
      <c r="G195" s="48"/>
      <c r="H195" s="48"/>
      <c r="I195" s="48"/>
      <c r="J195" s="48"/>
      <c r="K195" s="48"/>
      <c r="L195" s="48"/>
      <c r="M195" s="52"/>
      <c r="N195" s="52"/>
      <c r="O195" s="52"/>
      <c r="P195" s="52"/>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row>
    <row r="196" spans="1:41" x14ac:dyDescent="0.3">
      <c r="A196" s="48"/>
      <c r="B196" s="48"/>
      <c r="C196" s="48"/>
      <c r="D196" s="48"/>
      <c r="E196" s="202"/>
      <c r="F196" s="48"/>
      <c r="G196" s="48"/>
      <c r="H196" s="48"/>
      <c r="I196" s="48"/>
      <c r="J196" s="48"/>
      <c r="K196" s="48"/>
      <c r="L196" s="48"/>
      <c r="M196" s="52"/>
      <c r="N196" s="52"/>
      <c r="O196" s="52"/>
      <c r="P196" s="52"/>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row>
    <row r="197" spans="1:41" x14ac:dyDescent="0.3">
      <c r="A197" s="48"/>
      <c r="B197" s="48"/>
      <c r="C197" s="48"/>
      <c r="D197" s="48"/>
      <c r="E197" s="202"/>
      <c r="F197" s="48"/>
      <c r="G197" s="48"/>
      <c r="H197" s="48"/>
      <c r="I197" s="48"/>
      <c r="J197" s="48"/>
      <c r="K197" s="48"/>
      <c r="L197" s="48"/>
      <c r="M197" s="52"/>
      <c r="N197" s="52"/>
      <c r="O197" s="52"/>
      <c r="P197" s="52"/>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row>
    <row r="198" spans="1:41" x14ac:dyDescent="0.3">
      <c r="A198" s="48"/>
      <c r="B198" s="48"/>
      <c r="C198" s="48"/>
      <c r="D198" s="48"/>
      <c r="E198" s="202"/>
      <c r="F198" s="48"/>
      <c r="G198" s="48"/>
      <c r="H198" s="48"/>
      <c r="I198" s="48"/>
      <c r="J198" s="48"/>
      <c r="K198" s="48"/>
      <c r="L198" s="48"/>
      <c r="M198" s="52"/>
      <c r="N198" s="52"/>
      <c r="O198" s="52"/>
      <c r="P198" s="52"/>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row>
    <row r="199" spans="1:41" x14ac:dyDescent="0.3">
      <c r="A199" s="48"/>
      <c r="B199" s="48"/>
      <c r="C199" s="48"/>
      <c r="D199" s="48"/>
      <c r="E199" s="202"/>
      <c r="F199" s="48"/>
      <c r="G199" s="48"/>
      <c r="H199" s="48"/>
      <c r="I199" s="48"/>
      <c r="J199" s="48"/>
      <c r="K199" s="48"/>
      <c r="L199" s="48"/>
      <c r="M199" s="52"/>
      <c r="N199" s="52"/>
      <c r="O199" s="52"/>
      <c r="P199" s="52"/>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row>
    <row r="200" spans="1:41" x14ac:dyDescent="0.3">
      <c r="A200" s="48"/>
      <c r="B200" s="48"/>
      <c r="C200" s="48"/>
      <c r="D200" s="48"/>
      <c r="E200" s="202"/>
      <c r="F200" s="48"/>
      <c r="G200" s="48"/>
      <c r="H200" s="48"/>
      <c r="I200" s="48"/>
      <c r="J200" s="48"/>
      <c r="K200" s="48"/>
      <c r="L200" s="48"/>
      <c r="M200" s="52"/>
      <c r="N200" s="52"/>
      <c r="O200" s="52"/>
      <c r="P200" s="52"/>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row>
    <row r="201" spans="1:41" x14ac:dyDescent="0.3">
      <c r="A201" s="48"/>
      <c r="B201" s="48"/>
      <c r="C201" s="48"/>
      <c r="D201" s="48"/>
      <c r="E201" s="202"/>
      <c r="F201" s="48"/>
      <c r="G201" s="48"/>
      <c r="H201" s="48"/>
      <c r="I201" s="48"/>
      <c r="J201" s="48"/>
      <c r="K201" s="48"/>
      <c r="L201" s="48"/>
      <c r="M201" s="52"/>
      <c r="N201" s="52"/>
      <c r="O201" s="52"/>
      <c r="P201" s="52"/>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row>
    <row r="202" spans="1:41" x14ac:dyDescent="0.3">
      <c r="A202" s="48"/>
      <c r="B202" s="48"/>
      <c r="C202" s="48"/>
      <c r="D202" s="48"/>
      <c r="E202" s="202"/>
      <c r="F202" s="48"/>
      <c r="G202" s="48"/>
      <c r="H202" s="48"/>
      <c r="I202" s="48"/>
      <c r="J202" s="48"/>
      <c r="K202" s="48"/>
      <c r="L202" s="48"/>
      <c r="M202" s="52"/>
      <c r="N202" s="52"/>
      <c r="O202" s="52"/>
      <c r="P202" s="52"/>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row>
    <row r="203" spans="1:41" x14ac:dyDescent="0.3">
      <c r="A203" s="48"/>
      <c r="B203" s="48"/>
      <c r="C203" s="48"/>
      <c r="D203" s="48"/>
      <c r="E203" s="202"/>
      <c r="F203" s="48"/>
      <c r="G203" s="48"/>
      <c r="H203" s="48"/>
      <c r="I203" s="48"/>
      <c r="J203" s="48"/>
      <c r="K203" s="48"/>
      <c r="L203" s="48"/>
      <c r="M203" s="52"/>
      <c r="N203" s="52"/>
      <c r="O203" s="52"/>
      <c r="P203" s="52"/>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row>
    <row r="204" spans="1:41" x14ac:dyDescent="0.3">
      <c r="A204" s="48"/>
      <c r="B204" s="48"/>
      <c r="C204" s="48"/>
      <c r="D204" s="48"/>
      <c r="E204" s="202"/>
      <c r="F204" s="48"/>
      <c r="G204" s="48"/>
      <c r="H204" s="48"/>
      <c r="I204" s="48"/>
      <c r="J204" s="48"/>
      <c r="K204" s="48"/>
      <c r="L204" s="48"/>
      <c r="M204" s="52"/>
      <c r="N204" s="52"/>
      <c r="O204" s="52"/>
      <c r="P204" s="52"/>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row>
    <row r="205" spans="1:41" x14ac:dyDescent="0.3">
      <c r="A205" s="48"/>
      <c r="B205" s="48"/>
      <c r="C205" s="48"/>
      <c r="D205" s="48"/>
      <c r="E205" s="202"/>
      <c r="F205" s="48"/>
      <c r="G205" s="48"/>
      <c r="H205" s="48"/>
      <c r="I205" s="48"/>
      <c r="J205" s="48"/>
      <c r="K205" s="48"/>
      <c r="L205" s="48"/>
      <c r="M205" s="52"/>
      <c r="N205" s="52"/>
      <c r="O205" s="52"/>
      <c r="P205" s="52"/>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row>
    <row r="206" spans="1:41" x14ac:dyDescent="0.3">
      <c r="A206" s="48"/>
      <c r="B206" s="48"/>
      <c r="C206" s="48"/>
      <c r="D206" s="48"/>
      <c r="E206" s="202"/>
      <c r="F206" s="48"/>
      <c r="G206" s="48"/>
      <c r="H206" s="48"/>
      <c r="I206" s="48"/>
      <c r="J206" s="48"/>
      <c r="K206" s="48"/>
      <c r="L206" s="48"/>
      <c r="M206" s="52"/>
      <c r="N206" s="52"/>
      <c r="O206" s="52"/>
      <c r="P206" s="52"/>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row>
    <row r="207" spans="1:41" x14ac:dyDescent="0.3">
      <c r="A207" s="48"/>
      <c r="B207" s="48"/>
      <c r="C207" s="48"/>
      <c r="D207" s="48"/>
      <c r="E207" s="202"/>
      <c r="F207" s="48"/>
      <c r="G207" s="48"/>
      <c r="H207" s="48"/>
      <c r="I207" s="48"/>
      <c r="J207" s="48"/>
      <c r="K207" s="48"/>
      <c r="L207" s="48"/>
      <c r="M207" s="52"/>
      <c r="N207" s="52"/>
      <c r="O207" s="52"/>
      <c r="P207" s="52"/>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row>
    <row r="208" spans="1:41" x14ac:dyDescent="0.3">
      <c r="A208" s="48"/>
      <c r="B208" s="48"/>
      <c r="C208" s="48"/>
      <c r="D208" s="48"/>
      <c r="E208" s="202"/>
      <c r="F208" s="48"/>
      <c r="G208" s="48"/>
      <c r="H208" s="48"/>
      <c r="I208" s="48"/>
      <c r="J208" s="48"/>
      <c r="K208" s="48"/>
      <c r="L208" s="48"/>
      <c r="M208" s="52"/>
      <c r="N208" s="52"/>
      <c r="O208" s="52"/>
      <c r="P208" s="52"/>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row>
    <row r="209" spans="1:41" x14ac:dyDescent="0.3">
      <c r="A209" s="48"/>
      <c r="B209" s="48"/>
      <c r="C209" s="48"/>
      <c r="D209" s="48"/>
      <c r="E209" s="202"/>
      <c r="F209" s="48"/>
      <c r="G209" s="48"/>
      <c r="H209" s="48"/>
      <c r="I209" s="48"/>
      <c r="J209" s="48"/>
      <c r="K209" s="48"/>
      <c r="L209" s="48"/>
      <c r="M209" s="52"/>
      <c r="N209" s="52"/>
      <c r="O209" s="52"/>
      <c r="P209" s="52"/>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row>
    <row r="210" spans="1:41" x14ac:dyDescent="0.3">
      <c r="A210" s="48"/>
      <c r="B210" s="48"/>
      <c r="C210" s="48"/>
      <c r="D210" s="48"/>
      <c r="E210" s="202"/>
      <c r="F210" s="48"/>
      <c r="G210" s="48"/>
      <c r="H210" s="48"/>
      <c r="I210" s="48"/>
      <c r="J210" s="48"/>
      <c r="K210" s="48"/>
      <c r="L210" s="48"/>
      <c r="M210" s="52"/>
      <c r="N210" s="52"/>
      <c r="O210" s="52"/>
      <c r="P210" s="52"/>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row>
    <row r="211" spans="1:41" x14ac:dyDescent="0.3">
      <c r="A211" s="48"/>
      <c r="B211" s="48"/>
      <c r="C211" s="48"/>
      <c r="D211" s="48"/>
      <c r="E211" s="202"/>
      <c r="F211" s="48"/>
      <c r="G211" s="48"/>
      <c r="H211" s="48"/>
      <c r="I211" s="48"/>
      <c r="J211" s="48"/>
      <c r="K211" s="48"/>
      <c r="L211" s="48"/>
      <c r="M211" s="52"/>
      <c r="N211" s="52"/>
      <c r="O211" s="52"/>
      <c r="P211" s="52"/>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row>
    <row r="212" spans="1:41" ht="14.4" x14ac:dyDescent="0.3">
      <c r="A212" s="48"/>
      <c r="B212" s="48"/>
      <c r="C212" s="136"/>
      <c r="D212" s="136"/>
      <c r="E212" s="190"/>
      <c r="F212" s="136"/>
      <c r="G212" s="197"/>
      <c r="H212" s="48"/>
      <c r="I212" s="48"/>
      <c r="J212" s="48"/>
      <c r="K212" s="48"/>
      <c r="L212" s="48"/>
      <c r="M212" s="52"/>
      <c r="N212" s="52"/>
      <c r="O212" s="52"/>
      <c r="P212" s="52"/>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row>
    <row r="213" spans="1:41" ht="14.4" x14ac:dyDescent="0.3">
      <c r="A213" s="48"/>
      <c r="B213" s="48"/>
      <c r="C213" s="136"/>
      <c r="D213" s="136"/>
      <c r="E213" s="190"/>
      <c r="F213" s="136"/>
      <c r="G213" s="197"/>
      <c r="H213" s="48"/>
      <c r="I213" s="48"/>
      <c r="J213" s="48"/>
      <c r="K213" s="48"/>
      <c r="L213" s="48"/>
      <c r="M213" s="52"/>
      <c r="N213" s="52"/>
      <c r="O213" s="52"/>
      <c r="P213" s="52"/>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row>
    <row r="214" spans="1:41" ht="14.4" x14ac:dyDescent="0.3">
      <c r="A214" s="48"/>
      <c r="B214" s="189"/>
      <c r="C214" s="136"/>
      <c r="D214" s="136"/>
      <c r="E214" s="190"/>
      <c r="F214" s="136"/>
      <c r="G214" s="197"/>
      <c r="H214" s="136"/>
      <c r="I214" s="136"/>
      <c r="J214" s="167"/>
      <c r="K214" s="167"/>
      <c r="L214" s="52"/>
      <c r="M214" s="52"/>
      <c r="N214" s="52"/>
      <c r="O214" s="52"/>
      <c r="P214" s="52"/>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row>
    <row r="215" spans="1:41" ht="14.4" x14ac:dyDescent="0.3">
      <c r="A215" s="48"/>
      <c r="B215" s="189"/>
      <c r="C215" s="136"/>
      <c r="D215" s="136"/>
      <c r="E215" s="190"/>
      <c r="F215" s="136"/>
      <c r="G215" s="197"/>
      <c r="H215" s="136"/>
      <c r="I215" s="136"/>
      <c r="J215" s="167"/>
      <c r="K215" s="167"/>
      <c r="L215" s="52"/>
      <c r="M215" s="52"/>
      <c r="N215" s="52"/>
      <c r="O215" s="52"/>
      <c r="P215" s="52"/>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row>
    <row r="216" spans="1:41" ht="14.4" x14ac:dyDescent="0.3">
      <c r="A216" s="48"/>
      <c r="B216" s="189"/>
      <c r="C216" s="136"/>
      <c r="D216" s="136"/>
      <c r="E216" s="190"/>
      <c r="F216" s="136"/>
      <c r="G216" s="197"/>
      <c r="H216" s="136"/>
      <c r="I216" s="136"/>
      <c r="J216" s="167"/>
      <c r="K216" s="167"/>
      <c r="L216" s="52"/>
      <c r="M216" s="52"/>
      <c r="N216" s="52"/>
      <c r="O216" s="52"/>
      <c r="P216" s="52"/>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row>
    <row r="217" spans="1:41" ht="14.4" x14ac:dyDescent="0.3">
      <c r="A217" s="48"/>
      <c r="B217" s="189"/>
      <c r="C217" s="136"/>
      <c r="D217" s="136"/>
      <c r="E217" s="190"/>
      <c r="F217" s="136"/>
      <c r="G217" s="197"/>
      <c r="H217" s="136"/>
      <c r="I217" s="136"/>
      <c r="J217" s="167"/>
      <c r="K217" s="167"/>
      <c r="L217" s="52"/>
      <c r="M217" s="52"/>
      <c r="N217" s="52"/>
      <c r="O217" s="52"/>
      <c r="P217" s="52"/>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row>
    <row r="218" spans="1:41" ht="14.4" x14ac:dyDescent="0.3">
      <c r="A218" s="48"/>
      <c r="B218" s="189"/>
      <c r="C218" s="136"/>
      <c r="D218" s="136"/>
      <c r="E218" s="190"/>
      <c r="F218" s="136"/>
      <c r="G218" s="197"/>
      <c r="H218" s="136"/>
      <c r="I218" s="136"/>
      <c r="J218" s="167"/>
      <c r="K218" s="167"/>
      <c r="L218" s="52"/>
      <c r="M218" s="52"/>
      <c r="N218" s="52"/>
      <c r="O218" s="52"/>
      <c r="P218" s="52"/>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row>
    <row r="219" spans="1:41" ht="14.4" x14ac:dyDescent="0.3">
      <c r="A219" s="48"/>
      <c r="B219" s="189"/>
      <c r="C219" s="136"/>
      <c r="D219" s="136"/>
      <c r="E219" s="190"/>
      <c r="F219" s="136"/>
      <c r="G219" s="197"/>
      <c r="H219" s="136"/>
      <c r="I219" s="136"/>
      <c r="J219" s="167"/>
      <c r="K219" s="167"/>
      <c r="L219" s="52"/>
      <c r="M219" s="52"/>
      <c r="N219" s="52"/>
      <c r="O219" s="52"/>
      <c r="P219" s="52"/>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row>
    <row r="220" spans="1:41" ht="14.4" x14ac:dyDescent="0.3">
      <c r="A220" s="48"/>
      <c r="B220" s="189"/>
      <c r="C220" s="136"/>
      <c r="D220" s="136"/>
      <c r="E220" s="190"/>
      <c r="F220" s="136"/>
      <c r="G220" s="197"/>
      <c r="H220" s="136"/>
      <c r="I220" s="136"/>
      <c r="J220" s="167"/>
      <c r="K220" s="167"/>
      <c r="L220" s="52"/>
      <c r="M220" s="52"/>
      <c r="N220" s="52"/>
      <c r="O220" s="52"/>
      <c r="P220" s="52"/>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row>
    <row r="221" spans="1:41" ht="14.4" x14ac:dyDescent="0.3">
      <c r="A221" s="48"/>
      <c r="B221" s="189"/>
      <c r="C221" s="136"/>
      <c r="D221" s="136"/>
      <c r="E221" s="190"/>
      <c r="F221" s="136"/>
      <c r="G221" s="197"/>
      <c r="H221" s="136"/>
      <c r="I221" s="136"/>
      <c r="J221" s="167"/>
      <c r="K221" s="167"/>
      <c r="L221" s="52"/>
      <c r="M221" s="52"/>
      <c r="N221" s="52"/>
      <c r="O221" s="52"/>
      <c r="P221" s="52"/>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row>
    <row r="222" spans="1:41" ht="14.4" x14ac:dyDescent="0.3">
      <c r="A222" s="48"/>
      <c r="B222" s="189"/>
      <c r="C222" s="136"/>
      <c r="D222" s="136"/>
      <c r="E222" s="190"/>
      <c r="F222" s="136"/>
      <c r="G222" s="197"/>
      <c r="H222" s="136"/>
      <c r="I222" s="136"/>
      <c r="J222" s="167"/>
      <c r="K222" s="167"/>
      <c r="L222" s="52"/>
      <c r="M222" s="52"/>
      <c r="N222" s="52"/>
      <c r="O222" s="52"/>
      <c r="P222" s="52"/>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row>
    <row r="223" spans="1:41" ht="14.4" x14ac:dyDescent="0.3">
      <c r="A223" s="48"/>
      <c r="B223" s="189"/>
      <c r="C223" s="136"/>
      <c r="D223" s="136"/>
      <c r="E223" s="190"/>
      <c r="F223" s="136"/>
      <c r="G223" s="197"/>
      <c r="H223" s="136"/>
      <c r="I223" s="136"/>
      <c r="J223" s="167"/>
      <c r="K223" s="167"/>
      <c r="L223" s="52"/>
      <c r="M223" s="52"/>
      <c r="N223" s="52"/>
      <c r="O223" s="52"/>
      <c r="P223" s="52"/>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row>
    <row r="224" spans="1:41" ht="14.4" x14ac:dyDescent="0.3">
      <c r="A224" s="48"/>
      <c r="B224" s="189"/>
      <c r="C224" s="136"/>
      <c r="D224" s="136"/>
      <c r="E224" s="190"/>
      <c r="F224" s="136"/>
      <c r="G224" s="197"/>
      <c r="H224" s="136"/>
      <c r="I224" s="136"/>
      <c r="J224" s="167"/>
      <c r="K224" s="167"/>
      <c r="L224" s="52"/>
      <c r="M224" s="52"/>
      <c r="N224" s="52"/>
      <c r="O224" s="52"/>
      <c r="P224" s="52"/>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row>
    <row r="225" spans="1:41" ht="14.4" x14ac:dyDescent="0.3">
      <c r="A225" s="48"/>
      <c r="B225" s="189"/>
      <c r="C225" s="136"/>
      <c r="D225" s="136"/>
      <c r="E225" s="190"/>
      <c r="F225" s="136"/>
      <c r="G225" s="197"/>
      <c r="H225" s="136"/>
      <c r="I225" s="136"/>
      <c r="J225" s="167"/>
      <c r="K225" s="167"/>
      <c r="L225" s="52"/>
      <c r="M225" s="52"/>
      <c r="N225" s="52"/>
      <c r="O225" s="52"/>
      <c r="P225" s="52"/>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row>
    <row r="226" spans="1:41" ht="14.4" x14ac:dyDescent="0.3">
      <c r="A226" s="48"/>
      <c r="B226" s="189"/>
      <c r="C226" s="136"/>
      <c r="D226" s="136"/>
      <c r="E226" s="190"/>
      <c r="F226" s="136"/>
      <c r="G226" s="197"/>
      <c r="H226" s="136"/>
      <c r="I226" s="136"/>
      <c r="J226" s="167"/>
      <c r="K226" s="167"/>
      <c r="L226" s="52"/>
      <c r="M226" s="52"/>
      <c r="N226" s="52"/>
      <c r="O226" s="52"/>
      <c r="P226" s="52"/>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row>
    <row r="227" spans="1:41" ht="14.4" x14ac:dyDescent="0.3">
      <c r="A227" s="48"/>
      <c r="B227" s="189"/>
      <c r="C227" s="136"/>
      <c r="D227" s="136"/>
      <c r="E227" s="190"/>
      <c r="F227" s="136"/>
      <c r="G227" s="197"/>
      <c r="H227" s="136"/>
      <c r="I227" s="136"/>
      <c r="J227" s="167"/>
      <c r="K227" s="167"/>
      <c r="L227" s="52"/>
      <c r="M227" s="52"/>
      <c r="N227" s="52"/>
      <c r="O227" s="52"/>
      <c r="P227" s="52"/>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row>
    <row r="228" spans="1:41" ht="14.4" x14ac:dyDescent="0.3">
      <c r="A228" s="48"/>
      <c r="B228" s="189"/>
      <c r="C228" s="136"/>
      <c r="D228" s="136"/>
      <c r="E228" s="190"/>
      <c r="F228" s="136"/>
      <c r="G228" s="197"/>
      <c r="H228" s="136"/>
      <c r="I228" s="136"/>
      <c r="J228" s="167"/>
      <c r="K228" s="167"/>
      <c r="L228" s="52"/>
      <c r="M228" s="52"/>
      <c r="N228" s="52"/>
      <c r="O228" s="52"/>
      <c r="P228" s="52"/>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row>
    <row r="229" spans="1:41" ht="14.4" x14ac:dyDescent="0.3">
      <c r="A229" s="48"/>
      <c r="B229" s="189"/>
      <c r="C229" s="136"/>
      <c r="D229" s="136"/>
      <c r="E229" s="190"/>
      <c r="F229" s="136"/>
      <c r="G229" s="197"/>
      <c r="H229" s="136"/>
      <c r="I229" s="136"/>
      <c r="J229" s="167"/>
      <c r="K229" s="167"/>
      <c r="L229" s="52"/>
      <c r="M229" s="52"/>
      <c r="N229" s="52"/>
      <c r="O229" s="52"/>
      <c r="P229" s="52"/>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row>
    <row r="230" spans="1:41" ht="14.4" x14ac:dyDescent="0.3">
      <c r="A230" s="48"/>
      <c r="B230" s="189"/>
      <c r="C230" s="136"/>
      <c r="D230" s="136"/>
      <c r="E230" s="190"/>
      <c r="F230" s="136"/>
      <c r="G230" s="197"/>
      <c r="H230" s="136"/>
      <c r="I230" s="136"/>
      <c r="J230" s="167"/>
      <c r="K230" s="167"/>
      <c r="L230" s="52"/>
      <c r="M230" s="52"/>
      <c r="N230" s="52"/>
      <c r="O230" s="52"/>
      <c r="P230" s="52"/>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row>
    <row r="231" spans="1:41" ht="14.4" x14ac:dyDescent="0.3">
      <c r="A231" s="48"/>
      <c r="B231" s="189"/>
      <c r="C231" s="136"/>
      <c r="D231" s="136"/>
      <c r="E231" s="190"/>
      <c r="F231" s="136"/>
      <c r="G231" s="197"/>
      <c r="H231" s="136"/>
      <c r="I231" s="136"/>
      <c r="J231" s="167"/>
      <c r="K231" s="167"/>
      <c r="L231" s="52"/>
      <c r="M231" s="52"/>
      <c r="N231" s="52"/>
      <c r="O231" s="52"/>
      <c r="P231" s="52"/>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row>
    <row r="232" spans="1:41" ht="14.4" x14ac:dyDescent="0.3">
      <c r="A232" s="48"/>
      <c r="B232" s="189"/>
      <c r="C232" s="136"/>
      <c r="D232" s="136"/>
      <c r="E232" s="190"/>
      <c r="F232" s="136"/>
      <c r="G232" s="197"/>
      <c r="H232" s="136"/>
      <c r="I232" s="136"/>
      <c r="J232" s="167"/>
      <c r="K232" s="167"/>
      <c r="L232" s="52"/>
      <c r="M232" s="52"/>
      <c r="N232" s="52"/>
      <c r="O232" s="52"/>
      <c r="P232" s="52"/>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row>
    <row r="233" spans="1:41" ht="14.4" x14ac:dyDescent="0.3">
      <c r="A233" s="48"/>
      <c r="B233" s="189"/>
      <c r="C233" s="136"/>
      <c r="D233" s="136"/>
      <c r="E233" s="190"/>
      <c r="F233" s="136"/>
      <c r="G233" s="197"/>
      <c r="H233" s="136"/>
      <c r="I233" s="136"/>
      <c r="J233" s="167"/>
      <c r="K233" s="167"/>
      <c r="L233" s="52"/>
      <c r="M233" s="52"/>
      <c r="N233" s="52"/>
      <c r="O233" s="52"/>
      <c r="P233" s="52"/>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row>
    <row r="234" spans="1:41" ht="14.4" x14ac:dyDescent="0.3">
      <c r="A234" s="48"/>
      <c r="B234" s="189"/>
      <c r="C234" s="136"/>
      <c r="D234" s="136"/>
      <c r="E234" s="190"/>
      <c r="F234" s="136"/>
      <c r="G234" s="197"/>
      <c r="H234" s="136"/>
      <c r="I234" s="136"/>
      <c r="J234" s="167"/>
      <c r="K234" s="167"/>
      <c r="L234" s="52"/>
      <c r="M234" s="52"/>
      <c r="N234" s="52"/>
      <c r="O234" s="52"/>
      <c r="P234" s="52"/>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row>
    <row r="235" spans="1:41" ht="14.4" x14ac:dyDescent="0.3">
      <c r="A235" s="48"/>
      <c r="B235" s="189"/>
      <c r="C235" s="136"/>
      <c r="D235" s="136"/>
      <c r="E235" s="190"/>
      <c r="F235" s="136"/>
      <c r="G235" s="197"/>
      <c r="H235" s="136"/>
      <c r="I235" s="136"/>
      <c r="J235" s="167"/>
      <c r="K235" s="167"/>
      <c r="L235" s="52"/>
      <c r="M235" s="52"/>
      <c r="N235" s="52"/>
      <c r="O235" s="52"/>
      <c r="P235" s="52"/>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row>
    <row r="236" spans="1:41" ht="14.4" x14ac:dyDescent="0.3">
      <c r="A236" s="48"/>
      <c r="B236" s="189"/>
      <c r="C236" s="136"/>
      <c r="D236" s="136"/>
      <c r="E236" s="190"/>
      <c r="F236" s="136"/>
      <c r="G236" s="197"/>
      <c r="H236" s="136"/>
      <c r="I236" s="136"/>
      <c r="J236" s="167"/>
      <c r="K236" s="167"/>
      <c r="L236" s="52"/>
      <c r="M236" s="52"/>
      <c r="N236" s="52"/>
      <c r="O236" s="52"/>
      <c r="P236" s="52"/>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row>
    <row r="237" spans="1:41" ht="14.4" x14ac:dyDescent="0.3">
      <c r="A237" s="48"/>
      <c r="B237" s="189"/>
      <c r="C237" s="136"/>
      <c r="D237" s="136"/>
      <c r="E237" s="190"/>
      <c r="F237" s="136"/>
      <c r="G237" s="197"/>
      <c r="H237" s="136"/>
      <c r="I237" s="136"/>
      <c r="J237" s="167"/>
      <c r="K237" s="167"/>
      <c r="L237" s="52"/>
      <c r="M237" s="52"/>
      <c r="N237" s="52"/>
      <c r="O237" s="52"/>
      <c r="P237" s="52"/>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row>
    <row r="238" spans="1:41" ht="14.4" x14ac:dyDescent="0.3">
      <c r="A238" s="48"/>
      <c r="B238" s="189"/>
      <c r="C238" s="136"/>
      <c r="D238" s="136"/>
      <c r="E238" s="190"/>
      <c r="F238" s="136"/>
      <c r="G238" s="197"/>
      <c r="H238" s="136"/>
      <c r="I238" s="136"/>
      <c r="J238" s="167"/>
      <c r="K238" s="167"/>
      <c r="L238" s="52"/>
      <c r="M238" s="52"/>
      <c r="N238" s="52"/>
      <c r="O238" s="52"/>
      <c r="P238" s="52"/>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row>
    <row r="239" spans="1:41" ht="14.4" x14ac:dyDescent="0.3">
      <c r="A239" s="48"/>
      <c r="B239" s="189"/>
      <c r="C239" s="136"/>
      <c r="D239" s="136"/>
      <c r="E239" s="190"/>
      <c r="F239" s="136"/>
      <c r="G239" s="197"/>
      <c r="H239" s="136"/>
      <c r="I239" s="136"/>
      <c r="J239" s="167"/>
      <c r="K239" s="167"/>
      <c r="L239" s="52"/>
      <c r="M239" s="52"/>
      <c r="N239" s="52"/>
      <c r="O239" s="52"/>
      <c r="P239" s="52"/>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row>
    <row r="240" spans="1:41" ht="14.4" x14ac:dyDescent="0.3">
      <c r="A240" s="48"/>
      <c r="B240" s="189"/>
      <c r="C240" s="136"/>
      <c r="D240" s="136"/>
      <c r="E240" s="190"/>
      <c r="F240" s="136"/>
      <c r="G240" s="197"/>
      <c r="H240" s="136"/>
      <c r="I240" s="136"/>
      <c r="J240" s="167"/>
      <c r="K240" s="167"/>
      <c r="L240" s="52"/>
      <c r="M240" s="52"/>
      <c r="N240" s="52"/>
      <c r="O240" s="52"/>
      <c r="P240" s="52"/>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row>
    <row r="241" spans="1:41" ht="14.4" x14ac:dyDescent="0.3">
      <c r="A241" s="48"/>
      <c r="B241" s="189"/>
      <c r="C241" s="136"/>
      <c r="D241" s="136"/>
      <c r="E241" s="190"/>
      <c r="F241" s="136"/>
      <c r="G241" s="197"/>
      <c r="H241" s="136"/>
      <c r="I241" s="136"/>
      <c r="J241" s="167"/>
      <c r="K241" s="167"/>
      <c r="L241" s="52"/>
      <c r="M241" s="52"/>
      <c r="N241" s="52"/>
      <c r="O241" s="52"/>
      <c r="P241" s="52"/>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row>
    <row r="242" spans="1:41" ht="14.4" x14ac:dyDescent="0.3">
      <c r="A242" s="48"/>
      <c r="B242" s="189"/>
      <c r="C242" s="136"/>
      <c r="D242" s="136"/>
      <c r="E242" s="190"/>
      <c r="F242" s="136"/>
      <c r="G242" s="197"/>
      <c r="H242" s="136"/>
      <c r="I242" s="136"/>
      <c r="J242" s="167"/>
      <c r="K242" s="167"/>
      <c r="L242" s="52"/>
      <c r="M242" s="52"/>
      <c r="N242" s="52"/>
      <c r="O242" s="52"/>
      <c r="P242" s="52"/>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row>
    <row r="243" spans="1:41" ht="14.4" x14ac:dyDescent="0.3">
      <c r="A243" s="48"/>
      <c r="B243" s="189"/>
      <c r="C243" s="136"/>
      <c r="D243" s="136"/>
      <c r="E243" s="190"/>
      <c r="F243" s="136"/>
      <c r="G243" s="197"/>
      <c r="H243" s="136"/>
      <c r="I243" s="136"/>
      <c r="J243" s="167"/>
      <c r="K243" s="167"/>
      <c r="L243" s="52"/>
      <c r="M243" s="52"/>
      <c r="N243" s="52"/>
      <c r="O243" s="52"/>
      <c r="P243" s="52"/>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row>
    <row r="244" spans="1:41" ht="14.4" x14ac:dyDescent="0.3">
      <c r="A244" s="48"/>
      <c r="B244" s="189"/>
      <c r="C244" s="136"/>
      <c r="D244" s="136"/>
      <c r="E244" s="190"/>
      <c r="F244" s="136"/>
      <c r="G244" s="197"/>
      <c r="H244" s="136"/>
      <c r="I244" s="136"/>
      <c r="J244" s="167"/>
      <c r="K244" s="167"/>
      <c r="L244" s="52"/>
      <c r="M244" s="52"/>
      <c r="N244" s="52"/>
      <c r="O244" s="52"/>
      <c r="P244" s="52"/>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row>
    <row r="245" spans="1:41" ht="14.4" x14ac:dyDescent="0.3">
      <c r="A245" s="48"/>
      <c r="B245" s="189"/>
      <c r="C245" s="136"/>
      <c r="D245" s="136"/>
      <c r="E245" s="190"/>
      <c r="F245" s="136"/>
      <c r="G245" s="197"/>
      <c r="H245" s="136"/>
      <c r="I245" s="136"/>
      <c r="J245" s="167"/>
      <c r="K245" s="167"/>
      <c r="L245" s="52"/>
      <c r="M245" s="52"/>
      <c r="N245" s="52"/>
      <c r="O245" s="52"/>
      <c r="P245" s="52"/>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row>
    <row r="246" spans="1:41" ht="14.4" x14ac:dyDescent="0.3">
      <c r="A246" s="48"/>
      <c r="B246" s="189"/>
      <c r="C246" s="136"/>
      <c r="D246" s="136"/>
      <c r="E246" s="190"/>
      <c r="F246" s="136"/>
      <c r="G246" s="197"/>
      <c r="H246" s="136"/>
      <c r="I246" s="136"/>
      <c r="J246" s="167"/>
      <c r="K246" s="167"/>
      <c r="L246" s="52"/>
      <c r="M246" s="52"/>
      <c r="N246" s="52"/>
      <c r="O246" s="52"/>
      <c r="P246" s="52"/>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row>
    <row r="247" spans="1:41" ht="14.4" x14ac:dyDescent="0.3">
      <c r="A247" s="48"/>
      <c r="B247" s="189"/>
      <c r="C247" s="136"/>
      <c r="D247" s="136"/>
      <c r="E247" s="190"/>
      <c r="F247" s="136"/>
      <c r="G247" s="197"/>
      <c r="H247" s="136"/>
      <c r="I247" s="136"/>
      <c r="J247" s="167"/>
      <c r="K247" s="167"/>
      <c r="L247" s="52"/>
      <c r="M247" s="52"/>
      <c r="N247" s="52"/>
      <c r="O247" s="52"/>
      <c r="P247" s="52"/>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row>
    <row r="248" spans="1:41" ht="14.4" x14ac:dyDescent="0.3">
      <c r="A248" s="48"/>
      <c r="B248" s="189"/>
      <c r="C248" s="136"/>
      <c r="D248" s="136"/>
      <c r="E248" s="190"/>
      <c r="F248" s="136"/>
      <c r="G248" s="197"/>
      <c r="H248" s="136"/>
      <c r="I248" s="136"/>
      <c r="J248" s="167"/>
      <c r="K248" s="167"/>
      <c r="L248" s="52"/>
      <c r="M248" s="52"/>
      <c r="N248" s="52"/>
      <c r="O248" s="52"/>
      <c r="P248" s="52"/>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row>
    <row r="249" spans="1:41" ht="14.4" x14ac:dyDescent="0.3">
      <c r="A249" s="48"/>
      <c r="B249" s="189"/>
      <c r="C249" s="136"/>
      <c r="D249" s="136"/>
      <c r="E249" s="190"/>
      <c r="F249" s="136"/>
      <c r="G249" s="197"/>
      <c r="H249" s="136"/>
      <c r="I249" s="136"/>
      <c r="J249" s="167"/>
      <c r="K249" s="167"/>
      <c r="L249" s="52"/>
      <c r="M249" s="52"/>
      <c r="N249" s="52"/>
      <c r="O249" s="52"/>
      <c r="P249" s="52"/>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row>
    <row r="250" spans="1:41" ht="14.4" x14ac:dyDescent="0.3">
      <c r="A250" s="48"/>
      <c r="B250" s="189"/>
      <c r="C250" s="136"/>
      <c r="D250" s="136"/>
      <c r="E250" s="190"/>
      <c r="F250" s="136"/>
      <c r="G250" s="197"/>
      <c r="H250" s="136"/>
      <c r="I250" s="136"/>
      <c r="J250" s="167"/>
      <c r="K250" s="167"/>
      <c r="L250" s="52"/>
      <c r="M250" s="52"/>
      <c r="N250" s="52"/>
      <c r="O250" s="52"/>
      <c r="P250" s="52"/>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row>
    <row r="251" spans="1:41" ht="14.4" x14ac:dyDescent="0.3">
      <c r="A251" s="48"/>
      <c r="B251" s="189"/>
      <c r="C251" s="136"/>
      <c r="D251" s="136"/>
      <c r="E251" s="190"/>
      <c r="F251" s="136"/>
      <c r="G251" s="197"/>
      <c r="H251" s="136"/>
      <c r="I251" s="136"/>
      <c r="J251" s="167"/>
      <c r="K251" s="167"/>
      <c r="L251" s="52"/>
      <c r="M251" s="52"/>
      <c r="N251" s="52"/>
      <c r="O251" s="52"/>
      <c r="P251" s="52"/>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row>
    <row r="252" spans="1:41" ht="14.4" x14ac:dyDescent="0.3">
      <c r="B252" s="191"/>
      <c r="C252" s="134"/>
      <c r="D252" s="134"/>
      <c r="E252" s="164"/>
      <c r="F252" s="134"/>
      <c r="G252" s="197"/>
      <c r="H252" s="136"/>
      <c r="I252" s="136"/>
      <c r="J252" s="167"/>
      <c r="K252" s="167"/>
      <c r="L252" s="52"/>
      <c r="M252" s="52"/>
      <c r="N252" s="52"/>
      <c r="O252" s="52"/>
      <c r="P252" s="52"/>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row>
    <row r="253" spans="1:41" ht="14.4" x14ac:dyDescent="0.3">
      <c r="B253" s="191"/>
      <c r="C253" s="134"/>
      <c r="D253" s="134"/>
      <c r="E253" s="164"/>
      <c r="F253" s="134"/>
      <c r="G253" s="203"/>
      <c r="H253" s="134"/>
      <c r="I253" s="134"/>
      <c r="J253" s="204"/>
      <c r="K253" s="204"/>
    </row>
    <row r="254" spans="1:41" ht="14.4" x14ac:dyDescent="0.3">
      <c r="B254" s="191"/>
      <c r="C254" s="134"/>
      <c r="D254" s="134"/>
      <c r="E254" s="164"/>
      <c r="F254" s="134"/>
      <c r="G254" s="203"/>
      <c r="H254" s="134"/>
      <c r="I254" s="134"/>
      <c r="J254" s="204"/>
      <c r="K254" s="204"/>
    </row>
    <row r="255" spans="1:41" ht="14.4" x14ac:dyDescent="0.3">
      <c r="B255" s="191"/>
      <c r="C255" s="134"/>
      <c r="D255" s="134"/>
      <c r="E255" s="164"/>
      <c r="F255" s="134"/>
      <c r="G255" s="203"/>
      <c r="H255" s="134"/>
      <c r="I255" s="134"/>
      <c r="J255" s="204"/>
      <c r="K255" s="204"/>
    </row>
    <row r="256" spans="1:41" ht="14.4" x14ac:dyDescent="0.3">
      <c r="B256" s="191"/>
      <c r="C256" s="134"/>
      <c r="D256" s="134"/>
      <c r="E256" s="164"/>
      <c r="F256" s="134"/>
      <c r="G256" s="203"/>
      <c r="H256" s="134"/>
      <c r="I256" s="134"/>
      <c r="J256" s="204"/>
      <c r="K256" s="204"/>
    </row>
    <row r="257" spans="1:21" ht="14.4" x14ac:dyDescent="0.3">
      <c r="B257" s="191"/>
      <c r="C257" s="134"/>
      <c r="D257" s="134"/>
      <c r="E257" s="164"/>
      <c r="F257" s="134"/>
      <c r="G257" s="203"/>
      <c r="H257" s="134"/>
      <c r="I257" s="134"/>
      <c r="J257" s="204"/>
      <c r="K257" s="204"/>
    </row>
    <row r="258" spans="1:21" ht="14.4" x14ac:dyDescent="0.3">
      <c r="B258" s="191"/>
      <c r="C258" s="134"/>
      <c r="D258" s="134"/>
      <c r="E258" s="164"/>
      <c r="F258" s="134"/>
      <c r="G258" s="203"/>
      <c r="H258" s="134"/>
      <c r="I258" s="134"/>
      <c r="J258" s="204"/>
      <c r="K258" s="204"/>
    </row>
    <row r="259" spans="1:21" ht="14.4" x14ac:dyDescent="0.3">
      <c r="B259" s="191"/>
      <c r="C259" s="134"/>
      <c r="D259" s="134"/>
      <c r="E259" s="164"/>
      <c r="F259" s="134"/>
      <c r="G259" s="203"/>
      <c r="H259" s="134"/>
      <c r="I259" s="134"/>
      <c r="J259" s="204"/>
      <c r="K259" s="204"/>
    </row>
    <row r="260" spans="1:21" s="59" customFormat="1" ht="14.4" x14ac:dyDescent="0.3">
      <c r="A260" s="54"/>
      <c r="B260" s="191"/>
      <c r="C260" s="134"/>
      <c r="D260" s="134"/>
      <c r="E260" s="164"/>
      <c r="F260" s="134"/>
      <c r="G260" s="203"/>
      <c r="H260" s="134"/>
      <c r="I260" s="134"/>
      <c r="J260" s="204"/>
      <c r="K260" s="204"/>
      <c r="Q260" s="54"/>
      <c r="R260" s="54"/>
      <c r="S260" s="54"/>
      <c r="T260" s="54"/>
      <c r="U260" s="54"/>
    </row>
    <row r="261" spans="1:21" s="59" customFormat="1" ht="14.4" x14ac:dyDescent="0.3">
      <c r="A261" s="54"/>
      <c r="B261" s="191"/>
      <c r="C261" s="134"/>
      <c r="D261" s="134"/>
      <c r="E261" s="164"/>
      <c r="F261" s="134"/>
      <c r="G261" s="203"/>
      <c r="H261" s="134"/>
      <c r="I261" s="134"/>
      <c r="J261" s="204"/>
      <c r="K261" s="204"/>
      <c r="Q261" s="54"/>
      <c r="R261" s="54"/>
      <c r="S261" s="54"/>
      <c r="T261" s="54"/>
      <c r="U261" s="54"/>
    </row>
    <row r="262" spans="1:21" s="59" customFormat="1" ht="14.4" x14ac:dyDescent="0.3">
      <c r="A262" s="54"/>
      <c r="B262" s="191"/>
      <c r="C262" s="134"/>
      <c r="D262" s="134"/>
      <c r="E262" s="164"/>
      <c r="F262" s="134"/>
      <c r="G262" s="203"/>
      <c r="H262" s="134"/>
      <c r="I262" s="134"/>
      <c r="J262" s="204"/>
      <c r="K262" s="204"/>
      <c r="Q262" s="54"/>
      <c r="R262" s="54"/>
      <c r="S262" s="54"/>
      <c r="T262" s="54"/>
      <c r="U262" s="54"/>
    </row>
    <row r="263" spans="1:21" s="59" customFormat="1" ht="14.4" x14ac:dyDescent="0.3">
      <c r="A263" s="54"/>
      <c r="B263" s="191"/>
      <c r="C263" s="134"/>
      <c r="D263" s="134"/>
      <c r="E263" s="164"/>
      <c r="F263" s="134"/>
      <c r="G263" s="203"/>
      <c r="H263" s="134"/>
      <c r="I263" s="134"/>
      <c r="J263" s="204"/>
      <c r="K263" s="204"/>
      <c r="Q263" s="54"/>
      <c r="R263" s="54"/>
      <c r="S263" s="54"/>
      <c r="T263" s="54"/>
      <c r="U263" s="54"/>
    </row>
    <row r="264" spans="1:21" s="59" customFormat="1" ht="14.4" x14ac:dyDescent="0.3">
      <c r="A264" s="54"/>
      <c r="B264" s="191"/>
      <c r="C264" s="134"/>
      <c r="D264" s="134"/>
      <c r="E264" s="164"/>
      <c r="F264" s="134"/>
      <c r="G264" s="203"/>
      <c r="H264" s="134"/>
      <c r="I264" s="134"/>
      <c r="J264" s="204"/>
      <c r="K264" s="204"/>
      <c r="Q264" s="54"/>
      <c r="R264" s="54"/>
      <c r="S264" s="54"/>
      <c r="T264" s="54"/>
      <c r="U264" s="54"/>
    </row>
    <row r="265" spans="1:21" s="59" customFormat="1" ht="14.4" x14ac:dyDescent="0.3">
      <c r="A265" s="54"/>
      <c r="B265" s="191"/>
      <c r="C265" s="134"/>
      <c r="D265" s="134"/>
      <c r="E265" s="164"/>
      <c r="F265" s="134"/>
      <c r="G265" s="203"/>
      <c r="H265" s="134"/>
      <c r="I265" s="134"/>
      <c r="J265" s="204"/>
      <c r="K265" s="204"/>
      <c r="Q265" s="54"/>
      <c r="R265" s="54"/>
      <c r="S265" s="54"/>
      <c r="T265" s="54"/>
      <c r="U265" s="54"/>
    </row>
    <row r="266" spans="1:21" s="59" customFormat="1" ht="14.4" x14ac:dyDescent="0.3">
      <c r="A266" s="54"/>
      <c r="B266" s="191"/>
      <c r="C266" s="134"/>
      <c r="D266" s="134"/>
      <c r="E266" s="164"/>
      <c r="F266" s="134"/>
      <c r="G266" s="203"/>
      <c r="H266" s="134"/>
      <c r="I266" s="134"/>
      <c r="J266" s="204"/>
      <c r="K266" s="204"/>
      <c r="Q266" s="54"/>
      <c r="R266" s="54"/>
      <c r="S266" s="54"/>
      <c r="T266" s="54"/>
      <c r="U266" s="54"/>
    </row>
    <row r="267" spans="1:21" s="59" customFormat="1" ht="14.4" x14ac:dyDescent="0.3">
      <c r="A267" s="54"/>
      <c r="B267" s="191"/>
      <c r="C267" s="134"/>
      <c r="D267" s="134"/>
      <c r="E267" s="164"/>
      <c r="F267" s="134"/>
      <c r="G267" s="203"/>
      <c r="H267" s="134"/>
      <c r="I267" s="134"/>
      <c r="J267" s="204"/>
      <c r="K267" s="204"/>
      <c r="Q267" s="54"/>
      <c r="R267" s="54"/>
      <c r="S267" s="54"/>
      <c r="T267" s="54"/>
      <c r="U267" s="54"/>
    </row>
    <row r="268" spans="1:21" s="59" customFormat="1" ht="14.4" x14ac:dyDescent="0.3">
      <c r="A268" s="54"/>
      <c r="B268" s="191"/>
      <c r="C268" s="134"/>
      <c r="D268" s="134"/>
      <c r="E268" s="164"/>
      <c r="F268" s="134"/>
      <c r="G268" s="203"/>
      <c r="H268" s="134"/>
      <c r="I268" s="134"/>
      <c r="J268" s="204"/>
      <c r="K268" s="204"/>
      <c r="Q268" s="54"/>
      <c r="R268" s="54"/>
      <c r="S268" s="54"/>
      <c r="T268" s="54"/>
      <c r="U268" s="54"/>
    </row>
    <row r="269" spans="1:21" s="59" customFormat="1" ht="14.4" x14ac:dyDescent="0.3">
      <c r="A269" s="54"/>
      <c r="B269" s="191"/>
      <c r="C269" s="134"/>
      <c r="D269" s="134"/>
      <c r="E269" s="164"/>
      <c r="F269" s="134"/>
      <c r="G269" s="203"/>
      <c r="H269" s="134"/>
      <c r="I269" s="134"/>
      <c r="J269" s="204"/>
      <c r="K269" s="204"/>
      <c r="Q269" s="54"/>
      <c r="R269" s="54"/>
      <c r="S269" s="54"/>
      <c r="T269" s="54"/>
      <c r="U269" s="54"/>
    </row>
    <row r="270" spans="1:21" s="59" customFormat="1" ht="14.4" x14ac:dyDescent="0.3">
      <c r="A270" s="54"/>
      <c r="B270" s="191"/>
      <c r="C270" s="134"/>
      <c r="D270" s="134"/>
      <c r="E270" s="164"/>
      <c r="F270" s="134"/>
      <c r="G270" s="203"/>
      <c r="H270" s="134"/>
      <c r="I270" s="134"/>
      <c r="J270" s="204"/>
      <c r="K270" s="204"/>
      <c r="Q270" s="54"/>
      <c r="R270" s="54"/>
      <c r="S270" s="54"/>
      <c r="T270" s="54"/>
      <c r="U270" s="54"/>
    </row>
    <row r="271" spans="1:21" s="59" customFormat="1" ht="14.4" x14ac:dyDescent="0.3">
      <c r="A271" s="54"/>
      <c r="B271" s="191"/>
      <c r="C271" s="134"/>
      <c r="D271" s="134"/>
      <c r="E271" s="164"/>
      <c r="F271" s="134"/>
      <c r="G271" s="203"/>
      <c r="H271" s="134"/>
      <c r="I271" s="134"/>
      <c r="J271" s="204"/>
      <c r="K271" s="204"/>
      <c r="Q271" s="54"/>
      <c r="R271" s="54"/>
      <c r="S271" s="54"/>
      <c r="T271" s="54"/>
      <c r="U271" s="54"/>
    </row>
    <row r="272" spans="1:21" s="59" customFormat="1" ht="14.4" x14ac:dyDescent="0.3">
      <c r="A272" s="54"/>
      <c r="B272" s="191"/>
      <c r="C272" s="134"/>
      <c r="D272" s="134"/>
      <c r="E272" s="164"/>
      <c r="F272" s="134"/>
      <c r="G272" s="203"/>
      <c r="H272" s="134"/>
      <c r="I272" s="134"/>
      <c r="J272" s="204"/>
      <c r="K272" s="204"/>
      <c r="Q272" s="54"/>
      <c r="R272" s="54"/>
      <c r="S272" s="54"/>
      <c r="T272" s="54"/>
      <c r="U272" s="54"/>
    </row>
    <row r="273" spans="1:21" s="59" customFormat="1" ht="14.4" x14ac:dyDescent="0.3">
      <c r="A273" s="54"/>
      <c r="B273" s="191"/>
      <c r="C273" s="134"/>
      <c r="D273" s="134"/>
      <c r="E273" s="164"/>
      <c r="F273" s="134"/>
      <c r="G273" s="203"/>
      <c r="H273" s="134"/>
      <c r="I273" s="134"/>
      <c r="J273" s="204"/>
      <c r="K273" s="204"/>
      <c r="Q273" s="54"/>
      <c r="R273" s="54"/>
      <c r="S273" s="54"/>
      <c r="T273" s="54"/>
      <c r="U273" s="54"/>
    </row>
    <row r="274" spans="1:21" s="59" customFormat="1" ht="14.4" x14ac:dyDescent="0.3">
      <c r="A274" s="54"/>
      <c r="B274" s="191"/>
      <c r="C274" s="134"/>
      <c r="D274" s="134"/>
      <c r="E274" s="164"/>
      <c r="F274" s="134"/>
      <c r="G274" s="203"/>
      <c r="H274" s="134"/>
      <c r="I274" s="134"/>
      <c r="J274" s="204"/>
      <c r="K274" s="204"/>
      <c r="Q274" s="54"/>
      <c r="R274" s="54"/>
      <c r="S274" s="54"/>
      <c r="T274" s="54"/>
      <c r="U274" s="54"/>
    </row>
    <row r="275" spans="1:21" s="59" customFormat="1" ht="14.4" x14ac:dyDescent="0.3">
      <c r="A275" s="54"/>
      <c r="B275" s="191"/>
      <c r="C275" s="134"/>
      <c r="D275" s="134"/>
      <c r="E275" s="164"/>
      <c r="F275" s="134"/>
      <c r="G275" s="203"/>
      <c r="H275" s="134"/>
      <c r="I275" s="134"/>
      <c r="J275" s="204"/>
      <c r="K275" s="204"/>
      <c r="Q275" s="54"/>
      <c r="R275" s="54"/>
      <c r="S275" s="54"/>
      <c r="T275" s="54"/>
      <c r="U275" s="54"/>
    </row>
    <row r="276" spans="1:21" s="59" customFormat="1" ht="14.4" x14ac:dyDescent="0.3">
      <c r="A276" s="54"/>
      <c r="B276" s="191"/>
      <c r="C276" s="134"/>
      <c r="D276" s="134"/>
      <c r="E276" s="164"/>
      <c r="F276" s="134"/>
      <c r="G276" s="203"/>
      <c r="H276" s="134"/>
      <c r="I276" s="134"/>
      <c r="J276" s="204"/>
      <c r="K276" s="204"/>
      <c r="Q276" s="54"/>
      <c r="R276" s="54"/>
      <c r="S276" s="54"/>
      <c r="T276" s="54"/>
      <c r="U276" s="54"/>
    </row>
    <row r="277" spans="1:21" s="59" customFormat="1" ht="14.4" x14ac:dyDescent="0.3">
      <c r="A277" s="54"/>
      <c r="B277" s="191"/>
      <c r="C277" s="134"/>
      <c r="D277" s="134"/>
      <c r="E277" s="164"/>
      <c r="F277" s="134"/>
      <c r="G277" s="203"/>
      <c r="H277" s="134"/>
      <c r="I277" s="134"/>
      <c r="J277" s="204"/>
      <c r="K277" s="204"/>
      <c r="Q277" s="54"/>
      <c r="R277" s="54"/>
      <c r="S277" s="54"/>
      <c r="T277" s="54"/>
      <c r="U277" s="54"/>
    </row>
    <row r="278" spans="1:21" s="59" customFormat="1" ht="14.4" x14ac:dyDescent="0.3">
      <c r="A278" s="54"/>
      <c r="B278" s="191"/>
      <c r="C278" s="134"/>
      <c r="D278" s="134"/>
      <c r="E278" s="164"/>
      <c r="F278" s="134"/>
      <c r="G278" s="203"/>
      <c r="H278" s="134"/>
      <c r="I278" s="134"/>
      <c r="J278" s="204"/>
      <c r="K278" s="204"/>
      <c r="Q278" s="54"/>
      <c r="R278" s="54"/>
      <c r="S278" s="54"/>
      <c r="T278" s="54"/>
      <c r="U278" s="54"/>
    </row>
    <row r="279" spans="1:21" s="59" customFormat="1" ht="14.4" x14ac:dyDescent="0.3">
      <c r="A279" s="54"/>
      <c r="B279" s="191"/>
      <c r="C279" s="134"/>
      <c r="D279" s="134"/>
      <c r="E279" s="164"/>
      <c r="F279" s="134"/>
      <c r="G279" s="203"/>
      <c r="H279" s="134"/>
      <c r="I279" s="134"/>
      <c r="J279" s="204"/>
      <c r="K279" s="204"/>
      <c r="Q279" s="54"/>
      <c r="R279" s="54"/>
      <c r="S279" s="54"/>
      <c r="T279" s="54"/>
      <c r="U279" s="54"/>
    </row>
    <row r="280" spans="1:21" s="59" customFormat="1" ht="14.4" x14ac:dyDescent="0.3">
      <c r="A280" s="54"/>
      <c r="B280" s="191"/>
      <c r="C280" s="134"/>
      <c r="D280" s="134"/>
      <c r="E280" s="164"/>
      <c r="F280" s="134"/>
      <c r="G280" s="203"/>
      <c r="H280" s="134"/>
      <c r="I280" s="134"/>
      <c r="J280" s="204"/>
      <c r="K280" s="204"/>
      <c r="Q280" s="54"/>
      <c r="R280" s="54"/>
      <c r="S280" s="54"/>
      <c r="T280" s="54"/>
      <c r="U280" s="54"/>
    </row>
    <row r="281" spans="1:21" s="59" customFormat="1" ht="14.4" x14ac:dyDescent="0.3">
      <c r="A281" s="54"/>
      <c r="B281" s="191"/>
      <c r="C281" s="134"/>
      <c r="D281" s="134"/>
      <c r="E281" s="164"/>
      <c r="F281" s="134"/>
      <c r="G281" s="203"/>
      <c r="H281" s="134"/>
      <c r="I281" s="134"/>
      <c r="J281" s="204"/>
      <c r="K281" s="204"/>
      <c r="Q281" s="54"/>
      <c r="R281" s="54"/>
      <c r="S281" s="54"/>
      <c r="T281" s="54"/>
      <c r="U281" s="54"/>
    </row>
    <row r="282" spans="1:21" s="59" customFormat="1" ht="14.4" x14ac:dyDescent="0.3">
      <c r="A282" s="54"/>
      <c r="B282" s="191"/>
      <c r="C282" s="134"/>
      <c r="D282" s="134"/>
      <c r="E282" s="164"/>
      <c r="F282" s="134"/>
      <c r="G282" s="203"/>
      <c r="H282" s="134"/>
      <c r="I282" s="134"/>
      <c r="J282" s="204"/>
      <c r="K282" s="204"/>
      <c r="Q282" s="54"/>
      <c r="R282" s="54"/>
      <c r="S282" s="54"/>
      <c r="T282" s="54"/>
      <c r="U282" s="54"/>
    </row>
    <row r="283" spans="1:21" s="59" customFormat="1" ht="14.4" x14ac:dyDescent="0.3">
      <c r="A283" s="54"/>
      <c r="B283" s="191"/>
      <c r="C283" s="134"/>
      <c r="D283" s="134"/>
      <c r="E283" s="164"/>
      <c r="F283" s="134"/>
      <c r="G283" s="203"/>
      <c r="H283" s="134"/>
      <c r="I283" s="134"/>
      <c r="J283" s="204"/>
      <c r="K283" s="204"/>
      <c r="Q283" s="54"/>
      <c r="R283" s="54"/>
      <c r="S283" s="54"/>
      <c r="T283" s="54"/>
      <c r="U283" s="54"/>
    </row>
    <row r="284" spans="1:21" s="59" customFormat="1" ht="14.4" x14ac:dyDescent="0.3">
      <c r="A284" s="54"/>
      <c r="B284" s="191"/>
      <c r="C284" s="134"/>
      <c r="D284" s="134"/>
      <c r="E284" s="164"/>
      <c r="F284" s="134"/>
      <c r="G284" s="203"/>
      <c r="H284" s="134"/>
      <c r="I284" s="134"/>
      <c r="J284" s="204"/>
      <c r="K284" s="204"/>
      <c r="Q284" s="54"/>
      <c r="R284" s="54"/>
      <c r="S284" s="54"/>
      <c r="T284" s="54"/>
      <c r="U284" s="54"/>
    </row>
    <row r="285" spans="1:21" s="59" customFormat="1" ht="14.4" x14ac:dyDescent="0.3">
      <c r="A285" s="54"/>
      <c r="B285" s="191"/>
      <c r="C285" s="134"/>
      <c r="D285" s="134"/>
      <c r="E285" s="164"/>
      <c r="F285" s="134"/>
      <c r="G285" s="203"/>
      <c r="H285" s="134"/>
      <c r="I285" s="134"/>
      <c r="J285" s="204"/>
      <c r="K285" s="204"/>
      <c r="Q285" s="54"/>
      <c r="R285" s="54"/>
      <c r="S285" s="54"/>
      <c r="T285" s="54"/>
      <c r="U285" s="54"/>
    </row>
    <row r="286" spans="1:21" s="59" customFormat="1" ht="14.4" x14ac:dyDescent="0.3">
      <c r="A286" s="54"/>
      <c r="B286" s="191"/>
      <c r="C286" s="134"/>
      <c r="D286" s="134"/>
      <c r="E286" s="164"/>
      <c r="F286" s="134"/>
      <c r="G286" s="203"/>
      <c r="H286" s="134"/>
      <c r="I286" s="134"/>
      <c r="J286" s="204"/>
      <c r="K286" s="204"/>
      <c r="Q286" s="54"/>
      <c r="R286" s="54"/>
      <c r="S286" s="54"/>
      <c r="T286" s="54"/>
      <c r="U286" s="54"/>
    </row>
    <row r="287" spans="1:21" s="59" customFormat="1" ht="14.4" x14ac:dyDescent="0.3">
      <c r="A287" s="54"/>
      <c r="B287" s="191"/>
      <c r="C287" s="134"/>
      <c r="D287" s="134"/>
      <c r="E287" s="164"/>
      <c r="F287" s="134"/>
      <c r="G287" s="203"/>
      <c r="H287" s="134"/>
      <c r="I287" s="134"/>
      <c r="J287" s="204"/>
      <c r="K287" s="204"/>
      <c r="Q287" s="54"/>
      <c r="R287" s="54"/>
      <c r="S287" s="54"/>
      <c r="T287" s="54"/>
      <c r="U287" s="54"/>
    </row>
    <row r="288" spans="1:21" s="59" customFormat="1" ht="14.4" x14ac:dyDescent="0.3">
      <c r="A288" s="54"/>
      <c r="B288" s="191"/>
      <c r="C288" s="134"/>
      <c r="D288" s="134"/>
      <c r="E288" s="164"/>
      <c r="F288" s="134"/>
      <c r="G288" s="203"/>
      <c r="H288" s="134"/>
      <c r="I288" s="134"/>
      <c r="J288" s="204"/>
      <c r="K288" s="204"/>
      <c r="Q288" s="54"/>
      <c r="R288" s="54"/>
      <c r="S288" s="54"/>
      <c r="T288" s="54"/>
      <c r="U288" s="54"/>
    </row>
    <row r="289" spans="1:21" s="59" customFormat="1" ht="14.4" x14ac:dyDescent="0.3">
      <c r="A289" s="54"/>
      <c r="B289" s="191"/>
      <c r="C289" s="134"/>
      <c r="D289" s="134"/>
      <c r="E289" s="164"/>
      <c r="F289" s="134"/>
      <c r="G289" s="203"/>
      <c r="H289" s="134"/>
      <c r="I289" s="134"/>
      <c r="J289" s="204"/>
      <c r="K289" s="204"/>
      <c r="Q289" s="54"/>
      <c r="R289" s="54"/>
      <c r="S289" s="54"/>
      <c r="T289" s="54"/>
      <c r="U289" s="54"/>
    </row>
    <row r="290" spans="1:21" s="59" customFormat="1" ht="14.4" x14ac:dyDescent="0.3">
      <c r="A290" s="54"/>
      <c r="B290" s="191"/>
      <c r="C290" s="134"/>
      <c r="D290" s="134"/>
      <c r="E290" s="164"/>
      <c r="F290" s="134"/>
      <c r="G290" s="203"/>
      <c r="H290" s="134"/>
      <c r="I290" s="134"/>
      <c r="J290" s="204"/>
      <c r="K290" s="204"/>
      <c r="Q290" s="54"/>
      <c r="R290" s="54"/>
      <c r="S290" s="54"/>
      <c r="T290" s="54"/>
      <c r="U290" s="54"/>
    </row>
    <row r="291" spans="1:21" s="59" customFormat="1" ht="14.4" x14ac:dyDescent="0.3">
      <c r="A291" s="54"/>
      <c r="B291" s="191"/>
      <c r="C291" s="134"/>
      <c r="D291" s="134"/>
      <c r="E291" s="164"/>
      <c r="F291" s="134"/>
      <c r="G291" s="203"/>
      <c r="H291" s="134"/>
      <c r="I291" s="134"/>
      <c r="J291" s="204"/>
      <c r="K291" s="204"/>
      <c r="Q291" s="54"/>
      <c r="R291" s="54"/>
      <c r="S291" s="54"/>
      <c r="T291" s="54"/>
      <c r="U291" s="54"/>
    </row>
    <row r="292" spans="1:21" s="59" customFormat="1" ht="14.4" x14ac:dyDescent="0.3">
      <c r="A292" s="54"/>
      <c r="B292" s="191"/>
      <c r="C292" s="134"/>
      <c r="D292" s="134"/>
      <c r="E292" s="164"/>
      <c r="F292" s="134"/>
      <c r="G292" s="203"/>
      <c r="H292" s="134"/>
      <c r="I292" s="134"/>
      <c r="J292" s="204"/>
      <c r="K292" s="204"/>
      <c r="Q292" s="54"/>
      <c r="R292" s="54"/>
      <c r="S292" s="54"/>
      <c r="T292" s="54"/>
      <c r="U292" s="54"/>
    </row>
    <row r="293" spans="1:21" s="59" customFormat="1" ht="14.4" x14ac:dyDescent="0.3">
      <c r="A293" s="54"/>
      <c r="B293" s="191"/>
      <c r="C293" s="134"/>
      <c r="D293" s="134"/>
      <c r="E293" s="164"/>
      <c r="F293" s="134"/>
      <c r="G293" s="203"/>
      <c r="H293" s="134"/>
      <c r="I293" s="134"/>
      <c r="J293" s="204"/>
      <c r="K293" s="204"/>
      <c r="Q293" s="54"/>
      <c r="R293" s="54"/>
      <c r="S293" s="54"/>
      <c r="T293" s="54"/>
      <c r="U293" s="54"/>
    </row>
    <row r="294" spans="1:21" s="59" customFormat="1" ht="14.4" x14ac:dyDescent="0.3">
      <c r="A294" s="54"/>
      <c r="B294" s="191"/>
      <c r="C294" s="134"/>
      <c r="D294" s="134"/>
      <c r="E294" s="164"/>
      <c r="F294" s="134"/>
      <c r="G294" s="203"/>
      <c r="H294" s="134"/>
      <c r="I294" s="134"/>
      <c r="J294" s="204"/>
      <c r="K294" s="204"/>
      <c r="Q294" s="54"/>
      <c r="R294" s="54"/>
      <c r="S294" s="54"/>
      <c r="T294" s="54"/>
      <c r="U294" s="54"/>
    </row>
    <row r="295" spans="1:21" s="59" customFormat="1" ht="14.4" x14ac:dyDescent="0.3">
      <c r="A295" s="54"/>
      <c r="B295" s="191"/>
      <c r="C295" s="134"/>
      <c r="D295" s="134"/>
      <c r="E295" s="164"/>
      <c r="F295" s="134"/>
      <c r="G295" s="203"/>
      <c r="H295" s="134"/>
      <c r="I295" s="134"/>
      <c r="J295" s="204"/>
      <c r="K295" s="204"/>
      <c r="Q295" s="54"/>
      <c r="R295" s="54"/>
      <c r="S295" s="54"/>
      <c r="T295" s="54"/>
      <c r="U295" s="54"/>
    </row>
    <row r="296" spans="1:21" s="59" customFormat="1" ht="14.4" x14ac:dyDescent="0.3">
      <c r="A296" s="54"/>
      <c r="B296" s="191"/>
      <c r="C296" s="134"/>
      <c r="D296" s="134"/>
      <c r="E296" s="164"/>
      <c r="F296" s="134"/>
      <c r="G296" s="203"/>
      <c r="H296" s="134"/>
      <c r="I296" s="134"/>
      <c r="J296" s="204"/>
      <c r="K296" s="204"/>
      <c r="Q296" s="54"/>
      <c r="R296" s="54"/>
      <c r="S296" s="54"/>
      <c r="T296" s="54"/>
      <c r="U296" s="54"/>
    </row>
    <row r="297" spans="1:21" s="59" customFormat="1" ht="14.4" x14ac:dyDescent="0.3">
      <c r="A297" s="54"/>
      <c r="B297" s="191"/>
      <c r="C297" s="134"/>
      <c r="D297" s="134"/>
      <c r="E297" s="164"/>
      <c r="F297" s="134"/>
      <c r="G297" s="203"/>
      <c r="H297" s="134"/>
      <c r="I297" s="134"/>
      <c r="J297" s="204"/>
      <c r="K297" s="204"/>
      <c r="Q297" s="54"/>
      <c r="R297" s="54"/>
      <c r="S297" s="54"/>
      <c r="T297" s="54"/>
      <c r="U297" s="54"/>
    </row>
    <row r="298" spans="1:21" s="59" customFormat="1" ht="14.4" x14ac:dyDescent="0.3">
      <c r="A298" s="54"/>
      <c r="B298" s="191"/>
      <c r="C298" s="134"/>
      <c r="D298" s="134"/>
      <c r="E298" s="164"/>
      <c r="F298" s="134"/>
      <c r="G298" s="203"/>
      <c r="H298" s="134"/>
      <c r="I298" s="134"/>
      <c r="J298" s="204"/>
      <c r="K298" s="204"/>
      <c r="Q298" s="54"/>
      <c r="R298" s="54"/>
      <c r="S298" s="54"/>
      <c r="T298" s="54"/>
      <c r="U298" s="54"/>
    </row>
    <row r="299" spans="1:21" s="59" customFormat="1" ht="14.4" x14ac:dyDescent="0.3">
      <c r="A299" s="54"/>
      <c r="B299" s="191"/>
      <c r="C299" s="134"/>
      <c r="D299" s="134"/>
      <c r="E299" s="164"/>
      <c r="F299" s="134"/>
      <c r="G299" s="203"/>
      <c r="H299" s="134"/>
      <c r="I299" s="134"/>
      <c r="J299" s="204"/>
      <c r="K299" s="204"/>
      <c r="Q299" s="54"/>
      <c r="R299" s="54"/>
      <c r="S299" s="54"/>
      <c r="T299" s="54"/>
      <c r="U299" s="54"/>
    </row>
    <row r="300" spans="1:21" s="59" customFormat="1" ht="14.4" x14ac:dyDescent="0.3">
      <c r="A300" s="54"/>
      <c r="B300" s="191"/>
      <c r="C300" s="134"/>
      <c r="D300" s="134"/>
      <c r="E300" s="164"/>
      <c r="F300" s="134"/>
      <c r="G300" s="203"/>
      <c r="H300" s="134"/>
      <c r="I300" s="134"/>
      <c r="J300" s="204"/>
      <c r="K300" s="204"/>
      <c r="Q300" s="54"/>
      <c r="R300" s="54"/>
      <c r="S300" s="54"/>
      <c r="T300" s="54"/>
      <c r="U300" s="54"/>
    </row>
    <row r="301" spans="1:21" s="59" customFormat="1" ht="14.4" x14ac:dyDescent="0.3">
      <c r="A301" s="54"/>
      <c r="B301" s="191"/>
      <c r="C301" s="134"/>
      <c r="D301" s="134"/>
      <c r="E301" s="164"/>
      <c r="F301" s="134"/>
      <c r="G301" s="203"/>
      <c r="H301" s="134"/>
      <c r="I301" s="134"/>
      <c r="J301" s="204"/>
      <c r="K301" s="204"/>
      <c r="Q301" s="54"/>
      <c r="R301" s="54"/>
      <c r="S301" s="54"/>
      <c r="T301" s="54"/>
      <c r="U301" s="54"/>
    </row>
    <row r="302" spans="1:21" s="59" customFormat="1" ht="14.4" x14ac:dyDescent="0.3">
      <c r="A302" s="54"/>
      <c r="B302" s="191"/>
      <c r="C302" s="134"/>
      <c r="D302" s="134"/>
      <c r="E302" s="164"/>
      <c r="F302" s="134"/>
      <c r="G302" s="203"/>
      <c r="H302" s="134"/>
      <c r="I302" s="134"/>
      <c r="J302" s="204"/>
      <c r="K302" s="204"/>
      <c r="Q302" s="54"/>
      <c r="R302" s="54"/>
      <c r="S302" s="54"/>
      <c r="T302" s="54"/>
      <c r="U302" s="54"/>
    </row>
    <row r="303" spans="1:21" s="59" customFormat="1" ht="14.4" x14ac:dyDescent="0.3">
      <c r="A303" s="54"/>
      <c r="B303" s="191"/>
      <c r="C303" s="134"/>
      <c r="D303" s="134"/>
      <c r="E303" s="164"/>
      <c r="F303" s="134"/>
      <c r="G303" s="203"/>
      <c r="H303" s="134"/>
      <c r="I303" s="134"/>
      <c r="J303" s="204"/>
      <c r="K303" s="204"/>
      <c r="Q303" s="54"/>
      <c r="R303" s="54"/>
      <c r="S303" s="54"/>
      <c r="T303" s="54"/>
      <c r="U303" s="54"/>
    </row>
    <row r="304" spans="1:21" s="59" customFormat="1" ht="14.4" x14ac:dyDescent="0.3">
      <c r="A304" s="54"/>
      <c r="B304" s="191"/>
      <c r="C304" s="134"/>
      <c r="D304" s="134"/>
      <c r="E304" s="164"/>
      <c r="F304" s="134"/>
      <c r="G304" s="203"/>
      <c r="H304" s="134"/>
      <c r="I304" s="134"/>
      <c r="J304" s="204"/>
      <c r="K304" s="204"/>
      <c r="Q304" s="54"/>
      <c r="R304" s="54"/>
      <c r="S304" s="54"/>
      <c r="T304" s="54"/>
      <c r="U304" s="54"/>
    </row>
    <row r="305" spans="1:21" s="59" customFormat="1" ht="14.4" x14ac:dyDescent="0.3">
      <c r="A305" s="54"/>
      <c r="B305" s="191"/>
      <c r="C305" s="134"/>
      <c r="D305" s="134"/>
      <c r="E305" s="164"/>
      <c r="F305" s="134"/>
      <c r="G305" s="203"/>
      <c r="H305" s="134"/>
      <c r="I305" s="134"/>
      <c r="J305" s="204"/>
      <c r="K305" s="204"/>
      <c r="Q305" s="54"/>
      <c r="R305" s="54"/>
      <c r="S305" s="54"/>
      <c r="T305" s="54"/>
      <c r="U305" s="54"/>
    </row>
    <row r="306" spans="1:21" s="59" customFormat="1" ht="14.4" x14ac:dyDescent="0.3">
      <c r="A306" s="54"/>
      <c r="B306" s="191"/>
      <c r="C306" s="134"/>
      <c r="D306" s="134"/>
      <c r="E306" s="164"/>
      <c r="F306" s="134"/>
      <c r="G306" s="203"/>
      <c r="H306" s="134"/>
      <c r="I306" s="134"/>
      <c r="J306" s="204"/>
      <c r="K306" s="204"/>
      <c r="Q306" s="54"/>
      <c r="R306" s="54"/>
      <c r="S306" s="54"/>
      <c r="T306" s="54"/>
      <c r="U306" s="54"/>
    </row>
    <row r="307" spans="1:21" s="59" customFormat="1" ht="14.4" x14ac:dyDescent="0.3">
      <c r="A307" s="54"/>
      <c r="B307" s="191"/>
      <c r="C307" s="134"/>
      <c r="D307" s="134"/>
      <c r="E307" s="164"/>
      <c r="F307" s="134"/>
      <c r="G307" s="203"/>
      <c r="H307" s="134"/>
      <c r="I307" s="134"/>
      <c r="J307" s="204"/>
      <c r="K307" s="204"/>
      <c r="Q307" s="54"/>
      <c r="R307" s="54"/>
      <c r="S307" s="54"/>
      <c r="T307" s="54"/>
      <c r="U307" s="54"/>
    </row>
    <row r="308" spans="1:21" s="59" customFormat="1" ht="14.4" x14ac:dyDescent="0.3">
      <c r="A308" s="54"/>
      <c r="B308" s="191"/>
      <c r="C308" s="134"/>
      <c r="D308" s="134"/>
      <c r="E308" s="164"/>
      <c r="F308" s="134"/>
      <c r="G308" s="203"/>
      <c r="H308" s="134"/>
      <c r="I308" s="134"/>
      <c r="J308" s="204"/>
      <c r="K308" s="204"/>
      <c r="Q308" s="54"/>
      <c r="R308" s="54"/>
      <c r="S308" s="54"/>
      <c r="T308" s="54"/>
      <c r="U308" s="54"/>
    </row>
    <row r="309" spans="1:21" s="59" customFormat="1" ht="14.4" x14ac:dyDescent="0.3">
      <c r="A309" s="54"/>
      <c r="B309" s="191"/>
      <c r="C309" s="134"/>
      <c r="D309" s="134"/>
      <c r="E309" s="164"/>
      <c r="F309" s="134"/>
      <c r="G309" s="203"/>
      <c r="H309" s="134"/>
      <c r="I309" s="134"/>
      <c r="J309" s="204"/>
      <c r="K309" s="204"/>
      <c r="Q309" s="54"/>
      <c r="R309" s="54"/>
      <c r="S309" s="54"/>
      <c r="T309" s="54"/>
      <c r="U309" s="54"/>
    </row>
    <row r="310" spans="1:21" s="59" customFormat="1" ht="14.4" x14ac:dyDescent="0.3">
      <c r="A310" s="54"/>
      <c r="B310" s="191"/>
      <c r="C310" s="134"/>
      <c r="D310" s="134"/>
      <c r="E310" s="164"/>
      <c r="F310" s="134"/>
      <c r="G310" s="203"/>
      <c r="H310" s="134"/>
      <c r="I310" s="134"/>
      <c r="J310" s="204"/>
      <c r="K310" s="204"/>
      <c r="Q310" s="54"/>
      <c r="R310" s="54"/>
      <c r="S310" s="54"/>
      <c r="T310" s="54"/>
      <c r="U310" s="54"/>
    </row>
    <row r="311" spans="1:21" s="59" customFormat="1" ht="14.4" x14ac:dyDescent="0.3">
      <c r="A311" s="54"/>
      <c r="B311" s="191"/>
      <c r="C311" s="134"/>
      <c r="D311" s="134"/>
      <c r="E311" s="164"/>
      <c r="F311" s="134"/>
      <c r="G311" s="203"/>
      <c r="H311" s="134"/>
      <c r="I311" s="134"/>
      <c r="J311" s="204"/>
      <c r="K311" s="204"/>
      <c r="Q311" s="54"/>
      <c r="R311" s="54"/>
      <c r="S311" s="54"/>
      <c r="T311" s="54"/>
      <c r="U311" s="54"/>
    </row>
    <row r="312" spans="1:21" s="59" customFormat="1" ht="14.4" x14ac:dyDescent="0.3">
      <c r="A312" s="54"/>
      <c r="B312" s="191"/>
      <c r="C312" s="134"/>
      <c r="D312" s="134"/>
      <c r="E312" s="164"/>
      <c r="F312" s="134"/>
      <c r="G312" s="203"/>
      <c r="H312" s="134"/>
      <c r="I312" s="134"/>
      <c r="J312" s="204"/>
      <c r="K312" s="204"/>
      <c r="Q312" s="54"/>
      <c r="R312" s="54"/>
      <c r="S312" s="54"/>
      <c r="T312" s="54"/>
      <c r="U312" s="54"/>
    </row>
    <row r="313" spans="1:21" s="59" customFormat="1" ht="14.4" x14ac:dyDescent="0.3">
      <c r="A313" s="54"/>
      <c r="B313" s="191"/>
      <c r="C313" s="134"/>
      <c r="D313" s="134"/>
      <c r="E313" s="164"/>
      <c r="F313" s="134"/>
      <c r="G313" s="203"/>
      <c r="H313" s="134"/>
      <c r="I313" s="134"/>
      <c r="J313" s="204"/>
      <c r="K313" s="204"/>
      <c r="Q313" s="54"/>
      <c r="R313" s="54"/>
      <c r="S313" s="54"/>
      <c r="T313" s="54"/>
      <c r="U313" s="54"/>
    </row>
    <row r="314" spans="1:21" s="59" customFormat="1" ht="14.4" x14ac:dyDescent="0.3">
      <c r="A314" s="54"/>
      <c r="B314" s="191"/>
      <c r="C314" s="134"/>
      <c r="D314" s="134"/>
      <c r="E314" s="164"/>
      <c r="F314" s="134"/>
      <c r="G314" s="203"/>
      <c r="H314" s="134"/>
      <c r="I314" s="134"/>
      <c r="J314" s="204"/>
      <c r="K314" s="204"/>
      <c r="Q314" s="54"/>
      <c r="R314" s="54"/>
      <c r="S314" s="54"/>
      <c r="T314" s="54"/>
      <c r="U314" s="54"/>
    </row>
    <row r="315" spans="1:21" s="59" customFormat="1" ht="14.4" x14ac:dyDescent="0.3">
      <c r="A315" s="54"/>
      <c r="B315" s="191"/>
      <c r="C315" s="134"/>
      <c r="D315" s="134"/>
      <c r="E315" s="164"/>
      <c r="F315" s="134"/>
      <c r="G315" s="203"/>
      <c r="H315" s="134"/>
      <c r="I315" s="134"/>
      <c r="J315" s="204"/>
      <c r="K315" s="204"/>
      <c r="Q315" s="54"/>
      <c r="R315" s="54"/>
      <c r="S315" s="54"/>
      <c r="T315" s="54"/>
      <c r="U315" s="54"/>
    </row>
    <row r="316" spans="1:21" s="59" customFormat="1" ht="14.4" x14ac:dyDescent="0.3">
      <c r="A316" s="54"/>
      <c r="B316" s="191"/>
      <c r="C316" s="134"/>
      <c r="D316" s="134"/>
      <c r="E316" s="164"/>
      <c r="F316" s="134"/>
      <c r="G316" s="203"/>
      <c r="H316" s="134"/>
      <c r="I316" s="134"/>
      <c r="J316" s="204"/>
      <c r="K316" s="204"/>
      <c r="Q316" s="54"/>
      <c r="R316" s="54"/>
      <c r="S316" s="54"/>
      <c r="T316" s="54"/>
      <c r="U316" s="54"/>
    </row>
    <row r="317" spans="1:21" s="59" customFormat="1" ht="14.4" x14ac:dyDescent="0.3">
      <c r="A317" s="54"/>
      <c r="B317" s="191"/>
      <c r="C317" s="134"/>
      <c r="D317" s="134"/>
      <c r="E317" s="164"/>
      <c r="F317" s="134"/>
      <c r="G317" s="203"/>
      <c r="H317" s="134"/>
      <c r="I317" s="134"/>
      <c r="J317" s="204"/>
      <c r="K317" s="204"/>
      <c r="Q317" s="54"/>
      <c r="R317" s="54"/>
      <c r="S317" s="54"/>
      <c r="T317" s="54"/>
      <c r="U317" s="54"/>
    </row>
    <row r="318" spans="1:21" s="59" customFormat="1" ht="14.4" x14ac:dyDescent="0.3">
      <c r="A318" s="54"/>
      <c r="B318" s="191"/>
      <c r="C318" s="134"/>
      <c r="D318" s="134"/>
      <c r="E318" s="164"/>
      <c r="F318" s="134"/>
      <c r="G318" s="203"/>
      <c r="H318" s="134"/>
      <c r="I318" s="134"/>
      <c r="J318" s="204"/>
      <c r="K318" s="204"/>
      <c r="Q318" s="54"/>
      <c r="R318" s="54"/>
      <c r="S318" s="54"/>
      <c r="T318" s="54"/>
      <c r="U318" s="54"/>
    </row>
    <row r="319" spans="1:21" s="59" customFormat="1" ht="14.4" x14ac:dyDescent="0.3">
      <c r="A319" s="54"/>
      <c r="B319" s="191"/>
      <c r="C319" s="134"/>
      <c r="D319" s="134"/>
      <c r="E319" s="164"/>
      <c r="F319" s="134"/>
      <c r="G319" s="203"/>
      <c r="H319" s="134"/>
      <c r="I319" s="134"/>
      <c r="J319" s="204"/>
      <c r="K319" s="204"/>
      <c r="Q319" s="54"/>
      <c r="R319" s="54"/>
      <c r="S319" s="54"/>
      <c r="T319" s="54"/>
      <c r="U319" s="54"/>
    </row>
    <row r="320" spans="1:21" s="59" customFormat="1" ht="14.4" x14ac:dyDescent="0.3">
      <c r="A320" s="54"/>
      <c r="B320" s="191"/>
      <c r="C320" s="134"/>
      <c r="D320" s="134"/>
      <c r="E320" s="164"/>
      <c r="F320" s="134"/>
      <c r="G320" s="203"/>
      <c r="H320" s="134"/>
      <c r="I320" s="134"/>
      <c r="J320" s="204"/>
      <c r="K320" s="204"/>
      <c r="Q320" s="54"/>
      <c r="R320" s="54"/>
      <c r="S320" s="54"/>
      <c r="T320" s="54"/>
      <c r="U320" s="54"/>
    </row>
    <row r="321" spans="1:21" s="59" customFormat="1" ht="14.4" x14ac:dyDescent="0.3">
      <c r="A321" s="54"/>
      <c r="B321" s="191"/>
      <c r="C321" s="134"/>
      <c r="D321" s="134"/>
      <c r="E321" s="164"/>
      <c r="F321" s="134"/>
      <c r="G321" s="203"/>
      <c r="H321" s="134"/>
      <c r="I321" s="134"/>
      <c r="J321" s="204"/>
      <c r="K321" s="204"/>
      <c r="Q321" s="54"/>
      <c r="R321" s="54"/>
      <c r="S321" s="54"/>
      <c r="T321" s="54"/>
      <c r="U321" s="54"/>
    </row>
    <row r="322" spans="1:21" s="59" customFormat="1" ht="14.4" x14ac:dyDescent="0.3">
      <c r="A322" s="54"/>
      <c r="B322" s="191"/>
      <c r="C322" s="134"/>
      <c r="D322" s="134"/>
      <c r="E322" s="164"/>
      <c r="F322" s="134"/>
      <c r="G322" s="203"/>
      <c r="H322" s="134"/>
      <c r="I322" s="134"/>
      <c r="J322" s="204"/>
      <c r="K322" s="204"/>
      <c r="Q322" s="54"/>
      <c r="R322" s="54"/>
      <c r="S322" s="54"/>
      <c r="T322" s="54"/>
      <c r="U322" s="54"/>
    </row>
    <row r="323" spans="1:21" s="59" customFormat="1" ht="14.4" x14ac:dyDescent="0.3">
      <c r="A323" s="54"/>
      <c r="B323" s="191"/>
      <c r="C323" s="134"/>
      <c r="D323" s="134"/>
      <c r="E323" s="164"/>
      <c r="F323" s="134"/>
      <c r="G323" s="203"/>
      <c r="H323" s="134"/>
      <c r="I323" s="134"/>
      <c r="J323" s="204"/>
      <c r="K323" s="204"/>
      <c r="Q323" s="54"/>
      <c r="R323" s="54"/>
      <c r="S323" s="54"/>
      <c r="T323" s="54"/>
      <c r="U323" s="54"/>
    </row>
    <row r="324" spans="1:21" s="59" customFormat="1" ht="14.4" x14ac:dyDescent="0.3">
      <c r="A324" s="54"/>
      <c r="B324" s="191"/>
      <c r="C324" s="134"/>
      <c r="D324" s="134"/>
      <c r="E324" s="164"/>
      <c r="F324" s="134"/>
      <c r="G324" s="203"/>
      <c r="H324" s="134"/>
      <c r="I324" s="134"/>
      <c r="J324" s="204"/>
      <c r="K324" s="204"/>
      <c r="Q324" s="54"/>
      <c r="R324" s="54"/>
      <c r="S324" s="54"/>
      <c r="T324" s="54"/>
      <c r="U324" s="54"/>
    </row>
    <row r="325" spans="1:21" s="59" customFormat="1" ht="14.4" x14ac:dyDescent="0.3">
      <c r="A325" s="54"/>
      <c r="B325" s="191"/>
      <c r="C325" s="134"/>
      <c r="D325" s="134"/>
      <c r="E325" s="164"/>
      <c r="F325" s="134"/>
      <c r="G325" s="203"/>
      <c r="H325" s="134"/>
      <c r="I325" s="134"/>
      <c r="J325" s="204"/>
      <c r="K325" s="204"/>
      <c r="Q325" s="54"/>
      <c r="R325" s="54"/>
      <c r="S325" s="54"/>
      <c r="T325" s="54"/>
      <c r="U325" s="54"/>
    </row>
    <row r="326" spans="1:21" s="59" customFormat="1" ht="14.4" x14ac:dyDescent="0.3">
      <c r="A326" s="54"/>
      <c r="B326" s="191"/>
      <c r="C326" s="134"/>
      <c r="D326" s="134"/>
      <c r="E326" s="164"/>
      <c r="F326" s="134"/>
      <c r="G326" s="203"/>
      <c r="H326" s="134"/>
      <c r="I326" s="134"/>
      <c r="J326" s="204"/>
      <c r="K326" s="204"/>
      <c r="Q326" s="54"/>
      <c r="R326" s="54"/>
      <c r="S326" s="54"/>
      <c r="T326" s="54"/>
      <c r="U326" s="54"/>
    </row>
    <row r="327" spans="1:21" s="59" customFormat="1" ht="14.4" x14ac:dyDescent="0.3">
      <c r="A327" s="54"/>
      <c r="B327" s="191"/>
      <c r="C327" s="134"/>
      <c r="D327" s="134"/>
      <c r="E327" s="164"/>
      <c r="F327" s="134"/>
      <c r="G327" s="203"/>
      <c r="H327" s="134"/>
      <c r="I327" s="134"/>
      <c r="J327" s="204"/>
      <c r="K327" s="204"/>
      <c r="Q327" s="54"/>
      <c r="R327" s="54"/>
      <c r="S327" s="54"/>
      <c r="T327" s="54"/>
      <c r="U327" s="54"/>
    </row>
    <row r="328" spans="1:21" s="59" customFormat="1" ht="14.4" x14ac:dyDescent="0.3">
      <c r="A328" s="54"/>
      <c r="B328" s="191"/>
      <c r="C328" s="134"/>
      <c r="D328" s="134"/>
      <c r="E328" s="164"/>
      <c r="F328" s="134"/>
      <c r="G328" s="203"/>
      <c r="H328" s="134"/>
      <c r="I328" s="134"/>
      <c r="J328" s="204"/>
      <c r="K328" s="204"/>
      <c r="Q328" s="54"/>
      <c r="R328" s="54"/>
      <c r="S328" s="54"/>
      <c r="T328" s="54"/>
      <c r="U328" s="54"/>
    </row>
    <row r="329" spans="1:21" s="59" customFormat="1" ht="14.4" x14ac:dyDescent="0.3">
      <c r="A329" s="54"/>
      <c r="B329" s="191"/>
      <c r="C329" s="134"/>
      <c r="D329" s="134"/>
      <c r="E329" s="164"/>
      <c r="F329" s="134"/>
      <c r="G329" s="203"/>
      <c r="H329" s="134"/>
      <c r="I329" s="134"/>
      <c r="J329" s="204"/>
      <c r="K329" s="204"/>
      <c r="Q329" s="54"/>
      <c r="R329" s="54"/>
      <c r="S329" s="54"/>
      <c r="T329" s="54"/>
      <c r="U329" s="54"/>
    </row>
    <row r="330" spans="1:21" s="59" customFormat="1" ht="14.4" x14ac:dyDescent="0.3">
      <c r="A330" s="54"/>
      <c r="B330" s="191"/>
      <c r="C330" s="134"/>
      <c r="D330" s="134"/>
      <c r="E330" s="164"/>
      <c r="F330" s="134"/>
      <c r="G330" s="203"/>
      <c r="H330" s="134"/>
      <c r="I330" s="134"/>
      <c r="J330" s="204"/>
      <c r="K330" s="204"/>
      <c r="Q330" s="54"/>
      <c r="R330" s="54"/>
      <c r="S330" s="54"/>
      <c r="T330" s="54"/>
      <c r="U330" s="54"/>
    </row>
    <row r="331" spans="1:21" s="59" customFormat="1" ht="14.4" x14ac:dyDescent="0.3">
      <c r="A331" s="54"/>
      <c r="B331" s="191"/>
      <c r="C331" s="134"/>
      <c r="D331" s="134"/>
      <c r="E331" s="164"/>
      <c r="F331" s="134"/>
      <c r="G331" s="203"/>
      <c r="H331" s="134"/>
      <c r="I331" s="134"/>
      <c r="J331" s="204"/>
      <c r="K331" s="204"/>
      <c r="Q331" s="54"/>
      <c r="R331" s="54"/>
      <c r="S331" s="54"/>
      <c r="T331" s="54"/>
      <c r="U331" s="54"/>
    </row>
    <row r="332" spans="1:21" s="59" customFormat="1" ht="14.4" x14ac:dyDescent="0.3">
      <c r="A332" s="54"/>
      <c r="B332" s="191"/>
      <c r="C332" s="134"/>
      <c r="D332" s="134"/>
      <c r="E332" s="164"/>
      <c r="F332" s="134"/>
      <c r="G332" s="203"/>
      <c r="H332" s="134"/>
      <c r="I332" s="134"/>
      <c r="J332" s="204"/>
      <c r="K332" s="204"/>
      <c r="Q332" s="54"/>
      <c r="R332" s="54"/>
      <c r="S332" s="54"/>
      <c r="T332" s="54"/>
      <c r="U332" s="54"/>
    </row>
    <row r="333" spans="1:21" s="59" customFormat="1" ht="14.4" x14ac:dyDescent="0.3">
      <c r="A333" s="54"/>
      <c r="B333" s="191"/>
      <c r="C333" s="134"/>
      <c r="D333" s="134"/>
      <c r="E333" s="164"/>
      <c r="F333" s="134"/>
      <c r="G333" s="203"/>
      <c r="H333" s="134"/>
      <c r="I333" s="134"/>
      <c r="J333" s="204"/>
      <c r="K333" s="204"/>
      <c r="Q333" s="54"/>
      <c r="R333" s="54"/>
      <c r="S333" s="54"/>
      <c r="T333" s="54"/>
      <c r="U333" s="54"/>
    </row>
    <row r="334" spans="1:21" s="59" customFormat="1" ht="14.4" x14ac:dyDescent="0.3">
      <c r="A334" s="54"/>
      <c r="B334" s="191"/>
      <c r="C334" s="134"/>
      <c r="D334" s="134"/>
      <c r="E334" s="164"/>
      <c r="F334" s="134"/>
      <c r="G334" s="203"/>
      <c r="H334" s="134"/>
      <c r="I334" s="134"/>
      <c r="J334" s="204"/>
      <c r="K334" s="204"/>
      <c r="Q334" s="54"/>
      <c r="R334" s="54"/>
      <c r="S334" s="54"/>
      <c r="T334" s="54"/>
      <c r="U334" s="54"/>
    </row>
    <row r="335" spans="1:21" s="59" customFormat="1" ht="14.4" x14ac:dyDescent="0.3">
      <c r="A335" s="54"/>
      <c r="B335" s="191"/>
      <c r="C335" s="134"/>
      <c r="D335" s="134"/>
      <c r="E335" s="164"/>
      <c r="F335" s="134"/>
      <c r="G335" s="203"/>
      <c r="H335" s="134"/>
      <c r="I335" s="134"/>
      <c r="J335" s="204"/>
      <c r="K335" s="204"/>
      <c r="Q335" s="54"/>
      <c r="R335" s="54"/>
      <c r="S335" s="54"/>
      <c r="T335" s="54"/>
      <c r="U335" s="54"/>
    </row>
    <row r="336" spans="1:21" s="59" customFormat="1" ht="14.4" x14ac:dyDescent="0.3">
      <c r="A336" s="54"/>
      <c r="B336" s="191"/>
      <c r="C336" s="134"/>
      <c r="D336" s="134"/>
      <c r="E336" s="164"/>
      <c r="F336" s="134"/>
      <c r="G336" s="203"/>
      <c r="H336" s="134"/>
      <c r="I336" s="134"/>
      <c r="J336" s="204"/>
      <c r="K336" s="204"/>
      <c r="Q336" s="54"/>
      <c r="R336" s="54"/>
      <c r="S336" s="54"/>
      <c r="T336" s="54"/>
      <c r="U336" s="54"/>
    </row>
    <row r="337" spans="1:21" s="59" customFormat="1" ht="14.4" x14ac:dyDescent="0.3">
      <c r="A337" s="54"/>
      <c r="B337" s="191"/>
      <c r="C337" s="134"/>
      <c r="D337" s="134"/>
      <c r="E337" s="164"/>
      <c r="F337" s="134"/>
      <c r="G337" s="203"/>
      <c r="H337" s="134"/>
      <c r="I337" s="134"/>
      <c r="J337" s="204"/>
      <c r="K337" s="204"/>
      <c r="Q337" s="54"/>
      <c r="R337" s="54"/>
      <c r="S337" s="54"/>
      <c r="T337" s="54"/>
      <c r="U337" s="54"/>
    </row>
    <row r="338" spans="1:21" s="59" customFormat="1" ht="14.4" x14ac:dyDescent="0.3">
      <c r="A338" s="54"/>
      <c r="B338" s="191"/>
      <c r="C338" s="134"/>
      <c r="D338" s="134"/>
      <c r="E338" s="164"/>
      <c r="F338" s="134"/>
      <c r="G338" s="203"/>
      <c r="H338" s="134"/>
      <c r="I338" s="134"/>
      <c r="J338" s="204"/>
      <c r="K338" s="204"/>
      <c r="Q338" s="54"/>
      <c r="R338" s="54"/>
      <c r="S338" s="54"/>
      <c r="T338" s="54"/>
      <c r="U338" s="54"/>
    </row>
    <row r="339" spans="1:21" s="59" customFormat="1" ht="14.4" x14ac:dyDescent="0.3">
      <c r="A339" s="54"/>
      <c r="B339" s="191"/>
      <c r="C339" s="134"/>
      <c r="D339" s="134"/>
      <c r="E339" s="164"/>
      <c r="F339" s="134"/>
      <c r="G339" s="203"/>
      <c r="H339" s="134"/>
      <c r="I339" s="134"/>
      <c r="J339" s="204"/>
      <c r="K339" s="204"/>
      <c r="Q339" s="54"/>
      <c r="R339" s="54"/>
      <c r="S339" s="54"/>
      <c r="T339" s="54"/>
      <c r="U339" s="54"/>
    </row>
    <row r="340" spans="1:21" s="59" customFormat="1" ht="14.4" x14ac:dyDescent="0.3">
      <c r="A340" s="54"/>
      <c r="B340" s="191"/>
      <c r="C340" s="134"/>
      <c r="D340" s="134"/>
      <c r="E340" s="164"/>
      <c r="F340" s="134"/>
      <c r="G340" s="203"/>
      <c r="H340" s="134"/>
      <c r="I340" s="134"/>
      <c r="J340" s="204"/>
      <c r="K340" s="204"/>
      <c r="Q340" s="54"/>
      <c r="R340" s="54"/>
      <c r="S340" s="54"/>
      <c r="T340" s="54"/>
      <c r="U340" s="54"/>
    </row>
    <row r="341" spans="1:21" s="59" customFormat="1" ht="14.4" x14ac:dyDescent="0.3">
      <c r="A341" s="54"/>
      <c r="B341" s="191"/>
      <c r="C341" s="134"/>
      <c r="D341" s="134"/>
      <c r="E341" s="164"/>
      <c r="F341" s="134"/>
      <c r="G341" s="203"/>
      <c r="H341" s="134"/>
      <c r="I341" s="134"/>
      <c r="J341" s="204"/>
      <c r="K341" s="204"/>
      <c r="Q341" s="54"/>
      <c r="R341" s="54"/>
      <c r="S341" s="54"/>
      <c r="T341" s="54"/>
      <c r="U341" s="54"/>
    </row>
    <row r="342" spans="1:21" s="59" customFormat="1" ht="14.4" x14ac:dyDescent="0.3">
      <c r="A342" s="54"/>
      <c r="B342" s="191"/>
      <c r="C342" s="134"/>
      <c r="D342" s="134"/>
      <c r="E342" s="164"/>
      <c r="F342" s="134"/>
      <c r="G342" s="203"/>
      <c r="H342" s="134"/>
      <c r="I342" s="134"/>
      <c r="J342" s="204"/>
      <c r="K342" s="204"/>
      <c r="Q342" s="54"/>
      <c r="R342" s="54"/>
      <c r="S342" s="54"/>
      <c r="T342" s="54"/>
      <c r="U342" s="54"/>
    </row>
    <row r="343" spans="1:21" s="59" customFormat="1" ht="14.4" x14ac:dyDescent="0.3">
      <c r="A343" s="54"/>
      <c r="B343" s="191"/>
      <c r="C343" s="134"/>
      <c r="D343" s="134"/>
      <c r="E343" s="164"/>
      <c r="F343" s="134"/>
      <c r="G343" s="203"/>
      <c r="H343" s="134"/>
      <c r="I343" s="134"/>
      <c r="J343" s="204"/>
      <c r="K343" s="204"/>
      <c r="Q343" s="54"/>
      <c r="R343" s="54"/>
      <c r="S343" s="54"/>
      <c r="T343" s="54"/>
      <c r="U343" s="54"/>
    </row>
    <row r="344" spans="1:21" s="59" customFormat="1" ht="14.4" x14ac:dyDescent="0.3">
      <c r="A344" s="54"/>
      <c r="B344" s="191"/>
      <c r="C344" s="134"/>
      <c r="D344" s="134"/>
      <c r="E344" s="164"/>
      <c r="F344" s="134"/>
      <c r="G344" s="203"/>
      <c r="H344" s="134"/>
      <c r="I344" s="134"/>
      <c r="J344" s="204"/>
      <c r="K344" s="204"/>
      <c r="Q344" s="54"/>
      <c r="R344" s="54"/>
      <c r="S344" s="54"/>
      <c r="T344" s="54"/>
      <c r="U344" s="54"/>
    </row>
    <row r="345" spans="1:21" s="59" customFormat="1" ht="14.4" x14ac:dyDescent="0.3">
      <c r="A345" s="54"/>
      <c r="B345" s="191"/>
      <c r="C345" s="134"/>
      <c r="D345" s="134"/>
      <c r="E345" s="164"/>
      <c r="F345" s="134"/>
      <c r="G345" s="203"/>
      <c r="H345" s="134"/>
      <c r="I345" s="134"/>
      <c r="J345" s="204"/>
      <c r="K345" s="204"/>
      <c r="Q345" s="54"/>
      <c r="R345" s="54"/>
      <c r="S345" s="54"/>
      <c r="T345" s="54"/>
      <c r="U345" s="54"/>
    </row>
    <row r="346" spans="1:21" s="59" customFormat="1" ht="14.4" x14ac:dyDescent="0.3">
      <c r="A346" s="54"/>
      <c r="B346" s="191"/>
      <c r="C346" s="134"/>
      <c r="D346" s="134"/>
      <c r="E346" s="164"/>
      <c r="F346" s="134"/>
      <c r="G346" s="203"/>
      <c r="H346" s="134"/>
      <c r="I346" s="134"/>
      <c r="J346" s="204"/>
      <c r="K346" s="204"/>
      <c r="Q346" s="54"/>
      <c r="R346" s="54"/>
      <c r="S346" s="54"/>
      <c r="T346" s="54"/>
      <c r="U346" s="54"/>
    </row>
    <row r="347" spans="1:21" s="59" customFormat="1" ht="14.4" x14ac:dyDescent="0.3">
      <c r="A347" s="54"/>
      <c r="B347" s="191"/>
      <c r="C347" s="134"/>
      <c r="D347" s="134"/>
      <c r="E347" s="164"/>
      <c r="F347" s="134"/>
      <c r="G347" s="203"/>
      <c r="H347" s="134"/>
      <c r="I347" s="134"/>
      <c r="J347" s="204"/>
      <c r="K347" s="204"/>
      <c r="Q347" s="54"/>
      <c r="R347" s="54"/>
      <c r="S347" s="54"/>
      <c r="T347" s="54"/>
      <c r="U347" s="54"/>
    </row>
    <row r="348" spans="1:21" s="59" customFormat="1" ht="14.4" x14ac:dyDescent="0.3">
      <c r="A348" s="54"/>
      <c r="B348" s="191"/>
      <c r="C348" s="134"/>
      <c r="D348" s="134"/>
      <c r="E348" s="164"/>
      <c r="F348" s="134"/>
      <c r="G348" s="203"/>
      <c r="H348" s="134"/>
      <c r="I348" s="134"/>
      <c r="J348" s="204"/>
      <c r="K348" s="204"/>
      <c r="Q348" s="54"/>
      <c r="R348" s="54"/>
      <c r="S348" s="54"/>
      <c r="T348" s="54"/>
      <c r="U348" s="54"/>
    </row>
    <row r="349" spans="1:21" s="59" customFormat="1" ht="14.4" x14ac:dyDescent="0.3">
      <c r="A349" s="54"/>
      <c r="B349" s="191"/>
      <c r="C349" s="134"/>
      <c r="D349" s="134"/>
      <c r="E349" s="164"/>
      <c r="F349" s="134"/>
      <c r="G349" s="203"/>
      <c r="H349" s="134"/>
      <c r="I349" s="134"/>
      <c r="J349" s="204"/>
      <c r="K349" s="204"/>
      <c r="Q349" s="54"/>
      <c r="R349" s="54"/>
      <c r="S349" s="54"/>
      <c r="T349" s="54"/>
      <c r="U349" s="54"/>
    </row>
    <row r="350" spans="1:21" s="59" customFormat="1" ht="14.4" x14ac:dyDescent="0.3">
      <c r="A350" s="54"/>
      <c r="B350" s="191"/>
      <c r="C350" s="134"/>
      <c r="D350" s="134"/>
      <c r="E350" s="164"/>
      <c r="F350" s="134"/>
      <c r="G350" s="203"/>
      <c r="H350" s="134"/>
      <c r="I350" s="134"/>
      <c r="J350" s="204"/>
      <c r="K350" s="204"/>
      <c r="Q350" s="54"/>
      <c r="R350" s="54"/>
      <c r="S350" s="54"/>
      <c r="T350" s="54"/>
      <c r="U350" s="54"/>
    </row>
    <row r="351" spans="1:21" s="59" customFormat="1" ht="14.4" x14ac:dyDescent="0.3">
      <c r="A351" s="54"/>
      <c r="B351" s="191"/>
      <c r="C351" s="134"/>
      <c r="D351" s="134"/>
      <c r="E351" s="164"/>
      <c r="F351" s="134"/>
      <c r="G351" s="203"/>
      <c r="H351" s="134"/>
      <c r="I351" s="134"/>
      <c r="J351" s="204"/>
      <c r="K351" s="204"/>
      <c r="Q351" s="54"/>
      <c r="R351" s="54"/>
      <c r="S351" s="54"/>
      <c r="T351" s="54"/>
      <c r="U351" s="54"/>
    </row>
    <row r="352" spans="1:21" s="59" customFormat="1" ht="14.4" x14ac:dyDescent="0.3">
      <c r="A352" s="54"/>
      <c r="B352" s="191"/>
      <c r="C352" s="134"/>
      <c r="D352" s="134"/>
      <c r="E352" s="164"/>
      <c r="F352" s="134"/>
      <c r="G352" s="203"/>
      <c r="H352" s="134"/>
      <c r="I352" s="134"/>
      <c r="J352" s="204"/>
      <c r="K352" s="204"/>
      <c r="Q352" s="54"/>
      <c r="R352" s="54"/>
      <c r="S352" s="54"/>
      <c r="T352" s="54"/>
      <c r="U352" s="54"/>
    </row>
    <row r="353" spans="1:21" s="59" customFormat="1" ht="14.4" x14ac:dyDescent="0.3">
      <c r="A353" s="54"/>
      <c r="B353" s="191"/>
      <c r="C353" s="134"/>
      <c r="D353" s="134"/>
      <c r="E353" s="164"/>
      <c r="F353" s="134"/>
      <c r="G353" s="203"/>
      <c r="H353" s="134"/>
      <c r="I353" s="134"/>
      <c r="J353" s="204"/>
      <c r="K353" s="204"/>
      <c r="Q353" s="54"/>
      <c r="R353" s="54"/>
      <c r="S353" s="54"/>
      <c r="T353" s="54"/>
      <c r="U353" s="54"/>
    </row>
    <row r="354" spans="1:21" s="59" customFormat="1" ht="14.4" x14ac:dyDescent="0.3">
      <c r="A354" s="54"/>
      <c r="B354" s="191"/>
      <c r="C354" s="134"/>
      <c r="D354" s="134"/>
      <c r="E354" s="164"/>
      <c r="F354" s="134"/>
      <c r="G354" s="203"/>
      <c r="H354" s="134"/>
      <c r="I354" s="134"/>
      <c r="J354" s="204"/>
      <c r="K354" s="204"/>
      <c r="Q354" s="54"/>
      <c r="R354" s="54"/>
      <c r="S354" s="54"/>
      <c r="T354" s="54"/>
      <c r="U354" s="54"/>
    </row>
    <row r="355" spans="1:21" s="59" customFormat="1" ht="14.4" x14ac:dyDescent="0.3">
      <c r="A355" s="54"/>
      <c r="B355" s="191"/>
      <c r="C355" s="134"/>
      <c r="D355" s="134"/>
      <c r="E355" s="164"/>
      <c r="F355" s="134"/>
      <c r="G355" s="203"/>
      <c r="H355" s="134"/>
      <c r="I355" s="134"/>
      <c r="J355" s="204"/>
      <c r="K355" s="204"/>
      <c r="Q355" s="54"/>
      <c r="R355" s="54"/>
      <c r="S355" s="54"/>
      <c r="T355" s="54"/>
      <c r="U355" s="54"/>
    </row>
    <row r="356" spans="1:21" s="59" customFormat="1" ht="14.4" x14ac:dyDescent="0.3">
      <c r="A356" s="54"/>
      <c r="B356" s="191"/>
      <c r="C356" s="134"/>
      <c r="D356" s="134"/>
      <c r="E356" s="164"/>
      <c r="F356" s="134"/>
      <c r="G356" s="203"/>
      <c r="H356" s="134"/>
      <c r="I356" s="134"/>
      <c r="J356" s="204"/>
      <c r="K356" s="204"/>
      <c r="Q356" s="54"/>
      <c r="R356" s="54"/>
      <c r="S356" s="54"/>
      <c r="T356" s="54"/>
      <c r="U356" s="54"/>
    </row>
    <row r="357" spans="1:21" s="59" customFormat="1" ht="14.4" x14ac:dyDescent="0.3">
      <c r="A357" s="54"/>
      <c r="B357" s="191"/>
      <c r="C357" s="134"/>
      <c r="D357" s="134"/>
      <c r="E357" s="164"/>
      <c r="F357" s="134"/>
      <c r="G357" s="203"/>
      <c r="H357" s="134"/>
      <c r="I357" s="134"/>
      <c r="J357" s="204"/>
      <c r="K357" s="204"/>
      <c r="Q357" s="54"/>
      <c r="R357" s="54"/>
      <c r="S357" s="54"/>
      <c r="T357" s="54"/>
      <c r="U357" s="54"/>
    </row>
    <row r="358" spans="1:21" s="59" customFormat="1" ht="14.4" x14ac:dyDescent="0.3">
      <c r="A358" s="54"/>
      <c r="B358" s="191"/>
      <c r="C358" s="134"/>
      <c r="D358" s="134"/>
      <c r="E358" s="164"/>
      <c r="F358" s="134"/>
      <c r="G358" s="203"/>
      <c r="H358" s="134"/>
      <c r="I358" s="134"/>
      <c r="J358" s="204"/>
      <c r="K358" s="204"/>
      <c r="Q358" s="54"/>
      <c r="R358" s="54"/>
      <c r="S358" s="54"/>
      <c r="T358" s="54"/>
      <c r="U358" s="54"/>
    </row>
    <row r="359" spans="1:21" s="59" customFormat="1" ht="14.4" x14ac:dyDescent="0.3">
      <c r="A359" s="54"/>
      <c r="B359" s="191"/>
      <c r="C359" s="134"/>
      <c r="D359" s="134"/>
      <c r="E359" s="164"/>
      <c r="F359" s="134"/>
      <c r="G359" s="203"/>
      <c r="H359" s="134"/>
      <c r="I359" s="134"/>
      <c r="J359" s="204"/>
      <c r="K359" s="204"/>
      <c r="Q359" s="54"/>
      <c r="R359" s="54"/>
      <c r="S359" s="54"/>
      <c r="T359" s="54"/>
      <c r="U359" s="54"/>
    </row>
    <row r="360" spans="1:21" s="59" customFormat="1" ht="14.4" x14ac:dyDescent="0.3">
      <c r="A360" s="54"/>
      <c r="B360" s="191"/>
      <c r="C360" s="134"/>
      <c r="D360" s="134"/>
      <c r="E360" s="164"/>
      <c r="F360" s="134"/>
      <c r="G360" s="203"/>
      <c r="H360" s="134"/>
      <c r="I360" s="134"/>
      <c r="J360" s="204"/>
      <c r="K360" s="204"/>
      <c r="Q360" s="54"/>
      <c r="R360" s="54"/>
      <c r="S360" s="54"/>
      <c r="T360" s="54"/>
      <c r="U360" s="54"/>
    </row>
    <row r="361" spans="1:21" s="59" customFormat="1" ht="14.4" x14ac:dyDescent="0.3">
      <c r="A361" s="54"/>
      <c r="B361" s="191"/>
      <c r="C361" s="134"/>
      <c r="D361" s="134"/>
      <c r="E361" s="164"/>
      <c r="F361" s="134"/>
      <c r="G361" s="203"/>
      <c r="H361" s="134"/>
      <c r="I361" s="134"/>
      <c r="J361" s="204"/>
      <c r="K361" s="204"/>
      <c r="Q361" s="54"/>
      <c r="R361" s="54"/>
      <c r="S361" s="54"/>
      <c r="T361" s="54"/>
      <c r="U361" s="54"/>
    </row>
    <row r="362" spans="1:21" s="59" customFormat="1" ht="14.4" x14ac:dyDescent="0.3">
      <c r="A362" s="54"/>
      <c r="B362" s="191"/>
      <c r="C362" s="134"/>
      <c r="D362" s="134"/>
      <c r="E362" s="164"/>
      <c r="F362" s="134"/>
      <c r="G362" s="203"/>
      <c r="H362" s="134"/>
      <c r="I362" s="134"/>
      <c r="J362" s="204"/>
      <c r="K362" s="204"/>
      <c r="Q362" s="54"/>
      <c r="R362" s="54"/>
      <c r="S362" s="54"/>
      <c r="T362" s="54"/>
      <c r="U362" s="54"/>
    </row>
    <row r="363" spans="1:21" s="59" customFormat="1" ht="14.4" x14ac:dyDescent="0.3">
      <c r="A363" s="54"/>
      <c r="B363" s="191"/>
      <c r="C363" s="134"/>
      <c r="D363" s="134"/>
      <c r="E363" s="164"/>
      <c r="F363" s="134"/>
      <c r="G363" s="203"/>
      <c r="H363" s="134"/>
      <c r="I363" s="134"/>
      <c r="J363" s="204"/>
      <c r="K363" s="204"/>
      <c r="Q363" s="54"/>
      <c r="R363" s="54"/>
      <c r="S363" s="54"/>
      <c r="T363" s="54"/>
      <c r="U363" s="54"/>
    </row>
    <row r="364" spans="1:21" s="59" customFormat="1" ht="14.4" x14ac:dyDescent="0.3">
      <c r="A364" s="54"/>
      <c r="B364" s="191"/>
      <c r="C364" s="134"/>
      <c r="D364" s="134"/>
      <c r="E364" s="164"/>
      <c r="F364" s="134"/>
      <c r="G364" s="203"/>
      <c r="H364" s="134"/>
      <c r="I364" s="134"/>
      <c r="J364" s="204"/>
      <c r="K364" s="204"/>
      <c r="Q364" s="54"/>
      <c r="R364" s="54"/>
      <c r="S364" s="54"/>
      <c r="T364" s="54"/>
      <c r="U364" s="54"/>
    </row>
    <row r="365" spans="1:21" s="59" customFormat="1" ht="14.4" x14ac:dyDescent="0.3">
      <c r="A365" s="54"/>
      <c r="B365" s="191"/>
      <c r="C365" s="134"/>
      <c r="D365" s="134"/>
      <c r="E365" s="164"/>
      <c r="F365" s="134"/>
      <c r="G365" s="203"/>
      <c r="H365" s="134"/>
      <c r="I365" s="134"/>
      <c r="J365" s="204"/>
      <c r="K365" s="204"/>
      <c r="Q365" s="54"/>
      <c r="R365" s="54"/>
      <c r="S365" s="54"/>
      <c r="T365" s="54"/>
      <c r="U365" s="54"/>
    </row>
    <row r="366" spans="1:21" s="59" customFormat="1" ht="14.4" x14ac:dyDescent="0.3">
      <c r="A366" s="54"/>
      <c r="B366" s="191"/>
      <c r="C366" s="134"/>
      <c r="D366" s="134"/>
      <c r="E366" s="164"/>
      <c r="F366" s="134"/>
      <c r="G366" s="203"/>
      <c r="H366" s="134"/>
      <c r="I366" s="134"/>
      <c r="J366" s="204"/>
      <c r="K366" s="204"/>
      <c r="Q366" s="54"/>
      <c r="R366" s="54"/>
      <c r="S366" s="54"/>
      <c r="T366" s="54"/>
      <c r="U366" s="54"/>
    </row>
    <row r="367" spans="1:21" s="59" customFormat="1" ht="14.4" x14ac:dyDescent="0.3">
      <c r="A367" s="54"/>
      <c r="B367" s="191"/>
      <c r="C367" s="134"/>
      <c r="D367" s="134"/>
      <c r="E367" s="164"/>
      <c r="F367" s="134"/>
      <c r="G367" s="203"/>
      <c r="H367" s="134"/>
      <c r="I367" s="134"/>
      <c r="J367" s="204"/>
      <c r="K367" s="204"/>
      <c r="Q367" s="54"/>
      <c r="R367" s="54"/>
      <c r="S367" s="54"/>
      <c r="T367" s="54"/>
      <c r="U367" s="54"/>
    </row>
    <row r="368" spans="1:21" s="59" customFormat="1" ht="14.4" x14ac:dyDescent="0.3">
      <c r="A368" s="54"/>
      <c r="B368" s="191"/>
      <c r="C368" s="134"/>
      <c r="D368" s="134"/>
      <c r="E368" s="164"/>
      <c r="F368" s="134"/>
      <c r="G368" s="203"/>
      <c r="H368" s="134"/>
      <c r="I368" s="134"/>
      <c r="J368" s="204"/>
      <c r="K368" s="204"/>
      <c r="Q368" s="54"/>
      <c r="R368" s="54"/>
      <c r="S368" s="54"/>
      <c r="T368" s="54"/>
      <c r="U368" s="54"/>
    </row>
    <row r="369" spans="1:21" s="59" customFormat="1" ht="14.4" x14ac:dyDescent="0.3">
      <c r="A369" s="54"/>
      <c r="B369" s="191"/>
      <c r="C369" s="134"/>
      <c r="D369" s="134"/>
      <c r="E369" s="164"/>
      <c r="F369" s="134"/>
      <c r="G369" s="203"/>
      <c r="H369" s="134"/>
      <c r="I369" s="134"/>
      <c r="J369" s="204"/>
      <c r="K369" s="204"/>
      <c r="Q369" s="54"/>
      <c r="R369" s="54"/>
      <c r="S369" s="54"/>
      <c r="T369" s="54"/>
      <c r="U369" s="54"/>
    </row>
    <row r="370" spans="1:21" s="59" customFormat="1" ht="14.4" x14ac:dyDescent="0.3">
      <c r="A370" s="54"/>
      <c r="B370" s="191"/>
      <c r="C370" s="134"/>
      <c r="D370" s="134"/>
      <c r="E370" s="164"/>
      <c r="F370" s="134"/>
      <c r="G370" s="203"/>
      <c r="H370" s="134"/>
      <c r="I370" s="134"/>
      <c r="J370" s="204"/>
      <c r="K370" s="204"/>
      <c r="Q370" s="54"/>
      <c r="R370" s="54"/>
      <c r="S370" s="54"/>
      <c r="T370" s="54"/>
      <c r="U370" s="54"/>
    </row>
    <row r="371" spans="1:21" s="59" customFormat="1" ht="14.4" x14ac:dyDescent="0.3">
      <c r="A371" s="54"/>
      <c r="B371" s="191"/>
      <c r="C371" s="134"/>
      <c r="D371" s="134"/>
      <c r="E371" s="164"/>
      <c r="F371" s="134"/>
      <c r="G371" s="203"/>
      <c r="H371" s="134"/>
      <c r="I371" s="134"/>
      <c r="J371" s="204"/>
      <c r="K371" s="204"/>
      <c r="Q371" s="54"/>
      <c r="R371" s="54"/>
      <c r="S371" s="54"/>
      <c r="T371" s="54"/>
      <c r="U371" s="54"/>
    </row>
    <row r="372" spans="1:21" s="59" customFormat="1" ht="14.4" x14ac:dyDescent="0.3">
      <c r="A372" s="54"/>
      <c r="B372" s="191"/>
      <c r="C372" s="70"/>
      <c r="D372" s="70"/>
      <c r="E372" s="205"/>
      <c r="F372" s="70"/>
      <c r="G372" s="71"/>
      <c r="H372" s="134"/>
      <c r="I372" s="134"/>
      <c r="J372" s="204"/>
      <c r="K372" s="204"/>
      <c r="Q372" s="54"/>
      <c r="R372" s="54"/>
      <c r="S372" s="54"/>
      <c r="T372" s="54"/>
      <c r="U372" s="54"/>
    </row>
    <row r="373" spans="1:21" s="59" customFormat="1" ht="14.4" x14ac:dyDescent="0.3">
      <c r="A373" s="54"/>
      <c r="B373" s="191"/>
      <c r="C373" s="70"/>
      <c r="D373" s="70"/>
      <c r="E373" s="205"/>
      <c r="F373" s="70"/>
      <c r="G373" s="71"/>
      <c r="H373" s="134"/>
      <c r="I373" s="134"/>
      <c r="J373" s="204"/>
      <c r="K373" s="204"/>
      <c r="Q373" s="54"/>
      <c r="R373" s="54"/>
      <c r="S373" s="54"/>
      <c r="T373" s="54"/>
      <c r="U373" s="54"/>
    </row>
  </sheetData>
  <mergeCells count="113">
    <mergeCell ref="C4:D4"/>
    <mergeCell ref="E4:F4"/>
    <mergeCell ref="C6:D6"/>
    <mergeCell ref="E6:F6"/>
    <mergeCell ref="C2:D2"/>
    <mergeCell ref="C3:D3"/>
    <mergeCell ref="C7:D7"/>
    <mergeCell ref="C11:D11"/>
    <mergeCell ref="C5:D5"/>
    <mergeCell ref="E2:F2"/>
    <mergeCell ref="E3:F3"/>
    <mergeCell ref="E5:F5"/>
    <mergeCell ref="E7:F7"/>
    <mergeCell ref="E11:F11"/>
    <mergeCell ref="E10:F10"/>
    <mergeCell ref="E8:F8"/>
    <mergeCell ref="C8:D8"/>
    <mergeCell ref="C10:D10"/>
    <mergeCell ref="C148:I148"/>
    <mergeCell ref="C149:I149"/>
    <mergeCell ref="C150:I150"/>
    <mergeCell ref="C45:I45"/>
    <mergeCell ref="C46:I46"/>
    <mergeCell ref="B47:B49"/>
    <mergeCell ref="C129:I129"/>
    <mergeCell ref="C100:I100"/>
    <mergeCell ref="C101:I101"/>
    <mergeCell ref="B102:B107"/>
    <mergeCell ref="C110:I110"/>
    <mergeCell ref="C111:I111"/>
    <mergeCell ref="C112:I112"/>
    <mergeCell ref="C118:I118"/>
    <mergeCell ref="C119:I119"/>
    <mergeCell ref="C120:I120"/>
    <mergeCell ref="B121:B126"/>
    <mergeCell ref="B55:B56"/>
    <mergeCell ref="C66:I66"/>
    <mergeCell ref="C99:I99"/>
    <mergeCell ref="C130:I130"/>
    <mergeCell ref="C131:I131"/>
    <mergeCell ref="B132:B136"/>
    <mergeCell ref="C140:I140"/>
    <mergeCell ref="C141:I141"/>
    <mergeCell ref="C142:I142"/>
    <mergeCell ref="B143:B144"/>
    <mergeCell ref="C9:D9"/>
    <mergeCell ref="E9:F9"/>
    <mergeCell ref="C28:I28"/>
    <mergeCell ref="C29:I29"/>
    <mergeCell ref="C30:I30"/>
    <mergeCell ref="B31:B33"/>
    <mergeCell ref="C36:I36"/>
    <mergeCell ref="E18:F18"/>
    <mergeCell ref="E13:F13"/>
    <mergeCell ref="E14:F14"/>
    <mergeCell ref="E15:F15"/>
    <mergeCell ref="E16:F16"/>
    <mergeCell ref="E17:F17"/>
    <mergeCell ref="B23:B25"/>
    <mergeCell ref="C12:D12"/>
    <mergeCell ref="E12:F12"/>
    <mergeCell ref="C37:I37"/>
    <mergeCell ref="C38:I38"/>
    <mergeCell ref="B39:B41"/>
    <mergeCell ref="C59:I59"/>
    <mergeCell ref="C60:I60"/>
    <mergeCell ref="C44:I44"/>
    <mergeCell ref="C13:D13"/>
    <mergeCell ref="C14:D14"/>
    <mergeCell ref="C15:D15"/>
    <mergeCell ref="C18:D18"/>
    <mergeCell ref="C20:I20"/>
    <mergeCell ref="C21:I21"/>
    <mergeCell ref="C22:I22"/>
    <mergeCell ref="C16:D16"/>
    <mergeCell ref="C17:D17"/>
    <mergeCell ref="C93:I93"/>
    <mergeCell ref="B94:B95"/>
    <mergeCell ref="C84:I84"/>
    <mergeCell ref="C85:I85"/>
    <mergeCell ref="C86:I86"/>
    <mergeCell ref="B87:B88"/>
    <mergeCell ref="B62:B63"/>
    <mergeCell ref="C75:I75"/>
    <mergeCell ref="C76:I76"/>
    <mergeCell ref="C77:I77"/>
    <mergeCell ref="B78:B81"/>
    <mergeCell ref="C68:I68"/>
    <mergeCell ref="B69:B72"/>
    <mergeCell ref="D108:J108"/>
    <mergeCell ref="I31:K31"/>
    <mergeCell ref="I32:K32"/>
    <mergeCell ref="I33:K33"/>
    <mergeCell ref="F82:L82"/>
    <mergeCell ref="I47:K47"/>
    <mergeCell ref="I48:K48"/>
    <mergeCell ref="I49:K49"/>
    <mergeCell ref="I62:K62"/>
    <mergeCell ref="I63:K63"/>
    <mergeCell ref="I78:K78"/>
    <mergeCell ref="I79:K79"/>
    <mergeCell ref="I80:K80"/>
    <mergeCell ref="I81:K81"/>
    <mergeCell ref="I73:J73"/>
    <mergeCell ref="C67:I67"/>
    <mergeCell ref="C61:I61"/>
    <mergeCell ref="C52:I52"/>
    <mergeCell ref="C53:I53"/>
    <mergeCell ref="C54:I54"/>
    <mergeCell ref="I94:K94"/>
    <mergeCell ref="I95:K95"/>
    <mergeCell ref="C91:I91"/>
    <mergeCell ref="C92:I92"/>
  </mergeCells>
  <phoneticPr fontId="11" type="noConversion"/>
  <conditionalFormatting sqref="C26:C27 C58 C74 C97:C98 C109">
    <cfRule type="cellIs" dxfId="100" priority="137" operator="equal">
      <formula>"Complete"</formula>
    </cfRule>
  </conditionalFormatting>
  <conditionalFormatting sqref="C162 C164:C167 C170 B180 B172:B178">
    <cfRule type="cellIs" dxfId="99" priority="136" operator="equal">
      <formula>1</formula>
    </cfRule>
  </conditionalFormatting>
  <conditionalFormatting sqref="G24:G25">
    <cfRule type="cellIs" dxfId="98" priority="135" operator="equal">
      <formula>"Fail"</formula>
    </cfRule>
  </conditionalFormatting>
  <conditionalFormatting sqref="G24:G25">
    <cfRule type="cellIs" dxfId="97" priority="134" operator="equal">
      <formula>"Pass"</formula>
    </cfRule>
  </conditionalFormatting>
  <conditionalFormatting sqref="C73">
    <cfRule type="cellIs" dxfId="96" priority="133" operator="equal">
      <formula>"Complete"</formula>
    </cfRule>
  </conditionalFormatting>
  <conditionalFormatting sqref="C89">
    <cfRule type="cellIs" dxfId="95" priority="132" operator="equal">
      <formula>"Complete"</formula>
    </cfRule>
  </conditionalFormatting>
  <conditionalFormatting sqref="C57">
    <cfRule type="cellIs" dxfId="94" priority="131" operator="equal">
      <formula>"Complete"</formula>
    </cfRule>
  </conditionalFormatting>
  <conditionalFormatting sqref="C127">
    <cfRule type="cellIs" dxfId="93" priority="129" operator="equal">
      <formula>"Complete"</formula>
    </cfRule>
  </conditionalFormatting>
  <conditionalFormatting sqref="C108">
    <cfRule type="cellIs" dxfId="92" priority="128" operator="equal">
      <formula>"Complete"</formula>
    </cfRule>
  </conditionalFormatting>
  <conditionalFormatting sqref="C139 C147">
    <cfRule type="cellIs" dxfId="91" priority="127" operator="equal">
      <formula>"Complete"</formula>
    </cfRule>
  </conditionalFormatting>
  <conditionalFormatting sqref="C138">
    <cfRule type="cellIs" dxfId="90" priority="126" operator="equal">
      <formula>"Complete"</formula>
    </cfRule>
  </conditionalFormatting>
  <conditionalFormatting sqref="C146">
    <cfRule type="cellIs" dxfId="89" priority="125" operator="equal">
      <formula>"Complete"</formula>
    </cfRule>
  </conditionalFormatting>
  <conditionalFormatting sqref="G144">
    <cfRule type="cellIs" dxfId="88" priority="124" operator="equal">
      <formula>"Fail"</formula>
    </cfRule>
  </conditionalFormatting>
  <conditionalFormatting sqref="G144">
    <cfRule type="cellIs" dxfId="87" priority="123" operator="equal">
      <formula>"Pass"</formula>
    </cfRule>
  </conditionalFormatting>
  <conditionalFormatting sqref="C117">
    <cfRule type="cellIs" dxfId="86" priority="117" operator="equal">
      <formula>"Complete"</formula>
    </cfRule>
  </conditionalFormatting>
  <conditionalFormatting sqref="G145">
    <cfRule type="cellIs" dxfId="85" priority="115" operator="equal">
      <formula>"Fail"</formula>
    </cfRule>
  </conditionalFormatting>
  <conditionalFormatting sqref="G145">
    <cfRule type="cellIs" dxfId="84" priority="114" operator="equal">
      <formula>"Pass"</formula>
    </cfRule>
  </conditionalFormatting>
  <conditionalFormatting sqref="C170:C171 C178:C180 B179">
    <cfRule type="cellIs" dxfId="83" priority="111" operator="equal">
      <formula>1</formula>
    </cfRule>
  </conditionalFormatting>
  <conditionalFormatting sqref="G56">
    <cfRule type="cellIs" dxfId="82" priority="110" operator="equal">
      <formula>"Fail"</formula>
    </cfRule>
  </conditionalFormatting>
  <conditionalFormatting sqref="G56">
    <cfRule type="cellIs" dxfId="81" priority="109" operator="equal">
      <formula>"Pass"</formula>
    </cfRule>
  </conditionalFormatting>
  <conditionalFormatting sqref="G70:G72">
    <cfRule type="cellIs" dxfId="80" priority="108" operator="equal">
      <formula>"Fail"</formula>
    </cfRule>
  </conditionalFormatting>
  <conditionalFormatting sqref="G70:G72">
    <cfRule type="cellIs" dxfId="79" priority="107" operator="equal">
      <formula>"Pass"</formula>
    </cfRule>
  </conditionalFormatting>
  <conditionalFormatting sqref="G88">
    <cfRule type="cellIs" dxfId="78" priority="106" operator="equal">
      <formula>"Fail"</formula>
    </cfRule>
  </conditionalFormatting>
  <conditionalFormatting sqref="G88">
    <cfRule type="cellIs" dxfId="77" priority="105" operator="equal">
      <formula>"Pass"</formula>
    </cfRule>
  </conditionalFormatting>
  <conditionalFormatting sqref="G133">
    <cfRule type="cellIs" dxfId="76" priority="91" operator="equal">
      <formula>"Fail"</formula>
    </cfRule>
  </conditionalFormatting>
  <conditionalFormatting sqref="G133">
    <cfRule type="cellIs" dxfId="75" priority="90" operator="equal">
      <formula>"Pass"</formula>
    </cfRule>
  </conditionalFormatting>
  <conditionalFormatting sqref="G134">
    <cfRule type="cellIs" dxfId="74" priority="89" operator="equal">
      <formula>"Fail"</formula>
    </cfRule>
  </conditionalFormatting>
  <conditionalFormatting sqref="G134">
    <cfRule type="cellIs" dxfId="73" priority="88" operator="equal">
      <formula>"Pass"</formula>
    </cfRule>
  </conditionalFormatting>
  <conditionalFormatting sqref="G136">
    <cfRule type="cellIs" dxfId="72" priority="87" operator="equal">
      <formula>"Fail"</formula>
    </cfRule>
  </conditionalFormatting>
  <conditionalFormatting sqref="G136">
    <cfRule type="cellIs" dxfId="71" priority="86" operator="equal">
      <formula>"Pass"</formula>
    </cfRule>
  </conditionalFormatting>
  <conditionalFormatting sqref="G137">
    <cfRule type="cellIs" dxfId="70" priority="85" operator="equal">
      <formula>"Fail"</formula>
    </cfRule>
  </conditionalFormatting>
  <conditionalFormatting sqref="G137">
    <cfRule type="cellIs" dxfId="69" priority="84" operator="equal">
      <formula>"Pass"</formula>
    </cfRule>
  </conditionalFormatting>
  <conditionalFormatting sqref="G135">
    <cfRule type="cellIs" dxfId="68" priority="82" operator="equal">
      <formula>"Pass"</formula>
    </cfRule>
  </conditionalFormatting>
  <conditionalFormatting sqref="G135">
    <cfRule type="cellIs" dxfId="67" priority="83" operator="equal">
      <formula>"Fail"</formula>
    </cfRule>
  </conditionalFormatting>
  <conditionalFormatting sqref="C163">
    <cfRule type="cellIs" dxfId="66" priority="62" operator="equal">
      <formula>1</formula>
    </cfRule>
  </conditionalFormatting>
  <conditionalFormatting sqref="G122">
    <cfRule type="cellIs" dxfId="65" priority="76" operator="equal">
      <formula>"Fail"</formula>
    </cfRule>
  </conditionalFormatting>
  <conditionalFormatting sqref="G122">
    <cfRule type="cellIs" dxfId="64" priority="75" operator="equal">
      <formula>"Pass"</formula>
    </cfRule>
  </conditionalFormatting>
  <conditionalFormatting sqref="G123">
    <cfRule type="cellIs" dxfId="63" priority="74" operator="equal">
      <formula>"Fail"</formula>
    </cfRule>
  </conditionalFormatting>
  <conditionalFormatting sqref="G123">
    <cfRule type="cellIs" dxfId="62" priority="73" operator="equal">
      <formula>"Pass"</formula>
    </cfRule>
  </conditionalFormatting>
  <conditionalFormatting sqref="G125">
    <cfRule type="cellIs" dxfId="61" priority="72" operator="equal">
      <formula>"Fail"</formula>
    </cfRule>
  </conditionalFormatting>
  <conditionalFormatting sqref="G125">
    <cfRule type="cellIs" dxfId="60" priority="71" operator="equal">
      <formula>"Pass"</formula>
    </cfRule>
  </conditionalFormatting>
  <conditionalFormatting sqref="G126">
    <cfRule type="cellIs" dxfId="59" priority="70" operator="equal">
      <formula>"Fail"</formula>
    </cfRule>
  </conditionalFormatting>
  <conditionalFormatting sqref="G126">
    <cfRule type="cellIs" dxfId="58" priority="69" operator="equal">
      <formula>"Pass"</formula>
    </cfRule>
  </conditionalFormatting>
  <conditionalFormatting sqref="G124">
    <cfRule type="cellIs" dxfId="57" priority="67" operator="equal">
      <formula>"Pass"</formula>
    </cfRule>
  </conditionalFormatting>
  <conditionalFormatting sqref="G124">
    <cfRule type="cellIs" dxfId="56" priority="68" operator="equal">
      <formula>"Fail"</formula>
    </cfRule>
  </conditionalFormatting>
  <conditionalFormatting sqref="C50">
    <cfRule type="cellIs" dxfId="55" priority="66" operator="equal">
      <formula>"Complete"</formula>
    </cfRule>
  </conditionalFormatting>
  <conditionalFormatting sqref="G48:G49">
    <cfRule type="cellIs" dxfId="54" priority="65" operator="equal">
      <formula>"Fail"</formula>
    </cfRule>
  </conditionalFormatting>
  <conditionalFormatting sqref="G48:G49">
    <cfRule type="cellIs" dxfId="53" priority="64" operator="equal">
      <formula>"Pass"</formula>
    </cfRule>
  </conditionalFormatting>
  <conditionalFormatting sqref="C51">
    <cfRule type="cellIs" dxfId="52" priority="63" operator="equal">
      <formula>"Complete"</formula>
    </cfRule>
  </conditionalFormatting>
  <conditionalFormatting sqref="G114">
    <cfRule type="cellIs" dxfId="51" priority="61" operator="equal">
      <formula>"Fail"</formula>
    </cfRule>
  </conditionalFormatting>
  <conditionalFormatting sqref="G114">
    <cfRule type="cellIs" dxfId="50" priority="60" operator="equal">
      <formula>"Pass"</formula>
    </cfRule>
  </conditionalFormatting>
  <conditionalFormatting sqref="G115">
    <cfRule type="cellIs" dxfId="49" priority="59" operator="equal">
      <formula>"Fail"</formula>
    </cfRule>
  </conditionalFormatting>
  <conditionalFormatting sqref="G115">
    <cfRule type="cellIs" dxfId="48" priority="58" operator="equal">
      <formula>"Pass"</formula>
    </cfRule>
  </conditionalFormatting>
  <conditionalFormatting sqref="C116">
    <cfRule type="cellIs" dxfId="47" priority="57" operator="equal">
      <formula>"Complete"</formula>
    </cfRule>
  </conditionalFormatting>
  <conditionalFormatting sqref="C155">
    <cfRule type="cellIs" dxfId="46" priority="56" operator="equal">
      <formula>"Complete"</formula>
    </cfRule>
  </conditionalFormatting>
  <conditionalFormatting sqref="C34">
    <cfRule type="cellIs" dxfId="45" priority="53" operator="equal">
      <formula>"Complete"</formula>
    </cfRule>
  </conditionalFormatting>
  <conditionalFormatting sqref="G32:G33">
    <cfRule type="cellIs" dxfId="44" priority="52" operator="equal">
      <formula>"Fail"</formula>
    </cfRule>
  </conditionalFormatting>
  <conditionalFormatting sqref="G32:G33">
    <cfRule type="cellIs" dxfId="43" priority="51" operator="equal">
      <formula>"Pass"</formula>
    </cfRule>
  </conditionalFormatting>
  <conditionalFormatting sqref="C35">
    <cfRule type="cellIs" dxfId="42" priority="50" operator="equal">
      <formula>"Complete"</formula>
    </cfRule>
  </conditionalFormatting>
  <conditionalFormatting sqref="C42">
    <cfRule type="cellIs" dxfId="41" priority="49" operator="equal">
      <formula>"Complete"</formula>
    </cfRule>
  </conditionalFormatting>
  <conditionalFormatting sqref="G40:G41">
    <cfRule type="cellIs" dxfId="40" priority="48" operator="equal">
      <formula>"Fail"</formula>
    </cfRule>
  </conditionalFormatting>
  <conditionalFormatting sqref="G40:G41">
    <cfRule type="cellIs" dxfId="39" priority="47" operator="equal">
      <formula>"Pass"</formula>
    </cfRule>
  </conditionalFormatting>
  <conditionalFormatting sqref="C43">
    <cfRule type="cellIs" dxfId="38" priority="46" operator="equal">
      <formula>"Complete"</formula>
    </cfRule>
  </conditionalFormatting>
  <conditionalFormatting sqref="C64">
    <cfRule type="cellIs" dxfId="37" priority="45" operator="equal">
      <formula>"Complete"</formula>
    </cfRule>
  </conditionalFormatting>
  <conditionalFormatting sqref="G63">
    <cfRule type="cellIs" dxfId="36" priority="44" operator="equal">
      <formula>"Fail"</formula>
    </cfRule>
  </conditionalFormatting>
  <conditionalFormatting sqref="G63">
    <cfRule type="cellIs" dxfId="35" priority="43" operator="equal">
      <formula>"Pass"</formula>
    </cfRule>
  </conditionalFormatting>
  <conditionalFormatting sqref="C65">
    <cfRule type="cellIs" dxfId="34" priority="42" operator="equal">
      <formula>"Complete"</formula>
    </cfRule>
  </conditionalFormatting>
  <conditionalFormatting sqref="C82">
    <cfRule type="cellIs" dxfId="33" priority="41" operator="equal">
      <formula>"Complete"</formula>
    </cfRule>
  </conditionalFormatting>
  <conditionalFormatting sqref="G79:G81">
    <cfRule type="cellIs" dxfId="32" priority="40" operator="equal">
      <formula>"Fail"</formula>
    </cfRule>
  </conditionalFormatting>
  <conditionalFormatting sqref="G79:G81">
    <cfRule type="cellIs" dxfId="31" priority="39" operator="equal">
      <formula>"Pass"</formula>
    </cfRule>
  </conditionalFormatting>
  <conditionalFormatting sqref="C83">
    <cfRule type="cellIs" dxfId="30" priority="38" operator="equal">
      <formula>"Complete"</formula>
    </cfRule>
  </conditionalFormatting>
  <conditionalFormatting sqref="C90">
    <cfRule type="cellIs" dxfId="29" priority="37" operator="equal">
      <formula>"Complete"</formula>
    </cfRule>
  </conditionalFormatting>
  <conditionalFormatting sqref="C96">
    <cfRule type="cellIs" dxfId="28" priority="36" operator="equal">
      <formula>"Complete"</formula>
    </cfRule>
  </conditionalFormatting>
  <conditionalFormatting sqref="G95">
    <cfRule type="cellIs" dxfId="27" priority="35" operator="equal">
      <formula>"Fail"</formula>
    </cfRule>
  </conditionalFormatting>
  <conditionalFormatting sqref="G95">
    <cfRule type="cellIs" dxfId="26" priority="34" operator="equal">
      <formula>"Pass"</formula>
    </cfRule>
  </conditionalFormatting>
  <conditionalFormatting sqref="C168">
    <cfRule type="cellIs" dxfId="25" priority="29" operator="equal">
      <formula>1</formula>
    </cfRule>
  </conditionalFormatting>
  <conditionalFormatting sqref="C169">
    <cfRule type="cellIs" dxfId="24" priority="28" operator="equal">
      <formula>1</formula>
    </cfRule>
  </conditionalFormatting>
  <conditionalFormatting sqref="C172:C173">
    <cfRule type="cellIs" dxfId="23" priority="27" operator="equal">
      <formula>1</formula>
    </cfRule>
  </conditionalFormatting>
  <conditionalFormatting sqref="C174">
    <cfRule type="cellIs" dxfId="22" priority="25" operator="equal">
      <formula>1</formula>
    </cfRule>
  </conditionalFormatting>
  <conditionalFormatting sqref="C175">
    <cfRule type="cellIs" dxfId="21" priority="23" operator="equal">
      <formula>1</formula>
    </cfRule>
  </conditionalFormatting>
  <conditionalFormatting sqref="C176">
    <cfRule type="cellIs" dxfId="20" priority="21" operator="equal">
      <formula>1</formula>
    </cfRule>
  </conditionalFormatting>
  <conditionalFormatting sqref="C177">
    <cfRule type="cellIs" dxfId="19" priority="15" operator="equal">
      <formula>1</formula>
    </cfRule>
  </conditionalFormatting>
  <conditionalFormatting sqref="G152">
    <cfRule type="cellIs" dxfId="18" priority="14" operator="equal">
      <formula>"Fail"</formula>
    </cfRule>
  </conditionalFormatting>
  <conditionalFormatting sqref="G152">
    <cfRule type="cellIs" dxfId="17" priority="13" operator="equal">
      <formula>"Pass"</formula>
    </cfRule>
  </conditionalFormatting>
  <conditionalFormatting sqref="G153">
    <cfRule type="cellIs" dxfId="16" priority="12" operator="equal">
      <formula>"Fail"</formula>
    </cfRule>
  </conditionalFormatting>
  <conditionalFormatting sqref="G153">
    <cfRule type="cellIs" dxfId="15" priority="11" operator="equal">
      <formula>"Pass"</formula>
    </cfRule>
  </conditionalFormatting>
  <conditionalFormatting sqref="G154">
    <cfRule type="cellIs" dxfId="14" priority="10" operator="equal">
      <formula>"Fail"</formula>
    </cfRule>
  </conditionalFormatting>
  <conditionalFormatting sqref="G154">
    <cfRule type="cellIs" dxfId="13" priority="9" operator="equal">
      <formula>"Pass"</formula>
    </cfRule>
  </conditionalFormatting>
  <conditionalFormatting sqref="G103:G104">
    <cfRule type="cellIs" dxfId="12" priority="8" operator="equal">
      <formula>"Fail"</formula>
    </cfRule>
  </conditionalFormatting>
  <conditionalFormatting sqref="G103:G104">
    <cfRule type="cellIs" dxfId="11" priority="7" operator="equal">
      <formula>"Pass"</formula>
    </cfRule>
  </conditionalFormatting>
  <conditionalFormatting sqref="G105">
    <cfRule type="cellIs" dxfId="10" priority="6" operator="equal">
      <formula>"Fail"</formula>
    </cfRule>
  </conditionalFormatting>
  <conditionalFormatting sqref="G105">
    <cfRule type="cellIs" dxfId="9" priority="5" operator="equal">
      <formula>"Pass"</formula>
    </cfRule>
  </conditionalFormatting>
  <conditionalFormatting sqref="G107">
    <cfRule type="cellIs" dxfId="8" priority="4" operator="equal">
      <formula>"Fail"</formula>
    </cfRule>
  </conditionalFormatting>
  <conditionalFormatting sqref="G107">
    <cfRule type="cellIs" dxfId="7" priority="3" operator="equal">
      <formula>"Pass"</formula>
    </cfRule>
  </conditionalFormatting>
  <conditionalFormatting sqref="G106">
    <cfRule type="cellIs" dxfId="6" priority="2" operator="equal">
      <formula>"Fail"</formula>
    </cfRule>
  </conditionalFormatting>
  <conditionalFormatting sqref="G106">
    <cfRule type="cellIs" dxfId="5" priority="1" operator="equal">
      <formula>"Pass"</formula>
    </cfRule>
  </conditionalFormatting>
  <dataValidations count="2">
    <dataValidation type="list" allowBlank="1" showInputMessage="1" showErrorMessage="1" sqref="G95 G103:G107 G79:G81 G63 G40:G41 G32:G33 G114:G115 G56 G70:G72 G88 G133:G137 G122:G126 G48:G49 G24:G25" xr:uid="{FA82E556-4053-44FC-B0F5-DFBD7146FD70}">
      <formula1>$G$158:$G$161</formula1>
    </dataValidation>
    <dataValidation type="list" allowBlank="1" showInputMessage="1" showErrorMessage="1" sqref="G144:G145 G152:G154" xr:uid="{6F3675BF-C13F-4A86-8189-55C957734A66}">
      <formula1>$G$158:$G$162</formula1>
    </dataValidation>
  </dataValidations>
  <pageMargins left="0.7" right="0.7" top="0.75" bottom="0.75" header="0.3" footer="0.3"/>
  <pageSetup paperSize="8" scale="1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20DC6-6B92-40CA-A49E-DAA4B3C17249}">
  <dimension ref="A1:AQ36"/>
  <sheetViews>
    <sheetView zoomScale="80" zoomScaleNormal="80" workbookViewId="0">
      <selection activeCell="G21" sqref="G21"/>
    </sheetView>
  </sheetViews>
  <sheetFormatPr defaultColWidth="9.109375" defaultRowHeight="14.4" x14ac:dyDescent="0.3"/>
  <cols>
    <col min="1" max="1" width="20.44140625" style="333" customWidth="1"/>
    <col min="2" max="2" width="73.109375" style="333" customWidth="1"/>
    <col min="3" max="9" width="15.5546875" style="32" customWidth="1"/>
    <col min="10" max="10" width="51.44140625" style="32" customWidth="1"/>
    <col min="11" max="11" width="9.109375" style="32"/>
    <col min="12" max="12" width="19.33203125" style="32" customWidth="1"/>
    <col min="13" max="13" width="52.44140625" style="32" customWidth="1"/>
    <col min="14" max="14" width="0" style="32" hidden="1" customWidth="1"/>
    <col min="15" max="15" width="24.33203125" style="32" hidden="1" customWidth="1"/>
    <col min="16" max="43" width="9.109375" style="302"/>
    <col min="44" max="16384" width="9.109375" style="32"/>
  </cols>
  <sheetData>
    <row r="1" spans="1:15" ht="54" customHeight="1" x14ac:dyDescent="0.3">
      <c r="A1" s="327" t="s">
        <v>1235</v>
      </c>
      <c r="B1" s="332" t="s">
        <v>276</v>
      </c>
      <c r="C1" s="325" t="s">
        <v>1217</v>
      </c>
      <c r="D1" s="325" t="s">
        <v>1218</v>
      </c>
      <c r="E1" s="325" t="s">
        <v>1219</v>
      </c>
      <c r="F1" s="325" t="s">
        <v>1220</v>
      </c>
      <c r="G1" s="325" t="s">
        <v>1221</v>
      </c>
      <c r="H1" s="325" t="s">
        <v>1222</v>
      </c>
      <c r="I1" s="325" t="s">
        <v>1223</v>
      </c>
      <c r="J1" s="326" t="s">
        <v>1</v>
      </c>
      <c r="K1" s="18" t="s">
        <v>2</v>
      </c>
      <c r="L1" s="18" t="s">
        <v>415</v>
      </c>
      <c r="M1" s="18" t="s">
        <v>3</v>
      </c>
      <c r="N1" s="11" t="s">
        <v>4</v>
      </c>
      <c r="O1" s="11" t="s">
        <v>4</v>
      </c>
    </row>
    <row r="2" spans="1:15" x14ac:dyDescent="0.3">
      <c r="A2" s="324" t="s">
        <v>1237</v>
      </c>
      <c r="B2" s="232" t="s">
        <v>1224</v>
      </c>
      <c r="C2" s="324" t="s">
        <v>1416</v>
      </c>
      <c r="D2" s="324" t="s">
        <v>1416</v>
      </c>
      <c r="E2" s="324" t="s">
        <v>1416</v>
      </c>
      <c r="F2" s="324" t="s">
        <v>1282</v>
      </c>
      <c r="G2" s="324"/>
      <c r="H2" s="324"/>
      <c r="I2" s="324"/>
      <c r="J2" s="39" t="s">
        <v>1234</v>
      </c>
      <c r="K2" s="35" t="s">
        <v>6</v>
      </c>
      <c r="L2" s="38"/>
      <c r="M2" s="38"/>
      <c r="N2" s="36">
        <f>IF(K2="Pass",1,IF(K2="Not Testable",1,IF(K2="Fail",0,IF(K2="TBD",0,IF(K2="N/A (Please provide reason)",1)))))</f>
        <v>0</v>
      </c>
      <c r="O2" s="38">
        <v>1</v>
      </c>
    </row>
    <row r="3" spans="1:15" x14ac:dyDescent="0.3">
      <c r="A3" s="324" t="s">
        <v>1238</v>
      </c>
      <c r="B3" s="232" t="s">
        <v>1225</v>
      </c>
      <c r="C3" s="324" t="s">
        <v>1416</v>
      </c>
      <c r="D3" s="324" t="s">
        <v>1416</v>
      </c>
      <c r="E3" s="324" t="s">
        <v>1416</v>
      </c>
      <c r="F3" s="324" t="s">
        <v>1282</v>
      </c>
      <c r="G3" s="324"/>
      <c r="H3" s="324"/>
      <c r="I3" s="324"/>
      <c r="J3" s="39" t="s">
        <v>1234</v>
      </c>
      <c r="K3" s="35" t="s">
        <v>6</v>
      </c>
      <c r="L3" s="38"/>
      <c r="M3" s="38"/>
      <c r="N3" s="36">
        <f t="shared" ref="N3:N16" si="0">IF(K3="Pass",1,IF(K3="Not Testable",1,IF(K3="Fail",0,IF(K3="TBD",0,IF(K3="N/A (Please provide reason)",1)))))</f>
        <v>0</v>
      </c>
      <c r="O3" s="38">
        <v>1</v>
      </c>
    </row>
    <row r="4" spans="1:15" x14ac:dyDescent="0.3">
      <c r="A4" s="324" t="s">
        <v>1239</v>
      </c>
      <c r="B4" s="232" t="s">
        <v>1226</v>
      </c>
      <c r="C4" s="324" t="s">
        <v>1416</v>
      </c>
      <c r="D4" s="324" t="s">
        <v>1416</v>
      </c>
      <c r="E4" s="324" t="s">
        <v>1416</v>
      </c>
      <c r="F4" s="324" t="s">
        <v>1282</v>
      </c>
      <c r="G4" s="324"/>
      <c r="H4" s="324"/>
      <c r="I4" s="324"/>
      <c r="J4" s="39" t="s">
        <v>1234</v>
      </c>
      <c r="K4" s="35" t="s">
        <v>6</v>
      </c>
      <c r="L4" s="38"/>
      <c r="M4" s="38"/>
      <c r="N4" s="36">
        <f t="shared" si="0"/>
        <v>0</v>
      </c>
      <c r="O4" s="38">
        <v>1</v>
      </c>
    </row>
    <row r="5" spans="1:15" ht="28.8" x14ac:dyDescent="0.3">
      <c r="A5" s="324" t="s">
        <v>1240</v>
      </c>
      <c r="B5" s="232" t="s">
        <v>1227</v>
      </c>
      <c r="C5" s="324" t="s">
        <v>1416</v>
      </c>
      <c r="D5" s="324" t="s">
        <v>1416</v>
      </c>
      <c r="E5" s="324" t="s">
        <v>1416</v>
      </c>
      <c r="F5" s="324" t="s">
        <v>1416</v>
      </c>
      <c r="G5" s="324" t="s">
        <v>1282</v>
      </c>
      <c r="H5" s="324"/>
      <c r="I5" s="324"/>
      <c r="J5" s="39" t="s">
        <v>1234</v>
      </c>
      <c r="K5" s="35" t="s">
        <v>6</v>
      </c>
      <c r="L5" s="38"/>
      <c r="M5" s="38"/>
      <c r="N5" s="36">
        <f t="shared" si="0"/>
        <v>0</v>
      </c>
      <c r="O5" s="38">
        <v>1</v>
      </c>
    </row>
    <row r="6" spans="1:15" ht="52.35" customHeight="1" x14ac:dyDescent="0.3">
      <c r="A6" s="324" t="s">
        <v>1241</v>
      </c>
      <c r="B6" s="232" t="s">
        <v>1277</v>
      </c>
      <c r="C6" s="324" t="s">
        <v>1416</v>
      </c>
      <c r="D6" s="324" t="s">
        <v>1416</v>
      </c>
      <c r="E6" s="324" t="s">
        <v>1416</v>
      </c>
      <c r="F6" s="324" t="s">
        <v>1416</v>
      </c>
      <c r="G6" s="324" t="s">
        <v>1282</v>
      </c>
      <c r="H6" s="324"/>
      <c r="I6" s="324"/>
      <c r="J6" s="39" t="s">
        <v>1285</v>
      </c>
      <c r="K6" s="35" t="s">
        <v>6</v>
      </c>
      <c r="L6" s="38"/>
      <c r="M6" s="38"/>
      <c r="N6" s="36">
        <f t="shared" si="0"/>
        <v>0</v>
      </c>
      <c r="O6" s="38">
        <v>1</v>
      </c>
    </row>
    <row r="7" spans="1:15" x14ac:dyDescent="0.3">
      <c r="A7" s="324" t="s">
        <v>1242</v>
      </c>
      <c r="B7" s="232" t="s">
        <v>1228</v>
      </c>
      <c r="C7" s="324" t="s">
        <v>1416</v>
      </c>
      <c r="D7" s="324" t="s">
        <v>1416</v>
      </c>
      <c r="E7" s="324" t="s">
        <v>1416</v>
      </c>
      <c r="F7" s="324" t="s">
        <v>1416</v>
      </c>
      <c r="G7" s="324" t="s">
        <v>1282</v>
      </c>
      <c r="H7" s="324"/>
      <c r="I7" s="324"/>
      <c r="J7" s="39" t="s">
        <v>1234</v>
      </c>
      <c r="K7" s="35" t="s">
        <v>6</v>
      </c>
      <c r="L7" s="38"/>
      <c r="M7" s="38"/>
      <c r="N7" s="36">
        <f t="shared" si="0"/>
        <v>0</v>
      </c>
      <c r="O7" s="38">
        <v>1</v>
      </c>
    </row>
    <row r="8" spans="1:15" x14ac:dyDescent="0.3">
      <c r="A8" s="324" t="s">
        <v>1283</v>
      </c>
      <c r="B8" s="232" t="s">
        <v>955</v>
      </c>
      <c r="C8" s="324" t="s">
        <v>1416</v>
      </c>
      <c r="D8" s="324" t="s">
        <v>1416</v>
      </c>
      <c r="E8" s="324" t="s">
        <v>1416</v>
      </c>
      <c r="F8" s="324" t="s">
        <v>1282</v>
      </c>
      <c r="G8" s="324" t="s">
        <v>1282</v>
      </c>
      <c r="H8" s="346"/>
      <c r="I8" s="346"/>
      <c r="J8" s="39" t="s">
        <v>1234</v>
      </c>
      <c r="K8" s="35" t="s">
        <v>6</v>
      </c>
      <c r="L8" s="38"/>
      <c r="M8" s="38"/>
      <c r="N8" s="36">
        <f t="shared" si="0"/>
        <v>0</v>
      </c>
      <c r="O8" s="38">
        <v>1</v>
      </c>
    </row>
    <row r="9" spans="1:15" x14ac:dyDescent="0.3">
      <c r="A9" s="324" t="s">
        <v>1243</v>
      </c>
      <c r="B9" s="232" t="s">
        <v>1229</v>
      </c>
      <c r="C9" s="324" t="s">
        <v>1416</v>
      </c>
      <c r="D9" s="324" t="s">
        <v>1416</v>
      </c>
      <c r="E9" s="324" t="s">
        <v>1416</v>
      </c>
      <c r="F9" s="324" t="s">
        <v>1416</v>
      </c>
      <c r="G9" s="324" t="s">
        <v>1282</v>
      </c>
      <c r="H9" s="346"/>
      <c r="I9" s="346"/>
      <c r="J9" s="39" t="s">
        <v>1234</v>
      </c>
      <c r="K9" s="35" t="s">
        <v>6</v>
      </c>
      <c r="L9" s="38"/>
      <c r="M9" s="38"/>
      <c r="N9" s="36">
        <f t="shared" si="0"/>
        <v>0</v>
      </c>
      <c r="O9" s="38">
        <v>1</v>
      </c>
    </row>
    <row r="10" spans="1:15" x14ac:dyDescent="0.3">
      <c r="A10" s="324" t="s">
        <v>1244</v>
      </c>
      <c r="B10" s="232" t="s">
        <v>1230</v>
      </c>
      <c r="C10" s="324" t="s">
        <v>1416</v>
      </c>
      <c r="D10" s="324" t="s">
        <v>1416</v>
      </c>
      <c r="E10" s="324" t="s">
        <v>1416</v>
      </c>
      <c r="F10" s="324" t="s">
        <v>1282</v>
      </c>
      <c r="G10" s="324"/>
      <c r="H10" s="324" t="s">
        <v>1282</v>
      </c>
      <c r="I10" s="324"/>
      <c r="J10" s="39" t="s">
        <v>1234</v>
      </c>
      <c r="K10" s="35" t="s">
        <v>6</v>
      </c>
      <c r="L10" s="38"/>
      <c r="M10" s="38"/>
      <c r="N10" s="36">
        <f t="shared" si="0"/>
        <v>0</v>
      </c>
      <c r="O10" s="38">
        <v>1</v>
      </c>
    </row>
    <row r="11" spans="1:15" ht="86.4" x14ac:dyDescent="0.3">
      <c r="A11" s="324" t="s">
        <v>1245</v>
      </c>
      <c r="B11" s="232" t="s">
        <v>1231</v>
      </c>
      <c r="C11" s="324" t="s">
        <v>1416</v>
      </c>
      <c r="D11" s="324" t="s">
        <v>1416</v>
      </c>
      <c r="E11" s="324" t="s">
        <v>1416</v>
      </c>
      <c r="F11" s="324" t="s">
        <v>1416</v>
      </c>
      <c r="G11" s="324"/>
      <c r="H11" s="324" t="s">
        <v>1282</v>
      </c>
      <c r="I11" s="324"/>
      <c r="J11" s="39" t="s">
        <v>1286</v>
      </c>
      <c r="K11" s="35" t="s">
        <v>6</v>
      </c>
      <c r="L11" s="38"/>
      <c r="M11" s="323"/>
      <c r="N11" s="36">
        <f t="shared" si="0"/>
        <v>0</v>
      </c>
      <c r="O11" s="38">
        <v>1</v>
      </c>
    </row>
    <row r="12" spans="1:15" x14ac:dyDescent="0.3">
      <c r="A12" s="324" t="s">
        <v>1246</v>
      </c>
      <c r="B12" s="232" t="s">
        <v>1110</v>
      </c>
      <c r="C12" s="324" t="s">
        <v>1416</v>
      </c>
      <c r="D12" s="324" t="s">
        <v>1416</v>
      </c>
      <c r="E12" s="324" t="s">
        <v>1416</v>
      </c>
      <c r="F12" s="324" t="s">
        <v>1282</v>
      </c>
      <c r="G12" s="324" t="s">
        <v>1282</v>
      </c>
      <c r="H12" s="324" t="s">
        <v>1282</v>
      </c>
      <c r="I12" s="324" t="s">
        <v>1282</v>
      </c>
      <c r="J12" s="39" t="s">
        <v>1234</v>
      </c>
      <c r="K12" s="35" t="s">
        <v>6</v>
      </c>
      <c r="L12" s="38"/>
      <c r="M12" s="38"/>
      <c r="N12" s="36">
        <f t="shared" si="0"/>
        <v>0</v>
      </c>
      <c r="O12" s="38">
        <v>1</v>
      </c>
    </row>
    <row r="13" spans="1:15" ht="43.2" x14ac:dyDescent="0.3">
      <c r="A13" s="324" t="s">
        <v>1247</v>
      </c>
      <c r="B13" s="232" t="s">
        <v>1232</v>
      </c>
      <c r="C13" s="324" t="s">
        <v>1416</v>
      </c>
      <c r="D13" s="324" t="s">
        <v>1416</v>
      </c>
      <c r="E13" s="324" t="s">
        <v>1416</v>
      </c>
      <c r="F13" s="324" t="s">
        <v>1416</v>
      </c>
      <c r="G13" s="324" t="s">
        <v>1282</v>
      </c>
      <c r="H13" s="324"/>
      <c r="I13" s="324"/>
      <c r="J13" s="39" t="s">
        <v>1234</v>
      </c>
      <c r="K13" s="35" t="s">
        <v>6</v>
      </c>
      <c r="L13" s="38"/>
      <c r="M13" s="38"/>
      <c r="N13" s="36">
        <f t="shared" si="0"/>
        <v>0</v>
      </c>
      <c r="O13" s="38">
        <v>1</v>
      </c>
    </row>
    <row r="14" spans="1:15" ht="28.8" x14ac:dyDescent="0.3">
      <c r="A14" s="324" t="s">
        <v>1248</v>
      </c>
      <c r="B14" s="232" t="s">
        <v>1233</v>
      </c>
      <c r="C14" s="324" t="s">
        <v>1416</v>
      </c>
      <c r="D14" s="324" t="s">
        <v>1416</v>
      </c>
      <c r="E14" s="324" t="s">
        <v>1416</v>
      </c>
      <c r="F14" s="324" t="s">
        <v>1416</v>
      </c>
      <c r="G14" s="324" t="s">
        <v>1282</v>
      </c>
      <c r="H14" s="324"/>
      <c r="I14" s="324"/>
      <c r="J14" s="39" t="s">
        <v>1234</v>
      </c>
      <c r="K14" s="35" t="s">
        <v>6</v>
      </c>
      <c r="L14" s="38"/>
      <c r="M14" s="38"/>
      <c r="N14" s="36">
        <f t="shared" si="0"/>
        <v>0</v>
      </c>
      <c r="O14" s="38">
        <v>1</v>
      </c>
    </row>
    <row r="15" spans="1:15" ht="28.8" x14ac:dyDescent="0.3">
      <c r="A15" s="324" t="s">
        <v>1249</v>
      </c>
      <c r="B15" s="232" t="s">
        <v>1292</v>
      </c>
      <c r="C15" s="324" t="s">
        <v>1416</v>
      </c>
      <c r="D15" s="324" t="s">
        <v>1416</v>
      </c>
      <c r="E15" s="324" t="s">
        <v>1416</v>
      </c>
      <c r="F15" s="324" t="s">
        <v>1282</v>
      </c>
      <c r="G15" s="324"/>
      <c r="H15" s="324" t="s">
        <v>1282</v>
      </c>
      <c r="I15" s="324"/>
      <c r="J15" s="39" t="s">
        <v>1234</v>
      </c>
      <c r="K15" s="35" t="s">
        <v>6</v>
      </c>
      <c r="L15" s="38"/>
      <c r="M15" s="38"/>
      <c r="N15" s="36">
        <f t="shared" si="0"/>
        <v>0</v>
      </c>
      <c r="O15" s="38">
        <v>1</v>
      </c>
    </row>
    <row r="16" spans="1:15" ht="86.4" x14ac:dyDescent="0.3">
      <c r="A16" s="324" t="s">
        <v>1284</v>
      </c>
      <c r="B16" s="232" t="s">
        <v>1293</v>
      </c>
      <c r="C16" s="324" t="s">
        <v>1416</v>
      </c>
      <c r="D16" s="324" t="s">
        <v>1416</v>
      </c>
      <c r="E16" s="324" t="s">
        <v>1416</v>
      </c>
      <c r="F16" s="324" t="s">
        <v>1416</v>
      </c>
      <c r="G16" s="324"/>
      <c r="H16" s="324" t="s">
        <v>1282</v>
      </c>
      <c r="I16" s="324"/>
      <c r="J16" s="39" t="s">
        <v>1286</v>
      </c>
      <c r="K16" s="35" t="s">
        <v>6</v>
      </c>
      <c r="L16" s="38"/>
      <c r="M16" s="38"/>
      <c r="N16" s="36">
        <f t="shared" si="0"/>
        <v>0</v>
      </c>
      <c r="O16" s="38">
        <v>1</v>
      </c>
    </row>
    <row r="17" spans="1:14" s="302" customFormat="1" x14ac:dyDescent="0.3">
      <c r="A17" s="334"/>
      <c r="B17" s="334"/>
    </row>
    <row r="18" spans="1:14" s="302" customFormat="1" x14ac:dyDescent="0.3">
      <c r="A18" s="334"/>
      <c r="B18" s="334"/>
      <c r="J18" s="147" t="s">
        <v>9</v>
      </c>
      <c r="K18" s="256">
        <f>SUM(O2:O16)</f>
        <v>15</v>
      </c>
      <c r="N18" s="335" t="s">
        <v>418</v>
      </c>
    </row>
    <row r="19" spans="1:14" s="302" customFormat="1" x14ac:dyDescent="0.3">
      <c r="A19" s="334"/>
      <c r="B19" s="334"/>
      <c r="J19" s="147" t="s">
        <v>11</v>
      </c>
      <c r="K19" s="256">
        <f>COUNTIFS(N2:N16,0)</f>
        <v>15</v>
      </c>
      <c r="N19" s="283" t="s">
        <v>6</v>
      </c>
    </row>
    <row r="20" spans="1:14" s="302" customFormat="1" x14ac:dyDescent="0.3">
      <c r="A20" s="334"/>
      <c r="B20" s="334"/>
      <c r="J20" s="148" t="s">
        <v>467</v>
      </c>
      <c r="K20" s="256">
        <f>SUM(N2:N16)</f>
        <v>0</v>
      </c>
      <c r="N20" s="284" t="s">
        <v>10</v>
      </c>
    </row>
    <row r="21" spans="1:14" ht="55.2" x14ac:dyDescent="0.3">
      <c r="A21" s="334"/>
      <c r="B21" s="334"/>
      <c r="C21" s="302"/>
      <c r="D21" s="302"/>
      <c r="E21" s="302"/>
      <c r="F21" s="302"/>
      <c r="G21" s="302"/>
      <c r="H21" s="302"/>
      <c r="I21" s="302"/>
      <c r="J21" s="148" t="s">
        <v>468</v>
      </c>
      <c r="K21" s="257">
        <f>SUM(K20/K18)</f>
        <v>0</v>
      </c>
      <c r="L21" s="302"/>
      <c r="M21" s="302"/>
      <c r="N21" s="76" t="s">
        <v>416</v>
      </c>
    </row>
    <row r="22" spans="1:14" x14ac:dyDescent="0.3">
      <c r="A22" s="334"/>
      <c r="B22" s="334"/>
      <c r="C22" s="302"/>
      <c r="D22" s="302"/>
      <c r="E22" s="302"/>
      <c r="F22" s="302"/>
      <c r="G22" s="302"/>
      <c r="H22" s="302"/>
      <c r="I22" s="302"/>
      <c r="J22" s="302"/>
      <c r="K22" s="302"/>
      <c r="L22" s="302"/>
      <c r="M22" s="302"/>
      <c r="N22" s="298" t="s">
        <v>12</v>
      </c>
    </row>
    <row r="23" spans="1:14" x14ac:dyDescent="0.3">
      <c r="A23" s="334"/>
      <c r="B23" s="334"/>
      <c r="C23" s="302"/>
      <c r="D23" s="302"/>
      <c r="E23" s="302"/>
      <c r="F23" s="302"/>
      <c r="G23" s="302"/>
      <c r="H23" s="302"/>
      <c r="I23" s="302"/>
      <c r="J23" s="302"/>
      <c r="K23" s="302"/>
      <c r="L23" s="302"/>
      <c r="M23" s="302"/>
    </row>
    <row r="24" spans="1:14" x14ac:dyDescent="0.3">
      <c r="A24" s="334"/>
      <c r="B24" s="334"/>
      <c r="C24" s="302"/>
      <c r="D24" s="302"/>
      <c r="E24" s="302"/>
      <c r="F24" s="302"/>
      <c r="G24" s="302"/>
      <c r="H24" s="302"/>
      <c r="I24" s="302"/>
      <c r="J24" s="302"/>
      <c r="K24" s="302"/>
      <c r="L24" s="302"/>
      <c r="M24" s="302"/>
    </row>
    <row r="25" spans="1:14" x14ac:dyDescent="0.3">
      <c r="A25" s="334"/>
      <c r="B25" s="334"/>
      <c r="C25" s="302"/>
      <c r="D25" s="302"/>
      <c r="E25" s="302"/>
      <c r="F25" s="302"/>
      <c r="G25" s="302"/>
      <c r="H25" s="302"/>
      <c r="I25" s="302"/>
      <c r="J25" s="302"/>
      <c r="K25" s="302"/>
      <c r="L25" s="302"/>
      <c r="M25" s="302"/>
    </row>
    <row r="26" spans="1:14" x14ac:dyDescent="0.3">
      <c r="A26" s="334"/>
      <c r="B26" s="334"/>
      <c r="C26" s="302"/>
      <c r="D26" s="302"/>
      <c r="E26" s="302"/>
      <c r="F26" s="302"/>
      <c r="G26" s="302"/>
      <c r="H26" s="302"/>
      <c r="I26" s="302"/>
      <c r="J26" s="302"/>
      <c r="K26" s="302"/>
      <c r="L26" s="302"/>
      <c r="M26" s="302"/>
    </row>
    <row r="27" spans="1:14" x14ac:dyDescent="0.3">
      <c r="A27" s="334"/>
      <c r="B27" s="334"/>
      <c r="C27" s="302"/>
      <c r="D27" s="302"/>
      <c r="E27" s="302"/>
      <c r="F27" s="302"/>
      <c r="G27" s="302"/>
      <c r="H27" s="302"/>
      <c r="I27" s="302"/>
      <c r="J27" s="302"/>
      <c r="K27" s="302"/>
      <c r="L27" s="302"/>
      <c r="M27" s="302"/>
    </row>
    <row r="28" spans="1:14" x14ac:dyDescent="0.3">
      <c r="A28" s="334"/>
      <c r="B28" s="334"/>
      <c r="C28" s="302"/>
      <c r="D28" s="302"/>
      <c r="E28" s="302"/>
      <c r="F28" s="302"/>
      <c r="G28" s="302"/>
      <c r="H28" s="302"/>
      <c r="I28" s="302"/>
      <c r="J28" s="302"/>
      <c r="K28" s="302"/>
      <c r="L28" s="302"/>
      <c r="M28" s="302"/>
    </row>
    <row r="29" spans="1:14" x14ac:dyDescent="0.3">
      <c r="A29" s="334"/>
      <c r="B29" s="334"/>
      <c r="C29" s="302"/>
      <c r="D29" s="302"/>
      <c r="E29" s="302"/>
      <c r="F29" s="302"/>
      <c r="G29" s="302"/>
      <c r="H29" s="302"/>
      <c r="I29" s="302"/>
      <c r="J29" s="302"/>
      <c r="K29" s="302"/>
      <c r="L29" s="302"/>
      <c r="M29" s="302"/>
    </row>
    <row r="30" spans="1:14" x14ac:dyDescent="0.3">
      <c r="A30" s="334"/>
      <c r="B30" s="334"/>
      <c r="C30" s="302"/>
      <c r="D30" s="302"/>
      <c r="E30" s="302"/>
      <c r="F30" s="302"/>
      <c r="G30" s="302"/>
      <c r="H30" s="302"/>
      <c r="I30" s="302"/>
      <c r="J30" s="302"/>
      <c r="K30" s="302"/>
      <c r="L30" s="302"/>
      <c r="M30" s="302"/>
    </row>
    <row r="31" spans="1:14" x14ac:dyDescent="0.3">
      <c r="A31" s="334"/>
      <c r="B31" s="334"/>
      <c r="C31" s="302"/>
      <c r="D31" s="302"/>
      <c r="E31" s="302"/>
      <c r="F31" s="302"/>
      <c r="G31" s="302"/>
      <c r="H31" s="302"/>
      <c r="I31" s="302"/>
      <c r="J31" s="302"/>
      <c r="K31" s="302"/>
      <c r="L31" s="302"/>
      <c r="M31" s="302"/>
    </row>
    <row r="32" spans="1:14" x14ac:dyDescent="0.3">
      <c r="A32" s="334"/>
      <c r="B32" s="334"/>
      <c r="C32" s="302"/>
      <c r="D32" s="302"/>
      <c r="E32" s="302"/>
      <c r="F32" s="302"/>
      <c r="G32" s="302"/>
      <c r="H32" s="302"/>
      <c r="I32" s="302"/>
      <c r="J32" s="302"/>
      <c r="K32" s="302"/>
      <c r="L32" s="302"/>
      <c r="M32" s="302"/>
    </row>
    <row r="33" spans="1:13" x14ac:dyDescent="0.3">
      <c r="A33" s="334"/>
      <c r="B33" s="334"/>
      <c r="C33" s="302"/>
      <c r="D33" s="302"/>
      <c r="E33" s="302"/>
      <c r="F33" s="302"/>
      <c r="G33" s="302"/>
      <c r="H33" s="302"/>
      <c r="I33" s="302"/>
      <c r="J33" s="302"/>
      <c r="K33" s="302"/>
      <c r="L33" s="302"/>
      <c r="M33" s="302"/>
    </row>
    <row r="34" spans="1:13" x14ac:dyDescent="0.3">
      <c r="A34" s="334"/>
      <c r="B34" s="334"/>
      <c r="C34" s="302"/>
      <c r="D34" s="302"/>
      <c r="E34" s="302"/>
      <c r="F34" s="302"/>
      <c r="G34" s="302"/>
      <c r="H34" s="302"/>
      <c r="I34" s="302"/>
      <c r="J34" s="302"/>
      <c r="K34" s="302"/>
      <c r="L34" s="302"/>
      <c r="M34" s="302"/>
    </row>
    <row r="35" spans="1:13" x14ac:dyDescent="0.3">
      <c r="A35" s="334"/>
      <c r="B35" s="334"/>
      <c r="C35" s="302"/>
      <c r="D35" s="302"/>
      <c r="E35" s="302"/>
      <c r="F35" s="302"/>
      <c r="G35" s="302"/>
      <c r="H35" s="302"/>
      <c r="I35" s="302"/>
      <c r="J35" s="302"/>
      <c r="K35" s="302"/>
      <c r="L35" s="302"/>
      <c r="M35" s="302"/>
    </row>
    <row r="36" spans="1:13" x14ac:dyDescent="0.3">
      <c r="K36" s="302"/>
      <c r="L36" s="302"/>
      <c r="M36" s="302"/>
    </row>
  </sheetData>
  <phoneticPr fontId="11" type="noConversion"/>
  <conditionalFormatting sqref="K2:K16">
    <cfRule type="cellIs" dxfId="4" priority="3" operator="equal">
      <formula>#REF!</formula>
    </cfRule>
    <cfRule type="cellIs" dxfId="3" priority="4" operator="equal">
      <formula>#REF!</formula>
    </cfRule>
    <cfRule type="cellIs" dxfId="2" priority="5" operator="equal">
      <formula>#REF!</formula>
    </cfRule>
  </conditionalFormatting>
  <conditionalFormatting sqref="K2:K16">
    <cfRule type="cellIs" dxfId="1" priority="1" operator="equal">
      <formula>"Fail"</formula>
    </cfRule>
    <cfRule type="cellIs" dxfId="0" priority="2" operator="equal">
      <formula>"Pass"</formula>
    </cfRule>
  </conditionalFormatting>
  <dataValidations count="1">
    <dataValidation type="list" allowBlank="1" showInputMessage="1" showErrorMessage="1" sqref="K2:K16" xr:uid="{F9D2367F-3E86-4777-A1F7-35189A71B93E}">
      <formula1>$N$19:$N$22</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52F7-C43A-4F1C-85CD-616B7398C256}">
  <dimension ref="A1:AW925"/>
  <sheetViews>
    <sheetView zoomScale="80" zoomScaleNormal="80" workbookViewId="0">
      <selection activeCell="B1" sqref="B1"/>
    </sheetView>
  </sheetViews>
  <sheetFormatPr defaultColWidth="9.109375" defaultRowHeight="14.4" x14ac:dyDescent="0.3"/>
  <cols>
    <col min="1" max="1" width="3" style="32" customWidth="1"/>
    <col min="2" max="2" width="57.6640625" style="32" bestFit="1" customWidth="1"/>
    <col min="3" max="3" width="93.88671875" style="32" bestFit="1" customWidth="1"/>
    <col min="4" max="4" width="104.44140625" style="32" customWidth="1"/>
    <col min="5" max="16384" width="9.109375" style="32"/>
  </cols>
  <sheetData>
    <row r="1" spans="1:49" x14ac:dyDescent="0.3">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row>
    <row r="2" spans="1:49" x14ac:dyDescent="0.3">
      <c r="A2" s="16"/>
      <c r="B2" s="556" t="s">
        <v>1311</v>
      </c>
      <c r="C2" s="556"/>
      <c r="D2" s="55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x14ac:dyDescent="0.3">
      <c r="A3" s="16"/>
      <c r="B3" s="556"/>
      <c r="C3" s="556"/>
      <c r="D3" s="55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row>
    <row r="4" spans="1:49" x14ac:dyDescent="0.3">
      <c r="A4" s="16"/>
      <c r="B4" s="93"/>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row>
    <row r="5" spans="1:49" x14ac:dyDescent="0.3">
      <c r="A5" s="16"/>
      <c r="B5" s="16"/>
      <c r="C5" s="16"/>
      <c r="D5" s="16" t="s">
        <v>7</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49" x14ac:dyDescent="0.3">
      <c r="A6" s="16"/>
      <c r="B6" s="314"/>
      <c r="C6" s="33" t="s">
        <v>1151</v>
      </c>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row>
    <row r="7" spans="1:49" x14ac:dyDescent="0.3">
      <c r="A7" s="16"/>
      <c r="B7" s="75"/>
      <c r="C7" s="33" t="s">
        <v>1152</v>
      </c>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row>
    <row r="8" spans="1:49" x14ac:dyDescent="0.3">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row>
    <row r="9" spans="1:49" x14ac:dyDescent="0.3">
      <c r="A9" s="16"/>
      <c r="B9" s="41" t="s">
        <v>338</v>
      </c>
      <c r="C9" s="40" t="s">
        <v>166</v>
      </c>
      <c r="D9" s="40" t="s">
        <v>126</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row>
    <row r="10" spans="1:49" x14ac:dyDescent="0.3">
      <c r="A10" s="16"/>
      <c r="B10" s="348" t="s">
        <v>118</v>
      </c>
      <c r="C10" s="348" t="s">
        <v>127</v>
      </c>
      <c r="D10" s="348" t="s">
        <v>125</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row>
    <row r="11" spans="1:49" x14ac:dyDescent="0.3">
      <c r="A11" s="16"/>
      <c r="B11" s="348" t="s">
        <v>119</v>
      </c>
      <c r="C11" s="348" t="s">
        <v>128</v>
      </c>
      <c r="D11" s="348" t="s">
        <v>125</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row>
    <row r="12" spans="1:49" x14ac:dyDescent="0.3">
      <c r="A12" s="16"/>
      <c r="B12" s="348" t="s">
        <v>120</v>
      </c>
      <c r="C12" s="348" t="s">
        <v>129</v>
      </c>
      <c r="D12" s="348" t="s">
        <v>125</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row>
    <row r="13" spans="1:49" x14ac:dyDescent="0.3">
      <c r="A13" s="16"/>
      <c r="B13" s="348" t="s">
        <v>112</v>
      </c>
      <c r="C13" s="348" t="s">
        <v>135</v>
      </c>
      <c r="D13" s="348" t="s">
        <v>125</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row>
    <row r="14" spans="1:49" x14ac:dyDescent="0.3">
      <c r="A14" s="16"/>
      <c r="B14" s="348" t="s">
        <v>113</v>
      </c>
      <c r="C14" s="348" t="s">
        <v>134</v>
      </c>
      <c r="D14" s="348" t="s">
        <v>125</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row>
    <row r="15" spans="1:49" x14ac:dyDescent="0.3">
      <c r="A15" s="16"/>
      <c r="B15" s="348" t="s">
        <v>115</v>
      </c>
      <c r="C15" s="348" t="s">
        <v>130</v>
      </c>
      <c r="D15" s="348" t="s">
        <v>125</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row>
    <row r="16" spans="1:49" x14ac:dyDescent="0.3">
      <c r="A16" s="16"/>
      <c r="B16" s="348" t="s">
        <v>110</v>
      </c>
      <c r="C16" s="348" t="s">
        <v>131</v>
      </c>
      <c r="D16" s="348" t="s">
        <v>125</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row>
    <row r="17" spans="1:49" x14ac:dyDescent="0.3">
      <c r="A17" s="16"/>
      <c r="B17" s="348" t="s">
        <v>116</v>
      </c>
      <c r="C17" s="348" t="s">
        <v>132</v>
      </c>
      <c r="D17" s="348" t="s">
        <v>125</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row>
    <row r="18" spans="1:49" x14ac:dyDescent="0.3">
      <c r="A18" s="16"/>
      <c r="B18" s="348" t="s">
        <v>142</v>
      </c>
      <c r="C18" s="348" t="s">
        <v>136</v>
      </c>
      <c r="D18" s="348" t="s">
        <v>125</v>
      </c>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row>
    <row r="19" spans="1:49" x14ac:dyDescent="0.3">
      <c r="A19" s="16"/>
      <c r="B19" s="348" t="s">
        <v>138</v>
      </c>
      <c r="C19" s="348" t="s">
        <v>154</v>
      </c>
      <c r="D19" s="349" t="s">
        <v>125</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row>
    <row r="20" spans="1:49" x14ac:dyDescent="0.3">
      <c r="A20" s="16"/>
      <c r="B20" s="348" t="s">
        <v>140</v>
      </c>
      <c r="C20" s="348" t="s">
        <v>133</v>
      </c>
      <c r="D20" s="348" t="s">
        <v>141</v>
      </c>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row>
    <row r="21" spans="1:49" x14ac:dyDescent="0.3">
      <c r="A21" s="16"/>
      <c r="B21" s="350" t="s">
        <v>117</v>
      </c>
      <c r="C21" s="350" t="s">
        <v>983</v>
      </c>
      <c r="D21" s="350" t="s">
        <v>137</v>
      </c>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row>
    <row r="22" spans="1:49" x14ac:dyDescent="0.3">
      <c r="A22" s="16"/>
      <c r="B22" s="348" t="s">
        <v>341</v>
      </c>
      <c r="C22" s="348" t="s">
        <v>342</v>
      </c>
      <c r="D22" s="348" t="s">
        <v>380</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row>
    <row r="23" spans="1:49" x14ac:dyDescent="0.3">
      <c r="A23" s="16"/>
      <c r="B23" s="350" t="s">
        <v>984</v>
      </c>
      <c r="C23" s="350" t="s">
        <v>985</v>
      </c>
      <c r="D23" s="350" t="s">
        <v>379</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row>
    <row r="24" spans="1:49" x14ac:dyDescent="0.3">
      <c r="A24" s="16"/>
      <c r="B24" s="350" t="s">
        <v>139</v>
      </c>
      <c r="C24" s="350" t="s">
        <v>154</v>
      </c>
      <c r="D24" s="351" t="s">
        <v>137</v>
      </c>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row>
    <row r="25" spans="1:49" x14ac:dyDescent="0.3">
      <c r="A25" s="16"/>
      <c r="B25" s="350" t="s">
        <v>169</v>
      </c>
      <c r="C25" s="350" t="s">
        <v>156</v>
      </c>
      <c r="D25" s="350" t="s">
        <v>143</v>
      </c>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row>
    <row r="26" spans="1:49" x14ac:dyDescent="0.3">
      <c r="A26" s="16"/>
      <c r="B26" s="350" t="s">
        <v>170</v>
      </c>
      <c r="C26" s="350" t="s">
        <v>157</v>
      </c>
      <c r="D26" s="350" t="s">
        <v>143</v>
      </c>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row>
    <row r="27" spans="1:49" x14ac:dyDescent="0.3">
      <c r="A27" s="16"/>
      <c r="B27" s="352" t="s">
        <v>336</v>
      </c>
      <c r="C27" s="353" t="s">
        <v>166</v>
      </c>
      <c r="D27" s="353" t="s">
        <v>126</v>
      </c>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row>
    <row r="28" spans="1:49" x14ac:dyDescent="0.3">
      <c r="A28" s="16"/>
      <c r="B28" s="354" t="s">
        <v>122</v>
      </c>
      <c r="C28" s="354" t="s">
        <v>144</v>
      </c>
      <c r="D28" s="354" t="s">
        <v>145</v>
      </c>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row>
    <row r="29" spans="1:49" x14ac:dyDescent="0.3">
      <c r="A29" s="16"/>
      <c r="B29" s="350" t="s">
        <v>986</v>
      </c>
      <c r="C29" s="350" t="s">
        <v>171</v>
      </c>
      <c r="D29" s="350" t="s">
        <v>146</v>
      </c>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row>
    <row r="30" spans="1:49" x14ac:dyDescent="0.3">
      <c r="A30" s="16"/>
      <c r="B30" s="354" t="s">
        <v>115</v>
      </c>
      <c r="C30" s="354" t="s">
        <v>147</v>
      </c>
      <c r="D30" s="354" t="s">
        <v>145</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row>
    <row r="31" spans="1:49" x14ac:dyDescent="0.3">
      <c r="A31" s="16"/>
      <c r="B31" s="354" t="s">
        <v>114</v>
      </c>
      <c r="C31" s="354" t="s">
        <v>148</v>
      </c>
      <c r="D31" s="354" t="s">
        <v>145</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row>
    <row r="32" spans="1:49" x14ac:dyDescent="0.3">
      <c r="A32" s="16"/>
      <c r="B32" s="354" t="s">
        <v>121</v>
      </c>
      <c r="C32" s="354" t="s">
        <v>149</v>
      </c>
      <c r="D32" s="354" t="s">
        <v>145</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row>
    <row r="33" spans="1:49" x14ac:dyDescent="0.3">
      <c r="A33" s="16"/>
      <c r="B33" s="354" t="s">
        <v>110</v>
      </c>
      <c r="C33" s="354" t="s">
        <v>150</v>
      </c>
      <c r="D33" s="354" t="s">
        <v>145</v>
      </c>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row>
    <row r="34" spans="1:49" x14ac:dyDescent="0.3">
      <c r="A34" s="16"/>
      <c r="B34" s="354" t="s">
        <v>123</v>
      </c>
      <c r="C34" s="354" t="s">
        <v>151</v>
      </c>
      <c r="D34" s="354" t="s">
        <v>145</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row>
    <row r="35" spans="1:49" x14ac:dyDescent="0.3">
      <c r="A35" s="16"/>
      <c r="B35" s="350" t="s">
        <v>138</v>
      </c>
      <c r="C35" s="350" t="s">
        <v>152</v>
      </c>
      <c r="D35" s="350" t="s">
        <v>153</v>
      </c>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row>
    <row r="36" spans="1:49" x14ac:dyDescent="0.3">
      <c r="A36" s="16"/>
      <c r="B36" s="350" t="s">
        <v>117</v>
      </c>
      <c r="C36" s="350" t="s">
        <v>155</v>
      </c>
      <c r="D36" s="350" t="s">
        <v>153</v>
      </c>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row>
    <row r="37" spans="1:49" x14ac:dyDescent="0.3">
      <c r="A37" s="16"/>
      <c r="B37" s="350" t="s">
        <v>163</v>
      </c>
      <c r="C37" s="350" t="s">
        <v>164</v>
      </c>
      <c r="D37" s="350" t="s">
        <v>153</v>
      </c>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row>
    <row r="38" spans="1:49" x14ac:dyDescent="0.3">
      <c r="A38" s="16"/>
      <c r="B38" s="350" t="s">
        <v>124</v>
      </c>
      <c r="C38" s="350" t="s">
        <v>172</v>
      </c>
      <c r="D38" s="350" t="s">
        <v>153</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row>
    <row r="39" spans="1:49" x14ac:dyDescent="0.3">
      <c r="A39" s="16"/>
      <c r="B39" s="350" t="s">
        <v>160</v>
      </c>
      <c r="C39" s="350" t="s">
        <v>159</v>
      </c>
      <c r="D39" s="350" t="s">
        <v>153</v>
      </c>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row>
    <row r="40" spans="1:49" x14ac:dyDescent="0.3">
      <c r="A40" s="16"/>
      <c r="B40" s="350" t="s">
        <v>173</v>
      </c>
      <c r="C40" s="350" t="s">
        <v>158</v>
      </c>
      <c r="D40" s="350" t="s">
        <v>146</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row>
    <row r="41" spans="1:49" x14ac:dyDescent="0.3">
      <c r="A41" s="16"/>
      <c r="B41" s="350" t="s">
        <v>174</v>
      </c>
      <c r="C41" s="350" t="s">
        <v>181</v>
      </c>
      <c r="D41" s="350" t="s">
        <v>146</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row>
    <row r="42" spans="1:49" x14ac:dyDescent="0.3">
      <c r="A42" s="16"/>
      <c r="B42" s="350" t="s">
        <v>175</v>
      </c>
      <c r="C42" s="350" t="s">
        <v>161</v>
      </c>
      <c r="D42" s="350" t="s">
        <v>146</v>
      </c>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row>
    <row r="43" spans="1:49" x14ac:dyDescent="0.3">
      <c r="A43" s="16"/>
      <c r="B43" s="350" t="s">
        <v>176</v>
      </c>
      <c r="C43" s="350" t="s">
        <v>162</v>
      </c>
      <c r="D43" s="350" t="s">
        <v>146</v>
      </c>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row>
    <row r="44" spans="1:49" x14ac:dyDescent="0.3">
      <c r="A44" s="16"/>
      <c r="B44" s="354" t="s">
        <v>341</v>
      </c>
      <c r="C44" s="354" t="s">
        <v>343</v>
      </c>
      <c r="D44" s="354" t="s">
        <v>344</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row>
    <row r="45" spans="1:49" x14ac:dyDescent="0.3">
      <c r="A45" s="16"/>
      <c r="B45" s="350" t="s">
        <v>984</v>
      </c>
      <c r="C45" s="350" t="s">
        <v>987</v>
      </c>
      <c r="D45" s="350" t="s">
        <v>381</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row>
    <row r="46" spans="1:49" x14ac:dyDescent="0.3">
      <c r="A46" s="16"/>
      <c r="B46" s="352" t="s">
        <v>345</v>
      </c>
      <c r="C46" s="353" t="s">
        <v>166</v>
      </c>
      <c r="D46" s="353" t="s">
        <v>126</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row>
    <row r="47" spans="1:49" x14ac:dyDescent="0.3">
      <c r="A47" s="16"/>
      <c r="B47" s="354" t="s">
        <v>346</v>
      </c>
      <c r="C47" s="354" t="s">
        <v>347</v>
      </c>
      <c r="D47" s="354" t="s">
        <v>178</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row>
    <row r="48" spans="1:49" x14ac:dyDescent="0.3">
      <c r="A48" s="16"/>
      <c r="B48" s="354" t="s">
        <v>165</v>
      </c>
      <c r="C48" s="354" t="s">
        <v>348</v>
      </c>
      <c r="D48" s="354" t="s">
        <v>177</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row>
    <row r="49" spans="1:49" x14ac:dyDescent="0.3">
      <c r="A49" s="16"/>
      <c r="B49" s="354" t="s">
        <v>167</v>
      </c>
      <c r="C49" s="354" t="s">
        <v>349</v>
      </c>
      <c r="D49" s="354" t="s">
        <v>350</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row>
    <row r="50" spans="1:49" x14ac:dyDescent="0.3">
      <c r="A50" s="16"/>
      <c r="B50" s="354" t="s">
        <v>452</v>
      </c>
      <c r="C50" s="354" t="s">
        <v>988</v>
      </c>
      <c r="D50" s="354" t="s">
        <v>179</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row>
    <row r="51" spans="1:49" x14ac:dyDescent="0.3">
      <c r="A51" s="16"/>
      <c r="B51" s="350" t="s">
        <v>989</v>
      </c>
      <c r="C51" s="350" t="s">
        <v>351</v>
      </c>
      <c r="D51" s="350" t="s">
        <v>451</v>
      </c>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row>
    <row r="52" spans="1:49" x14ac:dyDescent="0.3">
      <c r="A52" s="16"/>
      <c r="B52" s="350" t="s">
        <v>110</v>
      </c>
      <c r="C52" s="350" t="s">
        <v>168</v>
      </c>
      <c r="D52" s="350" t="s">
        <v>451</v>
      </c>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row>
    <row r="53" spans="1:49" x14ac:dyDescent="0.3">
      <c r="A53" s="16"/>
      <c r="B53" s="354" t="s">
        <v>352</v>
      </c>
      <c r="C53" s="354" t="s">
        <v>353</v>
      </c>
      <c r="D53" s="354" t="s">
        <v>453</v>
      </c>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row>
    <row r="54" spans="1:49" x14ac:dyDescent="0.3">
      <c r="A54" s="16"/>
      <c r="B54" s="354" t="s">
        <v>990</v>
      </c>
      <c r="C54" s="354" t="s">
        <v>354</v>
      </c>
      <c r="D54" s="354" t="s">
        <v>453</v>
      </c>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row>
    <row r="55" spans="1:49" x14ac:dyDescent="0.3">
      <c r="A55" s="16"/>
      <c r="B55" s="352" t="s">
        <v>355</v>
      </c>
      <c r="C55" s="353" t="s">
        <v>166</v>
      </c>
      <c r="D55" s="353" t="s">
        <v>126</v>
      </c>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row>
    <row r="56" spans="1:49" x14ac:dyDescent="0.3">
      <c r="A56" s="16"/>
      <c r="B56" s="354" t="s">
        <v>356</v>
      </c>
      <c r="C56" s="354" t="s">
        <v>357</v>
      </c>
      <c r="D56" s="354" t="s">
        <v>358</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row>
    <row r="57" spans="1:49" x14ac:dyDescent="0.3">
      <c r="A57" s="16"/>
      <c r="B57" s="354" t="s">
        <v>359</v>
      </c>
      <c r="C57" s="354" t="s">
        <v>360</v>
      </c>
      <c r="D57" s="354" t="s">
        <v>361</v>
      </c>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row>
    <row r="58" spans="1:49" x14ac:dyDescent="0.3">
      <c r="A58" s="16"/>
      <c r="B58" s="354" t="s">
        <v>362</v>
      </c>
      <c r="C58" s="354" t="s">
        <v>363</v>
      </c>
      <c r="D58" s="354" t="s">
        <v>364</v>
      </c>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row>
    <row r="59" spans="1:49" x14ac:dyDescent="0.3">
      <c r="A59" s="16"/>
      <c r="B59" s="354" t="s">
        <v>365</v>
      </c>
      <c r="C59" s="354" t="s">
        <v>366</v>
      </c>
      <c r="D59" s="354" t="s">
        <v>367</v>
      </c>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row>
    <row r="60" spans="1:49" x14ac:dyDescent="0.3">
      <c r="A60" s="16"/>
      <c r="B60" s="354" t="s">
        <v>368</v>
      </c>
      <c r="C60" s="354" t="s">
        <v>369</v>
      </c>
      <c r="D60" s="354" t="s">
        <v>361</v>
      </c>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row>
    <row r="61" spans="1:49" x14ac:dyDescent="0.3">
      <c r="A61" s="16"/>
      <c r="B61" s="354" t="s">
        <v>370</v>
      </c>
      <c r="C61" s="354" t="s">
        <v>371</v>
      </c>
      <c r="D61" s="354" t="s">
        <v>364</v>
      </c>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row>
    <row r="62" spans="1:49" x14ac:dyDescent="0.3">
      <c r="A62" s="16"/>
      <c r="B62" s="354" t="s">
        <v>372</v>
      </c>
      <c r="C62" s="354" t="s">
        <v>373</v>
      </c>
      <c r="D62" s="354" t="s">
        <v>358</v>
      </c>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row>
    <row r="63" spans="1:49" x14ac:dyDescent="0.3">
      <c r="A63" s="16"/>
      <c r="B63" s="350" t="s">
        <v>374</v>
      </c>
      <c r="C63" s="350" t="s">
        <v>991</v>
      </c>
      <c r="D63" s="350" t="s">
        <v>375</v>
      </c>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row>
    <row r="64" spans="1:49" x14ac:dyDescent="0.3">
      <c r="A64" s="16"/>
      <c r="B64" s="350" t="s">
        <v>376</v>
      </c>
      <c r="C64" s="350" t="s">
        <v>992</v>
      </c>
      <c r="D64" s="350" t="s">
        <v>377</v>
      </c>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row>
    <row r="65" spans="1:49"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row>
    <row r="66" spans="1:49"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row>
    <row r="67" spans="1:49"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row>
    <row r="68" spans="1:49"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row>
    <row r="69" spans="1:49"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row>
    <row r="70" spans="1:49"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row>
    <row r="71" spans="1:49"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row>
    <row r="72" spans="1:49"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row>
    <row r="73" spans="1:49"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row>
    <row r="74" spans="1:49"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row>
    <row r="75" spans="1:49"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row>
    <row r="76" spans="1:49"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row>
    <row r="77" spans="1:49"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row>
    <row r="78" spans="1:49"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row>
    <row r="79" spans="1:49"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row>
    <row r="80" spans="1:49"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row>
    <row r="81" spans="1:49"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row>
    <row r="82" spans="1:49"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row>
    <row r="83" spans="1:49"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row>
    <row r="84" spans="1:49"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row>
    <row r="85" spans="1:49"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row>
    <row r="86" spans="1:49"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row>
    <row r="87" spans="1:49" x14ac:dyDescent="0.3">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row>
    <row r="88" spans="1:49" x14ac:dyDescent="0.3">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row>
    <row r="89" spans="1:49" x14ac:dyDescent="0.3">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row>
    <row r="90" spans="1:49" x14ac:dyDescent="0.3">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row>
    <row r="91" spans="1:49" x14ac:dyDescent="0.3">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row>
    <row r="92" spans="1:49" x14ac:dyDescent="0.3">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row>
    <row r="93" spans="1:49" x14ac:dyDescent="0.3">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row>
    <row r="94" spans="1:49" x14ac:dyDescent="0.3">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row>
    <row r="95" spans="1:49" x14ac:dyDescent="0.3">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row>
    <row r="96" spans="1:49" x14ac:dyDescent="0.3">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row>
    <row r="97" spans="2:49" x14ac:dyDescent="0.3">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row>
    <row r="98" spans="2:49" x14ac:dyDescent="0.3">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row>
    <row r="99" spans="2:49" x14ac:dyDescent="0.3">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row>
    <row r="100" spans="2:49" x14ac:dyDescent="0.3">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row>
    <row r="101" spans="2:49" x14ac:dyDescent="0.3">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row>
    <row r="102" spans="2:49" x14ac:dyDescent="0.3">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row>
    <row r="103" spans="2:49" x14ac:dyDescent="0.3">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row>
    <row r="104" spans="2:49" x14ac:dyDescent="0.3">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row>
    <row r="105" spans="2:49" x14ac:dyDescent="0.3">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row>
    <row r="106" spans="2:49" x14ac:dyDescent="0.3">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row>
    <row r="107" spans="2:49" x14ac:dyDescent="0.3">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row>
    <row r="108" spans="2:49" x14ac:dyDescent="0.3">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row>
    <row r="109" spans="2:49" x14ac:dyDescent="0.3">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row>
    <row r="110" spans="2:49" x14ac:dyDescent="0.3">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row>
    <row r="111" spans="2:49" x14ac:dyDescent="0.3">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row>
    <row r="112" spans="2:49" x14ac:dyDescent="0.3">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row>
    <row r="113" spans="2:49" x14ac:dyDescent="0.3">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row>
    <row r="114" spans="2:49" x14ac:dyDescent="0.3">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row>
    <row r="115" spans="2:49" x14ac:dyDescent="0.3">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row>
    <row r="116" spans="2:49" x14ac:dyDescent="0.3">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row>
    <row r="117" spans="2:49" x14ac:dyDescent="0.3">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row>
    <row r="118" spans="2:49" x14ac:dyDescent="0.3">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row>
    <row r="119" spans="2:49" x14ac:dyDescent="0.3">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row>
    <row r="120" spans="2:49" x14ac:dyDescent="0.3">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row>
    <row r="121" spans="2:49" x14ac:dyDescent="0.3">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row>
    <row r="122" spans="2:49" x14ac:dyDescent="0.3">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row>
    <row r="123" spans="2:49" x14ac:dyDescent="0.3">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row>
    <row r="124" spans="2:49" x14ac:dyDescent="0.3">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row>
    <row r="125" spans="2:49" x14ac:dyDescent="0.3">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row>
    <row r="126" spans="2:49" x14ac:dyDescent="0.3">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row>
    <row r="127" spans="2:49" x14ac:dyDescent="0.3">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row>
    <row r="128" spans="2:49" x14ac:dyDescent="0.3">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row>
    <row r="129" spans="2:49" x14ac:dyDescent="0.3">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row>
    <row r="130" spans="2:49" x14ac:dyDescent="0.3">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row>
    <row r="131" spans="2:49" x14ac:dyDescent="0.3">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row>
    <row r="132" spans="2:49" x14ac:dyDescent="0.3">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row>
    <row r="133" spans="2:49" x14ac:dyDescent="0.3">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row>
    <row r="134" spans="2:49" x14ac:dyDescent="0.3">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row>
    <row r="135" spans="2:49" x14ac:dyDescent="0.3">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row>
    <row r="136" spans="2:49" x14ac:dyDescent="0.3">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row>
    <row r="137" spans="2:49" x14ac:dyDescent="0.3">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row>
    <row r="138" spans="2:49" x14ac:dyDescent="0.3">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row>
    <row r="139" spans="2:49" x14ac:dyDescent="0.3">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row>
    <row r="140" spans="2:49" x14ac:dyDescent="0.3">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row>
    <row r="141" spans="2:49" x14ac:dyDescent="0.3">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row>
    <row r="142" spans="2:49" x14ac:dyDescent="0.3">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row>
    <row r="143" spans="2:49" x14ac:dyDescent="0.3">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row>
    <row r="144" spans="2:49" x14ac:dyDescent="0.3">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row>
    <row r="145" spans="2:49" x14ac:dyDescent="0.3">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row>
    <row r="146" spans="2:49" x14ac:dyDescent="0.3">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row>
    <row r="147" spans="2:49" x14ac:dyDescent="0.3">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row>
    <row r="148" spans="2:49" x14ac:dyDescent="0.3">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row>
    <row r="149" spans="2:49" x14ac:dyDescent="0.3">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row>
    <row r="150" spans="2:49" x14ac:dyDescent="0.3">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row>
    <row r="151" spans="2:49" x14ac:dyDescent="0.3">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row>
    <row r="152" spans="2:49" x14ac:dyDescent="0.3">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row>
    <row r="153" spans="2:49" x14ac:dyDescent="0.3">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row>
    <row r="154" spans="2:49" x14ac:dyDescent="0.3">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row>
    <row r="155" spans="2:49" x14ac:dyDescent="0.3">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row>
    <row r="156" spans="2:49" x14ac:dyDescent="0.3">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row>
    <row r="157" spans="2:49" x14ac:dyDescent="0.3">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row>
    <row r="158" spans="2:49" x14ac:dyDescent="0.3">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row>
    <row r="159" spans="2:49" x14ac:dyDescent="0.3">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row>
    <row r="160" spans="2:49" x14ac:dyDescent="0.3">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row>
    <row r="161" spans="2:49" x14ac:dyDescent="0.3">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row>
    <row r="162" spans="2:49" x14ac:dyDescent="0.3">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row>
    <row r="163" spans="2:49" x14ac:dyDescent="0.3">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row>
    <row r="164" spans="2:49" x14ac:dyDescent="0.3">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row>
    <row r="165" spans="2:49" x14ac:dyDescent="0.3">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row>
    <row r="166" spans="2:49" x14ac:dyDescent="0.3">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row>
    <row r="167" spans="2:49" x14ac:dyDescent="0.3">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row>
    <row r="168" spans="2:49" x14ac:dyDescent="0.3">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row>
    <row r="169" spans="2:49" x14ac:dyDescent="0.3">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row>
    <row r="170" spans="2:49" x14ac:dyDescent="0.3">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row>
    <row r="171" spans="2:49" x14ac:dyDescent="0.3">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row>
    <row r="172" spans="2:49" x14ac:dyDescent="0.3">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row>
    <row r="173" spans="2:49" x14ac:dyDescent="0.3">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row>
    <row r="174" spans="2:49" x14ac:dyDescent="0.3">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row>
    <row r="175" spans="2:49" x14ac:dyDescent="0.3">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row>
    <row r="176" spans="2:49" x14ac:dyDescent="0.3">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row>
    <row r="177" spans="2:49" x14ac:dyDescent="0.3">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row>
    <row r="178" spans="2:49" x14ac:dyDescent="0.3">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row>
    <row r="179" spans="2:49" x14ac:dyDescent="0.3">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row>
    <row r="180" spans="2:49" x14ac:dyDescent="0.3">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row>
    <row r="181" spans="2:49" x14ac:dyDescent="0.3">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row>
    <row r="182" spans="2:49" x14ac:dyDescent="0.3">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row>
    <row r="183" spans="2:49" x14ac:dyDescent="0.3">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row>
    <row r="184" spans="2:49" x14ac:dyDescent="0.3">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row>
    <row r="185" spans="2:49" x14ac:dyDescent="0.3">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row>
    <row r="186" spans="2:49" x14ac:dyDescent="0.3">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row>
    <row r="187" spans="2:49" x14ac:dyDescent="0.3">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row>
    <row r="188" spans="2:49" x14ac:dyDescent="0.3">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row>
    <row r="189" spans="2:49" x14ac:dyDescent="0.3">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row>
    <row r="190" spans="2:49" x14ac:dyDescent="0.3">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row>
    <row r="191" spans="2:49" x14ac:dyDescent="0.3">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row>
    <row r="192" spans="2:49" x14ac:dyDescent="0.3">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row>
    <row r="193" spans="2:49" x14ac:dyDescent="0.3">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row>
    <row r="194" spans="2:49" x14ac:dyDescent="0.3">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row>
    <row r="195" spans="2:49" x14ac:dyDescent="0.3">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row>
    <row r="196" spans="2:49" x14ac:dyDescent="0.3">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row>
    <row r="197" spans="2:49" x14ac:dyDescent="0.3">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row>
    <row r="198" spans="2:49" x14ac:dyDescent="0.3">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row>
    <row r="199" spans="2:49" x14ac:dyDescent="0.3">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row>
    <row r="200" spans="2:49" x14ac:dyDescent="0.3">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row>
    <row r="201" spans="2:49" x14ac:dyDescent="0.3">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row>
    <row r="202" spans="2:49" x14ac:dyDescent="0.3">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row>
    <row r="203" spans="2:49" x14ac:dyDescent="0.3">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row>
    <row r="204" spans="2:49" x14ac:dyDescent="0.3">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row>
    <row r="205" spans="2:49" x14ac:dyDescent="0.3">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row>
    <row r="206" spans="2:49" x14ac:dyDescent="0.3">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row>
    <row r="207" spans="2:49" x14ac:dyDescent="0.3">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row>
    <row r="208" spans="2:49" x14ac:dyDescent="0.3">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row>
    <row r="209" spans="2:49" x14ac:dyDescent="0.3">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row>
    <row r="210" spans="2:49" x14ac:dyDescent="0.3">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row>
    <row r="211" spans="2:49" x14ac:dyDescent="0.3">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row>
    <row r="212" spans="2:49" x14ac:dyDescent="0.3">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row>
    <row r="213" spans="2:49" x14ac:dyDescent="0.3">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row>
    <row r="214" spans="2:49" x14ac:dyDescent="0.3">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row>
    <row r="215" spans="2:49" x14ac:dyDescent="0.3">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row>
    <row r="216" spans="2:49" x14ac:dyDescent="0.3">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row>
    <row r="217" spans="2:49" x14ac:dyDescent="0.3">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row>
    <row r="218" spans="2:49" x14ac:dyDescent="0.3">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row>
    <row r="219" spans="2:49" x14ac:dyDescent="0.3">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row>
    <row r="220" spans="2:49" x14ac:dyDescent="0.3">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row>
    <row r="221" spans="2:49" x14ac:dyDescent="0.3">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row>
    <row r="222" spans="2:49" x14ac:dyDescent="0.3">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row>
    <row r="223" spans="2:49" x14ac:dyDescent="0.3">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row>
    <row r="224" spans="2:49" x14ac:dyDescent="0.3">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row>
    <row r="225" spans="2:49" x14ac:dyDescent="0.3">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row>
    <row r="226" spans="2:49" x14ac:dyDescent="0.3">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row>
    <row r="227" spans="2:49" x14ac:dyDescent="0.3">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row>
    <row r="228" spans="2:49" x14ac:dyDescent="0.3">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row>
    <row r="229" spans="2:49" x14ac:dyDescent="0.3">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row>
    <row r="230" spans="2:49" x14ac:dyDescent="0.3">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row>
    <row r="231" spans="2:49" x14ac:dyDescent="0.3">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row>
    <row r="232" spans="2:49" x14ac:dyDescent="0.3">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row>
    <row r="233" spans="2:49" x14ac:dyDescent="0.3">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row>
    <row r="234" spans="2:49" x14ac:dyDescent="0.3">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row>
    <row r="235" spans="2:49" x14ac:dyDescent="0.3">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row>
    <row r="236" spans="2:49" x14ac:dyDescent="0.3">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row>
    <row r="237" spans="2:49" x14ac:dyDescent="0.3">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row>
    <row r="238" spans="2:49" x14ac:dyDescent="0.3">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row>
    <row r="239" spans="2:49" x14ac:dyDescent="0.3">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row>
    <row r="240" spans="2:49" x14ac:dyDescent="0.3">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row>
    <row r="241" spans="2:49" x14ac:dyDescent="0.3">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row>
    <row r="242" spans="2:49" x14ac:dyDescent="0.3">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row>
    <row r="243" spans="2:49" x14ac:dyDescent="0.3">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row>
    <row r="244" spans="2:49" x14ac:dyDescent="0.3">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row>
    <row r="245" spans="2:49" x14ac:dyDescent="0.3">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row>
    <row r="246" spans="2:49" x14ac:dyDescent="0.3">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row>
    <row r="247" spans="2:49" x14ac:dyDescent="0.3">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row>
    <row r="248" spans="2:49" x14ac:dyDescent="0.3">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row>
    <row r="249" spans="2:49" x14ac:dyDescent="0.3">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row>
    <row r="250" spans="2:49" x14ac:dyDescent="0.3">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row>
    <row r="251" spans="2:49" x14ac:dyDescent="0.3">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row>
    <row r="252" spans="2:49" x14ac:dyDescent="0.3">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row>
    <row r="253" spans="2:49" x14ac:dyDescent="0.3">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row>
    <row r="254" spans="2:49" x14ac:dyDescent="0.3">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row>
    <row r="255" spans="2:49" x14ac:dyDescent="0.3">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row>
    <row r="256" spans="2:49" x14ac:dyDescent="0.3">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row>
    <row r="257" spans="2:49" x14ac:dyDescent="0.3">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row>
    <row r="258" spans="2:49" x14ac:dyDescent="0.3">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row>
    <row r="259" spans="2:49" x14ac:dyDescent="0.3">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row>
    <row r="260" spans="2:49" x14ac:dyDescent="0.3">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row>
    <row r="261" spans="2:49" x14ac:dyDescent="0.3">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row>
    <row r="262" spans="2:49" x14ac:dyDescent="0.3">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row>
    <row r="263" spans="2:49" x14ac:dyDescent="0.3">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row>
    <row r="264" spans="2:49" x14ac:dyDescent="0.3">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row>
    <row r="265" spans="2:49" x14ac:dyDescent="0.3">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row>
    <row r="266" spans="2:49" x14ac:dyDescent="0.3">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row>
    <row r="267" spans="2:49" x14ac:dyDescent="0.3">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row>
    <row r="268" spans="2:49" x14ac:dyDescent="0.3">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row>
    <row r="269" spans="2:49" x14ac:dyDescent="0.3">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row>
    <row r="270" spans="2:49" x14ac:dyDescent="0.3">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row>
    <row r="271" spans="2:49" x14ac:dyDescent="0.3">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row>
    <row r="272" spans="2:49" x14ac:dyDescent="0.3">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row>
    <row r="273" spans="2:49" x14ac:dyDescent="0.3">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row>
    <row r="274" spans="2:49" x14ac:dyDescent="0.3">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row>
    <row r="275" spans="2:49" x14ac:dyDescent="0.3">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row>
    <row r="276" spans="2:49" x14ac:dyDescent="0.3">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row>
    <row r="277" spans="2:49" x14ac:dyDescent="0.3">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row>
    <row r="278" spans="2:49" x14ac:dyDescent="0.3">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row>
    <row r="279" spans="2:49" x14ac:dyDescent="0.3">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row>
    <row r="280" spans="2:49" x14ac:dyDescent="0.3">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row>
    <row r="281" spans="2:49" x14ac:dyDescent="0.3">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row>
    <row r="282" spans="2:49" x14ac:dyDescent="0.3">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row>
    <row r="283" spans="2:49" x14ac:dyDescent="0.3">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row>
    <row r="284" spans="2:49" x14ac:dyDescent="0.3">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row>
    <row r="285" spans="2:49" x14ac:dyDescent="0.3">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row>
    <row r="286" spans="2:49" x14ac:dyDescent="0.3">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row>
    <row r="287" spans="2:49" x14ac:dyDescent="0.3">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row>
    <row r="288" spans="2:49" x14ac:dyDescent="0.3">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row>
    <row r="289" spans="2:49" x14ac:dyDescent="0.3">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row>
    <row r="290" spans="2:49" x14ac:dyDescent="0.3">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row>
    <row r="291" spans="2:49" x14ac:dyDescent="0.3">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row>
    <row r="292" spans="2:49" x14ac:dyDescent="0.3">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row>
    <row r="293" spans="2:49" x14ac:dyDescent="0.3">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row>
    <row r="294" spans="2:49" x14ac:dyDescent="0.3">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row>
    <row r="295" spans="2:49" x14ac:dyDescent="0.3">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row>
    <row r="296" spans="2:49" x14ac:dyDescent="0.3">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row>
    <row r="297" spans="2:49" x14ac:dyDescent="0.3">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row>
    <row r="298" spans="2:49" x14ac:dyDescent="0.3">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row>
    <row r="299" spans="2:49" x14ac:dyDescent="0.3">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row>
    <row r="300" spans="2:49" x14ac:dyDescent="0.3">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row>
    <row r="301" spans="2:49" x14ac:dyDescent="0.3">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row>
    <row r="302" spans="2:49" x14ac:dyDescent="0.3">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row>
    <row r="303" spans="2:49" x14ac:dyDescent="0.3">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row>
    <row r="304" spans="2:49" x14ac:dyDescent="0.3">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row>
    <row r="305" spans="2:49" x14ac:dyDescent="0.3">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row>
    <row r="306" spans="2:49" x14ac:dyDescent="0.3">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row>
    <row r="307" spans="2:49" x14ac:dyDescent="0.3">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row>
    <row r="308" spans="2:49" x14ac:dyDescent="0.3">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row>
    <row r="309" spans="2:49" x14ac:dyDescent="0.3">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row>
    <row r="310" spans="2:49" x14ac:dyDescent="0.3">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row>
    <row r="311" spans="2:49" x14ac:dyDescent="0.3">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row>
    <row r="312" spans="2:49" x14ac:dyDescent="0.3">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row>
    <row r="313" spans="2:49" x14ac:dyDescent="0.3">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row>
    <row r="314" spans="2:49" x14ac:dyDescent="0.3">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row>
    <row r="315" spans="2:49" x14ac:dyDescent="0.3">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row>
    <row r="316" spans="2:49" x14ac:dyDescent="0.3">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row>
    <row r="317" spans="2:49" x14ac:dyDescent="0.3">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row>
    <row r="318" spans="2:49" x14ac:dyDescent="0.3">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row>
    <row r="319" spans="2:49" x14ac:dyDescent="0.3">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row>
    <row r="320" spans="2:49" x14ac:dyDescent="0.3">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row>
    <row r="321" spans="2:49" x14ac:dyDescent="0.3">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row>
    <row r="322" spans="2:49" x14ac:dyDescent="0.3">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row>
    <row r="323" spans="2:49" x14ac:dyDescent="0.3">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row>
    <row r="324" spans="2:49" x14ac:dyDescent="0.3">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row>
    <row r="325" spans="2:49" x14ac:dyDescent="0.3">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row>
    <row r="326" spans="2:49" x14ac:dyDescent="0.3">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row>
    <row r="327" spans="2:49" x14ac:dyDescent="0.3">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row>
    <row r="328" spans="2:49" x14ac:dyDescent="0.3">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row>
    <row r="329" spans="2:49" x14ac:dyDescent="0.3">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row>
    <row r="330" spans="2:49" x14ac:dyDescent="0.3">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row>
    <row r="331" spans="2:49" x14ac:dyDescent="0.3">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row>
    <row r="332" spans="2:49" x14ac:dyDescent="0.3">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row>
    <row r="333" spans="2:49" x14ac:dyDescent="0.3">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row>
    <row r="334" spans="2:49" x14ac:dyDescent="0.3">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row>
    <row r="335" spans="2:49" x14ac:dyDescent="0.3">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row>
    <row r="336" spans="2:49" x14ac:dyDescent="0.3">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row>
    <row r="337" spans="2:49" x14ac:dyDescent="0.3">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row>
    <row r="338" spans="2:49" x14ac:dyDescent="0.3">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row>
    <row r="339" spans="2:49" x14ac:dyDescent="0.3">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row>
    <row r="340" spans="2:49" x14ac:dyDescent="0.3">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row>
    <row r="341" spans="2:49" x14ac:dyDescent="0.3">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row>
    <row r="342" spans="2:49" x14ac:dyDescent="0.3">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row>
    <row r="343" spans="2:49" x14ac:dyDescent="0.3">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row>
    <row r="344" spans="2:49" x14ac:dyDescent="0.3">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row>
    <row r="345" spans="2:49" x14ac:dyDescent="0.3">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row>
    <row r="346" spans="2:49" x14ac:dyDescent="0.3">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row>
    <row r="347" spans="2:49" x14ac:dyDescent="0.3">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row>
    <row r="348" spans="2:49" x14ac:dyDescent="0.3">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row>
    <row r="349" spans="2:49" x14ac:dyDescent="0.3">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row>
    <row r="350" spans="2:49" x14ac:dyDescent="0.3">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row>
    <row r="351" spans="2:49" x14ac:dyDescent="0.3">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row>
    <row r="352" spans="2:49" x14ac:dyDescent="0.3">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row>
    <row r="353" spans="2:49" x14ac:dyDescent="0.3">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row>
    <row r="354" spans="2:49" x14ac:dyDescent="0.3">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row>
    <row r="355" spans="2:49" x14ac:dyDescent="0.3">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row>
    <row r="356" spans="2:49" x14ac:dyDescent="0.3">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row>
    <row r="357" spans="2:49" x14ac:dyDescent="0.3">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row>
    <row r="358" spans="2:49" x14ac:dyDescent="0.3">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row>
    <row r="359" spans="2:49" x14ac:dyDescent="0.3">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row>
    <row r="360" spans="2:49" x14ac:dyDescent="0.3">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row>
    <row r="361" spans="2:49" x14ac:dyDescent="0.3">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row>
    <row r="362" spans="2:49" x14ac:dyDescent="0.3">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row>
    <row r="363" spans="2:49" x14ac:dyDescent="0.3">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row>
    <row r="364" spans="2:49" x14ac:dyDescent="0.3">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row>
    <row r="365" spans="2:49" x14ac:dyDescent="0.3">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row>
    <row r="366" spans="2:49" x14ac:dyDescent="0.3">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row>
    <row r="367" spans="2:49" x14ac:dyDescent="0.3">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row>
    <row r="368" spans="2:49" x14ac:dyDescent="0.3">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row>
    <row r="369" spans="2:49" x14ac:dyDescent="0.3">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row>
    <row r="370" spans="2:49" x14ac:dyDescent="0.3">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row>
    <row r="371" spans="2:49" x14ac:dyDescent="0.3">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row>
    <row r="372" spans="2:49" x14ac:dyDescent="0.3">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row>
    <row r="373" spans="2:49" x14ac:dyDescent="0.3">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row>
    <row r="374" spans="2:49" x14ac:dyDescent="0.3">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row>
    <row r="375" spans="2:49" x14ac:dyDescent="0.3">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row>
    <row r="376" spans="2:49" x14ac:dyDescent="0.3">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row>
    <row r="377" spans="2:49" x14ac:dyDescent="0.3">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row>
    <row r="378" spans="2:49" x14ac:dyDescent="0.3">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row>
    <row r="379" spans="2:49" x14ac:dyDescent="0.3">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row>
    <row r="380" spans="2:49" x14ac:dyDescent="0.3">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row>
    <row r="381" spans="2:49" x14ac:dyDescent="0.3">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row>
    <row r="382" spans="2:49" x14ac:dyDescent="0.3">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row>
    <row r="383" spans="2:49" x14ac:dyDescent="0.3">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row>
    <row r="384" spans="2:49" x14ac:dyDescent="0.3">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row>
    <row r="385" spans="2:49" x14ac:dyDescent="0.3">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row>
    <row r="386" spans="2:49" x14ac:dyDescent="0.3">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row>
    <row r="387" spans="2:49" x14ac:dyDescent="0.3">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row>
    <row r="388" spans="2:49" x14ac:dyDescent="0.3">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row>
    <row r="389" spans="2:49" x14ac:dyDescent="0.3">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row>
    <row r="390" spans="2:49" x14ac:dyDescent="0.3">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row>
    <row r="391" spans="2:49" x14ac:dyDescent="0.3">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row>
    <row r="392" spans="2:49" x14ac:dyDescent="0.3">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row>
    <row r="393" spans="2:49" x14ac:dyDescent="0.3">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row>
    <row r="394" spans="2:49" x14ac:dyDescent="0.3">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row>
    <row r="395" spans="2:49" x14ac:dyDescent="0.3">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row>
    <row r="396" spans="2:49" x14ac:dyDescent="0.3">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row>
    <row r="397" spans="2:49" x14ac:dyDescent="0.3">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row>
    <row r="398" spans="2:49" x14ac:dyDescent="0.3">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row>
    <row r="399" spans="2:49" x14ac:dyDescent="0.3">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row>
    <row r="400" spans="2:49" x14ac:dyDescent="0.3">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row>
    <row r="401" spans="5:49" x14ac:dyDescent="0.3">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row>
    <row r="402" spans="5:49" x14ac:dyDescent="0.3">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row>
    <row r="403" spans="5:49" x14ac:dyDescent="0.3">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row>
    <row r="404" spans="5:49" x14ac:dyDescent="0.3">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row>
    <row r="405" spans="5:49" x14ac:dyDescent="0.3">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row>
    <row r="406" spans="5:49" x14ac:dyDescent="0.3">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row>
    <row r="407" spans="5:49" x14ac:dyDescent="0.3">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row>
    <row r="408" spans="5:49" x14ac:dyDescent="0.3">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row>
    <row r="409" spans="5:49" x14ac:dyDescent="0.3">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row>
    <row r="410" spans="5:49" x14ac:dyDescent="0.3">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row>
    <row r="411" spans="5:49" x14ac:dyDescent="0.3">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row>
    <row r="412" spans="5:49" x14ac:dyDescent="0.3">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row>
    <row r="413" spans="5:49" x14ac:dyDescent="0.3">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row>
    <row r="414" spans="5:49" x14ac:dyDescent="0.3">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row>
    <row r="415" spans="5:49" x14ac:dyDescent="0.3">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row>
    <row r="416" spans="5:49" x14ac:dyDescent="0.3">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row>
    <row r="417" spans="5:49" x14ac:dyDescent="0.3">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row>
    <row r="418" spans="5:49" x14ac:dyDescent="0.3">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row>
    <row r="419" spans="5:49" x14ac:dyDescent="0.3">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row>
    <row r="420" spans="5:49" x14ac:dyDescent="0.3">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row>
    <row r="421" spans="5:49" x14ac:dyDescent="0.3">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row>
    <row r="422" spans="5:49" x14ac:dyDescent="0.3">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row>
    <row r="423" spans="5:49" x14ac:dyDescent="0.3">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row>
    <row r="424" spans="5:49" x14ac:dyDescent="0.3">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row>
    <row r="425" spans="5:49" x14ac:dyDescent="0.3">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row>
    <row r="426" spans="5:49" x14ac:dyDescent="0.3">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row>
    <row r="427" spans="5:49" x14ac:dyDescent="0.3">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row>
    <row r="428" spans="5:49" x14ac:dyDescent="0.3">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row>
    <row r="429" spans="5:49" x14ac:dyDescent="0.3">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row>
    <row r="430" spans="5:49" x14ac:dyDescent="0.3">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row>
    <row r="431" spans="5:49" x14ac:dyDescent="0.3">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row>
    <row r="432" spans="5:49" x14ac:dyDescent="0.3">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row>
    <row r="433" spans="5:49" x14ac:dyDescent="0.3">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row>
    <row r="434" spans="5:49" x14ac:dyDescent="0.3">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row>
    <row r="435" spans="5:49" x14ac:dyDescent="0.3">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row>
    <row r="436" spans="5:49" x14ac:dyDescent="0.3">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row>
    <row r="437" spans="5:49" x14ac:dyDescent="0.3">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row>
    <row r="438" spans="5:49" x14ac:dyDescent="0.3">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row>
    <row r="439" spans="5:49" x14ac:dyDescent="0.3">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row>
    <row r="440" spans="5:49" x14ac:dyDescent="0.3">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row>
    <row r="441" spans="5:49" x14ac:dyDescent="0.3">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row>
    <row r="442" spans="5:49" x14ac:dyDescent="0.3">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row>
    <row r="443" spans="5:49" x14ac:dyDescent="0.3">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row>
    <row r="444" spans="5:49" x14ac:dyDescent="0.3">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row>
    <row r="445" spans="5:49" x14ac:dyDescent="0.3">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row>
    <row r="446" spans="5:49" x14ac:dyDescent="0.3">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row>
    <row r="447" spans="5:49" x14ac:dyDescent="0.3">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row>
    <row r="448" spans="5:49" x14ac:dyDescent="0.3">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row>
    <row r="449" spans="5:49" x14ac:dyDescent="0.3">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row>
    <row r="450" spans="5:49" x14ac:dyDescent="0.3">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row>
    <row r="451" spans="5:49" x14ac:dyDescent="0.3">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row>
    <row r="452" spans="5:49" x14ac:dyDescent="0.3">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row>
    <row r="453" spans="5:49" x14ac:dyDescent="0.3">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row>
    <row r="454" spans="5:49" x14ac:dyDescent="0.3">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row>
    <row r="455" spans="5:49" x14ac:dyDescent="0.3">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row>
    <row r="456" spans="5:49" x14ac:dyDescent="0.3">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row>
    <row r="457" spans="5:49" x14ac:dyDescent="0.3">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row>
    <row r="458" spans="5:49" x14ac:dyDescent="0.3">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row>
    <row r="459" spans="5:49" x14ac:dyDescent="0.3">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row>
    <row r="460" spans="5:49" x14ac:dyDescent="0.3">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row>
    <row r="461" spans="5:49" x14ac:dyDescent="0.3">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row>
    <row r="462" spans="5:49" x14ac:dyDescent="0.3">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row>
    <row r="463" spans="5:49" x14ac:dyDescent="0.3">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row>
    <row r="464" spans="5:49" x14ac:dyDescent="0.3">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row>
    <row r="465" spans="5:49" x14ac:dyDescent="0.3">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row>
    <row r="466" spans="5:49" x14ac:dyDescent="0.3">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row>
    <row r="467" spans="5:49" x14ac:dyDescent="0.3">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row>
    <row r="468" spans="5:49" x14ac:dyDescent="0.3">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row>
    <row r="469" spans="5:49" x14ac:dyDescent="0.3">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row>
    <row r="470" spans="5:49" x14ac:dyDescent="0.3">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row>
    <row r="471" spans="5:49" x14ac:dyDescent="0.3">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row>
    <row r="472" spans="5:49" x14ac:dyDescent="0.3">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row>
    <row r="473" spans="5:49" x14ac:dyDescent="0.3">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row>
    <row r="474" spans="5:49" x14ac:dyDescent="0.3">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row>
    <row r="475" spans="5:49" x14ac:dyDescent="0.3">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row>
    <row r="476" spans="5:49" x14ac:dyDescent="0.3">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row>
    <row r="477" spans="5:49" x14ac:dyDescent="0.3">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row>
    <row r="478" spans="5:49" x14ac:dyDescent="0.3">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row>
    <row r="479" spans="5:49" x14ac:dyDescent="0.3">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row>
    <row r="480" spans="5:49" x14ac:dyDescent="0.3">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row>
    <row r="481" spans="5:49" x14ac:dyDescent="0.3">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row>
    <row r="482" spans="5:49" x14ac:dyDescent="0.3">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row>
    <row r="483" spans="5:49" x14ac:dyDescent="0.3">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row>
    <row r="484" spans="5:49" x14ac:dyDescent="0.3">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row>
    <row r="485" spans="5:49" x14ac:dyDescent="0.3">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row>
    <row r="486" spans="5:49" x14ac:dyDescent="0.3">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row>
    <row r="487" spans="5:49" x14ac:dyDescent="0.3">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row>
    <row r="488" spans="5:49" x14ac:dyDescent="0.3">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row>
    <row r="489" spans="5:49" x14ac:dyDescent="0.3">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row>
    <row r="490" spans="5:49" x14ac:dyDescent="0.3">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row>
    <row r="491" spans="5:49" x14ac:dyDescent="0.3">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row>
    <row r="492" spans="5:49" x14ac:dyDescent="0.3">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row>
    <row r="493" spans="5:49" x14ac:dyDescent="0.3">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row>
    <row r="494" spans="5:49" x14ac:dyDescent="0.3">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row>
    <row r="495" spans="5:49" x14ac:dyDescent="0.3">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row>
    <row r="496" spans="5:49" x14ac:dyDescent="0.3">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row>
    <row r="497" spans="5:49" x14ac:dyDescent="0.3">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row>
    <row r="498" spans="5:49" x14ac:dyDescent="0.3">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row>
    <row r="499" spans="5:49" x14ac:dyDescent="0.3">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row>
    <row r="500" spans="5:49" x14ac:dyDescent="0.3">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row>
    <row r="501" spans="5:49" x14ac:dyDescent="0.3">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row>
    <row r="502" spans="5:49" x14ac:dyDescent="0.3">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row>
    <row r="503" spans="5:49" x14ac:dyDescent="0.3">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row>
    <row r="504" spans="5:49" x14ac:dyDescent="0.3">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row>
    <row r="505" spans="5:49" x14ac:dyDescent="0.3">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row>
    <row r="506" spans="5:49" x14ac:dyDescent="0.3">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row>
    <row r="507" spans="5:49" x14ac:dyDescent="0.3">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row>
    <row r="508" spans="5:49" x14ac:dyDescent="0.3">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row>
    <row r="509" spans="5:49" x14ac:dyDescent="0.3">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row>
    <row r="510" spans="5:49" x14ac:dyDescent="0.3">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row>
    <row r="511" spans="5:49" x14ac:dyDescent="0.3">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row>
    <row r="512" spans="5:49" x14ac:dyDescent="0.3">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row>
    <row r="513" spans="5:49" x14ac:dyDescent="0.3">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row>
    <row r="514" spans="5:49" x14ac:dyDescent="0.3">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row>
    <row r="515" spans="5:49" x14ac:dyDescent="0.3">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row>
    <row r="516" spans="5:49" x14ac:dyDescent="0.3">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row>
    <row r="517" spans="5:49" x14ac:dyDescent="0.3">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row>
    <row r="518" spans="5:49" x14ac:dyDescent="0.3">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row>
    <row r="519" spans="5:49" x14ac:dyDescent="0.3">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row>
    <row r="520" spans="5:49" x14ac:dyDescent="0.3">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row>
    <row r="521" spans="5:49" x14ac:dyDescent="0.3">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row>
    <row r="522" spans="5:49" x14ac:dyDescent="0.3">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row>
    <row r="523" spans="5:49" x14ac:dyDescent="0.3">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row>
    <row r="524" spans="5:49" x14ac:dyDescent="0.3">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row>
    <row r="525" spans="5:49" x14ac:dyDescent="0.3">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row>
    <row r="526" spans="5:49" x14ac:dyDescent="0.3">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row>
    <row r="527" spans="5:49" x14ac:dyDescent="0.3">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row>
    <row r="528" spans="5:49" x14ac:dyDescent="0.3">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row>
    <row r="529" spans="5:49" x14ac:dyDescent="0.3">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row>
    <row r="530" spans="5:49" x14ac:dyDescent="0.3">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row>
    <row r="531" spans="5:49" x14ac:dyDescent="0.3">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row>
    <row r="532" spans="5:49" x14ac:dyDescent="0.3">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row>
    <row r="533" spans="5:49" x14ac:dyDescent="0.3">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row>
    <row r="534" spans="5:49" x14ac:dyDescent="0.3">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row>
    <row r="535" spans="5:49" x14ac:dyDescent="0.3">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row>
    <row r="536" spans="5:49" x14ac:dyDescent="0.3">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row>
    <row r="537" spans="5:49" x14ac:dyDescent="0.3">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row>
    <row r="538" spans="5:49" x14ac:dyDescent="0.3">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row>
    <row r="539" spans="5:49" x14ac:dyDescent="0.3">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row>
    <row r="540" spans="5:49" x14ac:dyDescent="0.3">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row>
    <row r="541" spans="5:49" x14ac:dyDescent="0.3">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row>
    <row r="542" spans="5:49" x14ac:dyDescent="0.3">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row>
    <row r="543" spans="5:49" x14ac:dyDescent="0.3">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row>
    <row r="544" spans="5:49" x14ac:dyDescent="0.3">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row>
    <row r="545" spans="5:49" x14ac:dyDescent="0.3">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row>
    <row r="546" spans="5:49" x14ac:dyDescent="0.3">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row>
    <row r="547" spans="5:49" x14ac:dyDescent="0.3">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row>
    <row r="548" spans="5:49" x14ac:dyDescent="0.3">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row>
    <row r="549" spans="5:49" x14ac:dyDescent="0.3">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row>
    <row r="550" spans="5:49" x14ac:dyDescent="0.3">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row>
    <row r="551" spans="5:49" x14ac:dyDescent="0.3">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row>
    <row r="552" spans="5:49" x14ac:dyDescent="0.3">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row>
    <row r="553" spans="5:49" x14ac:dyDescent="0.3">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row>
    <row r="554" spans="5:49" x14ac:dyDescent="0.3">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row>
    <row r="555" spans="5:49" x14ac:dyDescent="0.3">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row>
    <row r="556" spans="5:49" x14ac:dyDescent="0.3">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row>
    <row r="557" spans="5:49" x14ac:dyDescent="0.3">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row>
    <row r="558" spans="5:49" x14ac:dyDescent="0.3">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row>
    <row r="559" spans="5:49" x14ac:dyDescent="0.3">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row>
    <row r="560" spans="5:49" x14ac:dyDescent="0.3">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row>
    <row r="561" spans="5:49" x14ac:dyDescent="0.3">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row>
    <row r="562" spans="5:49" x14ac:dyDescent="0.3">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row>
    <row r="563" spans="5:49" x14ac:dyDescent="0.3">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row>
    <row r="564" spans="5:49" x14ac:dyDescent="0.3">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row>
    <row r="565" spans="5:49" x14ac:dyDescent="0.3">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row>
    <row r="566" spans="5:49" x14ac:dyDescent="0.3">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row>
    <row r="567" spans="5:49" x14ac:dyDescent="0.3">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row>
    <row r="568" spans="5:49" x14ac:dyDescent="0.3">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row>
    <row r="569" spans="5:49" x14ac:dyDescent="0.3">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row>
    <row r="570" spans="5:49" x14ac:dyDescent="0.3">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row>
    <row r="571" spans="5:49" x14ac:dyDescent="0.3">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row>
    <row r="572" spans="5:49" x14ac:dyDescent="0.3">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row>
    <row r="573" spans="5:49" x14ac:dyDescent="0.3">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row>
    <row r="574" spans="5:49" x14ac:dyDescent="0.3">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row>
    <row r="575" spans="5:49" x14ac:dyDescent="0.3">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row>
    <row r="576" spans="5:49" x14ac:dyDescent="0.3">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row>
    <row r="577" spans="5:49" x14ac:dyDescent="0.3">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row>
    <row r="578" spans="5:49" x14ac:dyDescent="0.3">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row>
    <row r="579" spans="5:49" x14ac:dyDescent="0.3">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row>
    <row r="580" spans="5:49" x14ac:dyDescent="0.3">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row>
    <row r="581" spans="5:49" x14ac:dyDescent="0.3">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row>
    <row r="582" spans="5:49" x14ac:dyDescent="0.3">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row>
    <row r="583" spans="5:49" x14ac:dyDescent="0.3">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row>
    <row r="584" spans="5:49" x14ac:dyDescent="0.3">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row>
    <row r="585" spans="5:49" x14ac:dyDescent="0.3">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row>
    <row r="586" spans="5:49" x14ac:dyDescent="0.3">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row>
    <row r="587" spans="5:49" x14ac:dyDescent="0.3">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row>
    <row r="588" spans="5:49" x14ac:dyDescent="0.3">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row>
    <row r="589" spans="5:49" x14ac:dyDescent="0.3">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row>
    <row r="590" spans="5:49" x14ac:dyDescent="0.3">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row>
    <row r="591" spans="5:49" x14ac:dyDescent="0.3">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row>
    <row r="592" spans="5:49" x14ac:dyDescent="0.3">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row>
    <row r="593" spans="5:49" x14ac:dyDescent="0.3">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row>
    <row r="594" spans="5:49" x14ac:dyDescent="0.3">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row>
    <row r="595" spans="5:49" x14ac:dyDescent="0.3">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row>
    <row r="596" spans="5:49" x14ac:dyDescent="0.3">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row>
    <row r="597" spans="5:49" x14ac:dyDescent="0.3">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row>
    <row r="598" spans="5:49" x14ac:dyDescent="0.3">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row>
    <row r="599" spans="5:49" x14ac:dyDescent="0.3">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row>
    <row r="600" spans="5:49" x14ac:dyDescent="0.3">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row>
    <row r="601" spans="5:49" x14ac:dyDescent="0.3">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row>
    <row r="602" spans="5:49" x14ac:dyDescent="0.3">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row>
    <row r="603" spans="5:49" x14ac:dyDescent="0.3">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row>
    <row r="604" spans="5:49" x14ac:dyDescent="0.3">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row>
    <row r="605" spans="5:49" x14ac:dyDescent="0.3">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row>
    <row r="606" spans="5:49" x14ac:dyDescent="0.3">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row>
    <row r="607" spans="5:49" x14ac:dyDescent="0.3">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row>
    <row r="608" spans="5:49" x14ac:dyDescent="0.3">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row>
    <row r="609" spans="5:49" x14ac:dyDescent="0.3">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row>
    <row r="610" spans="5:49" x14ac:dyDescent="0.3">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row>
    <row r="611" spans="5:49" x14ac:dyDescent="0.3">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row>
    <row r="612" spans="5:49" x14ac:dyDescent="0.3">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row>
    <row r="613" spans="5:49" x14ac:dyDescent="0.3">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row>
    <row r="614" spans="5:49" x14ac:dyDescent="0.3">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row>
    <row r="615" spans="5:49" x14ac:dyDescent="0.3">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row>
    <row r="616" spans="5:49" x14ac:dyDescent="0.3">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row>
    <row r="617" spans="5:49" x14ac:dyDescent="0.3">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row>
    <row r="618" spans="5:49" x14ac:dyDescent="0.3">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row>
    <row r="619" spans="5:49" x14ac:dyDescent="0.3">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row>
    <row r="620" spans="5:49" x14ac:dyDescent="0.3">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row>
    <row r="621" spans="5:49" x14ac:dyDescent="0.3">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row>
    <row r="622" spans="5:49" x14ac:dyDescent="0.3">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row>
    <row r="623" spans="5:49" x14ac:dyDescent="0.3">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row>
    <row r="624" spans="5:49" x14ac:dyDescent="0.3">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row>
    <row r="625" spans="5:49" x14ac:dyDescent="0.3">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row>
    <row r="626" spans="5:49" x14ac:dyDescent="0.3">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row>
    <row r="627" spans="5:49" x14ac:dyDescent="0.3">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row>
    <row r="628" spans="5:49" x14ac:dyDescent="0.3">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row>
    <row r="629" spans="5:49" x14ac:dyDescent="0.3">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row>
    <row r="630" spans="5:49" x14ac:dyDescent="0.3">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row>
    <row r="631" spans="5:49" x14ac:dyDescent="0.3">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row>
    <row r="632" spans="5:49" x14ac:dyDescent="0.3">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row>
    <row r="633" spans="5:49" x14ac:dyDescent="0.3">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row>
    <row r="634" spans="5:49" x14ac:dyDescent="0.3">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row>
    <row r="635" spans="5:49" x14ac:dyDescent="0.3">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row>
    <row r="636" spans="5:49" x14ac:dyDescent="0.3">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row>
    <row r="637" spans="5:49" x14ac:dyDescent="0.3">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row>
    <row r="638" spans="5:49" x14ac:dyDescent="0.3">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row>
    <row r="639" spans="5:49" x14ac:dyDescent="0.3">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row>
    <row r="640" spans="5:49" x14ac:dyDescent="0.3">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row>
    <row r="641" spans="5:49" x14ac:dyDescent="0.3">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row>
    <row r="642" spans="5:49" x14ac:dyDescent="0.3">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row>
    <row r="643" spans="5:49" x14ac:dyDescent="0.3">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row>
    <row r="644" spans="5:49" x14ac:dyDescent="0.3">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row>
    <row r="645" spans="5:49" x14ac:dyDescent="0.3">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row>
    <row r="646" spans="5:49" x14ac:dyDescent="0.3">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row>
    <row r="647" spans="5:49" x14ac:dyDescent="0.3">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row>
    <row r="648" spans="5:49" x14ac:dyDescent="0.3">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row>
    <row r="649" spans="5:49" x14ac:dyDescent="0.3">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row>
    <row r="650" spans="5:49" x14ac:dyDescent="0.3">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row>
    <row r="651" spans="5:49" x14ac:dyDescent="0.3">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row>
    <row r="652" spans="5:49" x14ac:dyDescent="0.3">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row>
    <row r="653" spans="5:49" x14ac:dyDescent="0.3">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row>
    <row r="654" spans="5:49" x14ac:dyDescent="0.3">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row>
    <row r="655" spans="5:49" x14ac:dyDescent="0.3">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row>
    <row r="656" spans="5:49" x14ac:dyDescent="0.3">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row>
    <row r="657" spans="5:49" x14ac:dyDescent="0.3">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row>
    <row r="658" spans="5:49" x14ac:dyDescent="0.3">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row>
    <row r="659" spans="5:49" x14ac:dyDescent="0.3">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row>
    <row r="660" spans="5:49" x14ac:dyDescent="0.3">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row>
    <row r="661" spans="5:49" x14ac:dyDescent="0.3">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row>
    <row r="662" spans="5:49" x14ac:dyDescent="0.3">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row>
    <row r="663" spans="5:49" x14ac:dyDescent="0.3">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row>
    <row r="664" spans="5:49" x14ac:dyDescent="0.3">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row>
    <row r="665" spans="5:49" x14ac:dyDescent="0.3">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row>
    <row r="666" spans="5:49" x14ac:dyDescent="0.3">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row>
    <row r="667" spans="5:49" x14ac:dyDescent="0.3">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row>
    <row r="668" spans="5:49" x14ac:dyDescent="0.3">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row>
    <row r="669" spans="5:49" x14ac:dyDescent="0.3">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row>
    <row r="670" spans="5:49" x14ac:dyDescent="0.3">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row>
    <row r="671" spans="5:49" x14ac:dyDescent="0.3">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row>
    <row r="672" spans="5:49" x14ac:dyDescent="0.3">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row>
    <row r="673" spans="5:49" x14ac:dyDescent="0.3">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row>
    <row r="674" spans="5:49" x14ac:dyDescent="0.3">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row>
    <row r="675" spans="5:49" x14ac:dyDescent="0.3">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row>
    <row r="676" spans="5:49" x14ac:dyDescent="0.3">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row>
    <row r="677" spans="5:49" x14ac:dyDescent="0.3">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row>
    <row r="678" spans="5:49" x14ac:dyDescent="0.3">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row>
    <row r="679" spans="5:49" x14ac:dyDescent="0.3">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row>
    <row r="680" spans="5:49" x14ac:dyDescent="0.3">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row>
    <row r="681" spans="5:49" x14ac:dyDescent="0.3">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row>
    <row r="682" spans="5:49" x14ac:dyDescent="0.3">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row>
    <row r="683" spans="5:49" x14ac:dyDescent="0.3">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row>
    <row r="684" spans="5:49" x14ac:dyDescent="0.3">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row>
    <row r="685" spans="5:49" x14ac:dyDescent="0.3">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row>
    <row r="686" spans="5:49" x14ac:dyDescent="0.3">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row>
    <row r="687" spans="5:49" x14ac:dyDescent="0.3">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row>
    <row r="688" spans="5:49" x14ac:dyDescent="0.3">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row>
    <row r="689" spans="5:49" x14ac:dyDescent="0.3">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row>
    <row r="690" spans="5:49" x14ac:dyDescent="0.3">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row>
    <row r="691" spans="5:49" x14ac:dyDescent="0.3">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row>
    <row r="692" spans="5:49" x14ac:dyDescent="0.3">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row>
    <row r="693" spans="5:49" x14ac:dyDescent="0.3">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row>
    <row r="694" spans="5:49" x14ac:dyDescent="0.3">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row>
    <row r="695" spans="5:49" x14ac:dyDescent="0.3">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row>
    <row r="696" spans="5:49" x14ac:dyDescent="0.3">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row>
    <row r="697" spans="5:49" x14ac:dyDescent="0.3">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row>
    <row r="698" spans="5:49" x14ac:dyDescent="0.3">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row>
    <row r="699" spans="5:49" x14ac:dyDescent="0.3">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row>
    <row r="700" spans="5:49" x14ac:dyDescent="0.3">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row>
    <row r="701" spans="5:49" x14ac:dyDescent="0.3">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row>
    <row r="702" spans="5:49" x14ac:dyDescent="0.3">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row>
    <row r="703" spans="5:49" x14ac:dyDescent="0.3">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row>
    <row r="704" spans="5:49" x14ac:dyDescent="0.3">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row>
    <row r="705" spans="5:49" x14ac:dyDescent="0.3">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row>
    <row r="706" spans="5:49" x14ac:dyDescent="0.3">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row>
    <row r="707" spans="5:49" x14ac:dyDescent="0.3">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row>
    <row r="708" spans="5:49" x14ac:dyDescent="0.3">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row>
    <row r="709" spans="5:49" x14ac:dyDescent="0.3">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row>
    <row r="710" spans="5:49" x14ac:dyDescent="0.3">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row>
    <row r="711" spans="5:49" x14ac:dyDescent="0.3">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row>
    <row r="712" spans="5:49" x14ac:dyDescent="0.3">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row>
    <row r="713" spans="5:49" x14ac:dyDescent="0.3">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row>
    <row r="714" spans="5:49" x14ac:dyDescent="0.3">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row>
    <row r="715" spans="5:49" x14ac:dyDescent="0.3">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row>
    <row r="716" spans="5:49" x14ac:dyDescent="0.3">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row>
    <row r="717" spans="5:49" x14ac:dyDescent="0.3">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row>
    <row r="718" spans="5:49" x14ac:dyDescent="0.3">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row>
    <row r="719" spans="5:49" x14ac:dyDescent="0.3">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row>
    <row r="720" spans="5:49" x14ac:dyDescent="0.3">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row>
    <row r="721" spans="5:49" x14ac:dyDescent="0.3">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row>
    <row r="722" spans="5:49" x14ac:dyDescent="0.3">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row>
    <row r="723" spans="5:49" x14ac:dyDescent="0.3">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row>
    <row r="724" spans="5:49" x14ac:dyDescent="0.3">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row>
    <row r="725" spans="5:49" x14ac:dyDescent="0.3">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row>
    <row r="726" spans="5:49" x14ac:dyDescent="0.3">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row>
    <row r="727" spans="5:49" x14ac:dyDescent="0.3">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row>
    <row r="728" spans="5:49" x14ac:dyDescent="0.3">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row>
    <row r="729" spans="5:49" x14ac:dyDescent="0.3">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row>
    <row r="730" spans="5:49" x14ac:dyDescent="0.3">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row>
    <row r="731" spans="5:49" x14ac:dyDescent="0.3">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row>
    <row r="732" spans="5:49" x14ac:dyDescent="0.3">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row>
    <row r="733" spans="5:49" x14ac:dyDescent="0.3">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row>
    <row r="734" spans="5:49" x14ac:dyDescent="0.3">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row>
    <row r="735" spans="5:49" x14ac:dyDescent="0.3">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row>
    <row r="736" spans="5:49" x14ac:dyDescent="0.3">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row>
    <row r="737" spans="5:49" x14ac:dyDescent="0.3">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row>
    <row r="738" spans="5:49" x14ac:dyDescent="0.3">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row>
    <row r="739" spans="5:49" x14ac:dyDescent="0.3">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row>
    <row r="740" spans="5:49" x14ac:dyDescent="0.3">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row>
    <row r="741" spans="5:49" x14ac:dyDescent="0.3">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row>
    <row r="742" spans="5:49" x14ac:dyDescent="0.3">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row>
    <row r="743" spans="5:49" x14ac:dyDescent="0.3">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row>
    <row r="744" spans="5:49" x14ac:dyDescent="0.3">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row>
    <row r="745" spans="5:49" x14ac:dyDescent="0.3">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row>
    <row r="746" spans="5:49" x14ac:dyDescent="0.3">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row>
    <row r="747" spans="5:49" x14ac:dyDescent="0.3">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row>
    <row r="748" spans="5:49" x14ac:dyDescent="0.3">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row>
    <row r="749" spans="5:49" x14ac:dyDescent="0.3">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row>
    <row r="750" spans="5:49" x14ac:dyDescent="0.3">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row>
    <row r="751" spans="5:49" x14ac:dyDescent="0.3">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row>
    <row r="752" spans="5:49" x14ac:dyDescent="0.3">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row>
    <row r="753" spans="5:49" x14ac:dyDescent="0.3">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row>
    <row r="754" spans="5:49" x14ac:dyDescent="0.3">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row>
    <row r="755" spans="5:49" x14ac:dyDescent="0.3">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row>
    <row r="756" spans="5:49" x14ac:dyDescent="0.3">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row>
    <row r="757" spans="5:49" x14ac:dyDescent="0.3">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row>
    <row r="758" spans="5:49" x14ac:dyDescent="0.3">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row>
    <row r="759" spans="5:49" x14ac:dyDescent="0.3">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row>
    <row r="760" spans="5:49" x14ac:dyDescent="0.3">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row>
    <row r="761" spans="5:49" x14ac:dyDescent="0.3">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row>
    <row r="762" spans="5:49" x14ac:dyDescent="0.3">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row>
    <row r="763" spans="5:49" x14ac:dyDescent="0.3">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row>
    <row r="764" spans="5:49" x14ac:dyDescent="0.3">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row>
    <row r="765" spans="5:49" x14ac:dyDescent="0.3">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row>
    <row r="766" spans="5:49" x14ac:dyDescent="0.3">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row>
    <row r="767" spans="5:49" x14ac:dyDescent="0.3">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row>
    <row r="768" spans="5:49" x14ac:dyDescent="0.3">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row>
    <row r="769" spans="5:49" x14ac:dyDescent="0.3">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row>
    <row r="770" spans="5:49" x14ac:dyDescent="0.3">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row>
    <row r="771" spans="5:49" x14ac:dyDescent="0.3">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row>
    <row r="772" spans="5:49" x14ac:dyDescent="0.3">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row>
    <row r="773" spans="5:49" x14ac:dyDescent="0.3">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row>
    <row r="774" spans="5:49" x14ac:dyDescent="0.3">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row>
    <row r="775" spans="5:49" x14ac:dyDescent="0.3">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row>
    <row r="776" spans="5:49" x14ac:dyDescent="0.3">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row>
    <row r="777" spans="5:49" x14ac:dyDescent="0.3">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row>
    <row r="778" spans="5:49" x14ac:dyDescent="0.3">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row>
    <row r="779" spans="5:49" x14ac:dyDescent="0.3">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row>
    <row r="780" spans="5:49" x14ac:dyDescent="0.3">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row>
    <row r="781" spans="5:49" x14ac:dyDescent="0.3">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row>
    <row r="782" spans="5:49" x14ac:dyDescent="0.3">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row>
    <row r="783" spans="5:49" x14ac:dyDescent="0.3">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row>
    <row r="784" spans="5:49" x14ac:dyDescent="0.3">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row>
    <row r="785" spans="5:49" x14ac:dyDescent="0.3">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row>
    <row r="786" spans="5:49" x14ac:dyDescent="0.3">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row>
    <row r="787" spans="5:49" x14ac:dyDescent="0.3">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row>
    <row r="788" spans="5:49" x14ac:dyDescent="0.3">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row>
    <row r="789" spans="5:49" x14ac:dyDescent="0.3">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row>
    <row r="790" spans="5:49" x14ac:dyDescent="0.3">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row>
    <row r="791" spans="5:49" x14ac:dyDescent="0.3">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row>
    <row r="792" spans="5:49" x14ac:dyDescent="0.3">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row>
    <row r="793" spans="5:49" x14ac:dyDescent="0.3">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row>
    <row r="794" spans="5:49" x14ac:dyDescent="0.3">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row>
    <row r="795" spans="5:49" x14ac:dyDescent="0.3">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row>
    <row r="796" spans="5:49" x14ac:dyDescent="0.3">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row>
    <row r="797" spans="5:49" x14ac:dyDescent="0.3">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row>
    <row r="798" spans="5:49" x14ac:dyDescent="0.3">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row>
    <row r="799" spans="5:49" x14ac:dyDescent="0.3">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row>
    <row r="800" spans="5:49" x14ac:dyDescent="0.3">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row>
    <row r="801" spans="5:49" x14ac:dyDescent="0.3">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row>
    <row r="802" spans="5:49" x14ac:dyDescent="0.3">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row>
    <row r="803" spans="5:49" x14ac:dyDescent="0.3">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row>
    <row r="804" spans="5:49" x14ac:dyDescent="0.3">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row>
    <row r="805" spans="5:49" x14ac:dyDescent="0.3">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row>
    <row r="806" spans="5:49" x14ac:dyDescent="0.3">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row>
    <row r="807" spans="5:49" x14ac:dyDescent="0.3">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row>
    <row r="808" spans="5:49" x14ac:dyDescent="0.3">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row>
    <row r="809" spans="5:49" x14ac:dyDescent="0.3">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row>
    <row r="810" spans="5:49" x14ac:dyDescent="0.3">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row>
    <row r="811" spans="5:49" x14ac:dyDescent="0.3">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row>
    <row r="812" spans="5:49" x14ac:dyDescent="0.3">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row>
    <row r="813" spans="5:49" x14ac:dyDescent="0.3">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row>
    <row r="814" spans="5:49" x14ac:dyDescent="0.3">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row>
    <row r="815" spans="5:49" x14ac:dyDescent="0.3">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row>
    <row r="816" spans="5:49" x14ac:dyDescent="0.3">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row>
    <row r="817" spans="5:49" x14ac:dyDescent="0.3">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row>
    <row r="818" spans="5:49" x14ac:dyDescent="0.3">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row>
    <row r="819" spans="5:49" x14ac:dyDescent="0.3">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row>
    <row r="820" spans="5:49" x14ac:dyDescent="0.3">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row>
    <row r="821" spans="5:49" x14ac:dyDescent="0.3">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row>
    <row r="822" spans="5:49" x14ac:dyDescent="0.3">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row>
    <row r="823" spans="5:49" x14ac:dyDescent="0.3">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row>
    <row r="824" spans="5:49" x14ac:dyDescent="0.3">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row>
    <row r="825" spans="5:49" x14ac:dyDescent="0.3">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row>
    <row r="826" spans="5:49" x14ac:dyDescent="0.3">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row>
    <row r="827" spans="5:49" x14ac:dyDescent="0.3">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row>
    <row r="828" spans="5:49" x14ac:dyDescent="0.3">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row>
    <row r="829" spans="5:49" x14ac:dyDescent="0.3">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row>
    <row r="830" spans="5:49" x14ac:dyDescent="0.3">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row>
    <row r="831" spans="5:49" x14ac:dyDescent="0.3">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row>
    <row r="832" spans="5:49" x14ac:dyDescent="0.3">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row>
    <row r="833" spans="5:49" x14ac:dyDescent="0.3">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row>
    <row r="834" spans="5:49" x14ac:dyDescent="0.3">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row>
    <row r="835" spans="5:49" x14ac:dyDescent="0.3">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row>
    <row r="836" spans="5:49" x14ac:dyDescent="0.3">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row>
    <row r="837" spans="5:49" x14ac:dyDescent="0.3">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row>
    <row r="838" spans="5:49" x14ac:dyDescent="0.3">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row>
    <row r="839" spans="5:49" x14ac:dyDescent="0.3">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row>
    <row r="840" spans="5:49" x14ac:dyDescent="0.3">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row>
    <row r="841" spans="5:49" x14ac:dyDescent="0.3">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row>
    <row r="842" spans="5:49" x14ac:dyDescent="0.3">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row>
    <row r="843" spans="5:49" x14ac:dyDescent="0.3">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row>
    <row r="844" spans="5:49" x14ac:dyDescent="0.3">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row>
    <row r="845" spans="5:49" x14ac:dyDescent="0.3">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row>
    <row r="846" spans="5:49" x14ac:dyDescent="0.3">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row>
    <row r="847" spans="5:49" x14ac:dyDescent="0.3">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row>
    <row r="848" spans="5:49" x14ac:dyDescent="0.3">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row>
    <row r="849" spans="5:49" x14ac:dyDescent="0.3">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row>
    <row r="850" spans="5:49" x14ac:dyDescent="0.3">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row>
    <row r="851" spans="5:49" x14ac:dyDescent="0.3">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row>
    <row r="852" spans="5:49" x14ac:dyDescent="0.3">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row>
    <row r="853" spans="5:49" x14ac:dyDescent="0.3">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row>
    <row r="854" spans="5:49" x14ac:dyDescent="0.3">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row>
    <row r="855" spans="5:49" x14ac:dyDescent="0.3">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row>
    <row r="856" spans="5:49" x14ac:dyDescent="0.3">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row>
    <row r="857" spans="5:49" x14ac:dyDescent="0.3">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row>
    <row r="858" spans="5:49" x14ac:dyDescent="0.3">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row>
    <row r="859" spans="5:49" x14ac:dyDescent="0.3">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row>
    <row r="860" spans="5:49" x14ac:dyDescent="0.3">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row>
    <row r="861" spans="5:49" x14ac:dyDescent="0.3">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row>
    <row r="862" spans="5:49" x14ac:dyDescent="0.3">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row>
    <row r="863" spans="5:49" x14ac:dyDescent="0.3">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row>
    <row r="864" spans="5:49" x14ac:dyDescent="0.3">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row>
    <row r="865" spans="5:49" x14ac:dyDescent="0.3">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row>
    <row r="866" spans="5:49" x14ac:dyDescent="0.3">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row>
    <row r="867" spans="5:49" x14ac:dyDescent="0.3">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row>
    <row r="868" spans="5:49" x14ac:dyDescent="0.3">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row>
    <row r="869" spans="5:49" x14ac:dyDescent="0.3">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row>
    <row r="870" spans="5:49" x14ac:dyDescent="0.3">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row>
    <row r="871" spans="5:49" x14ac:dyDescent="0.3">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row>
    <row r="872" spans="5:49" x14ac:dyDescent="0.3">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row>
    <row r="873" spans="5:49" x14ac:dyDescent="0.3">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row>
    <row r="874" spans="5:49" x14ac:dyDescent="0.3">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row>
    <row r="875" spans="5:49" x14ac:dyDescent="0.3">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row>
    <row r="876" spans="5:49" x14ac:dyDescent="0.3">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row>
    <row r="877" spans="5:49" x14ac:dyDescent="0.3">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row>
    <row r="878" spans="5:49" x14ac:dyDescent="0.3">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row>
    <row r="879" spans="5:49" x14ac:dyDescent="0.3">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row>
    <row r="880" spans="5:49" x14ac:dyDescent="0.3">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row>
    <row r="881" spans="5:49" x14ac:dyDescent="0.3">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row>
    <row r="882" spans="5:49" x14ac:dyDescent="0.3">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row>
    <row r="883" spans="5:49" x14ac:dyDescent="0.3">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row>
    <row r="884" spans="5:49" x14ac:dyDescent="0.3">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row>
    <row r="885" spans="5:49" x14ac:dyDescent="0.3">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row>
    <row r="886" spans="5:49" x14ac:dyDescent="0.3">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row>
    <row r="887" spans="5:49" x14ac:dyDescent="0.3">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row>
    <row r="888" spans="5:49" x14ac:dyDescent="0.3">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row>
    <row r="889" spans="5:49" x14ac:dyDescent="0.3">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row>
    <row r="890" spans="5:49" x14ac:dyDescent="0.3">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row>
    <row r="891" spans="5:49" x14ac:dyDescent="0.3">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row>
    <row r="892" spans="5:49" x14ac:dyDescent="0.3">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row>
    <row r="893" spans="5:49" x14ac:dyDescent="0.3">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row>
    <row r="894" spans="5:49" x14ac:dyDescent="0.3">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row>
    <row r="895" spans="5:49" x14ac:dyDescent="0.3">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row>
    <row r="896" spans="5:49" x14ac:dyDescent="0.3">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row>
    <row r="897" spans="5:49" x14ac:dyDescent="0.3">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row>
    <row r="898" spans="5:49" x14ac:dyDescent="0.3">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row>
    <row r="899" spans="5:49" x14ac:dyDescent="0.3">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row>
    <row r="900" spans="5:49" x14ac:dyDescent="0.3">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row>
    <row r="901" spans="5:49" x14ac:dyDescent="0.3">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row>
    <row r="902" spans="5:49" x14ac:dyDescent="0.3">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row>
    <row r="903" spans="5:49" x14ac:dyDescent="0.3">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row>
    <row r="904" spans="5:49" x14ac:dyDescent="0.3">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row>
    <row r="905" spans="5:49" x14ac:dyDescent="0.3">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row>
    <row r="906" spans="5:49" x14ac:dyDescent="0.3">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row>
    <row r="907" spans="5:49" x14ac:dyDescent="0.3">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row>
    <row r="908" spans="5:49" x14ac:dyDescent="0.3">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row>
    <row r="909" spans="5:49" x14ac:dyDescent="0.3">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row>
    <row r="910" spans="5:49" x14ac:dyDescent="0.3">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row>
    <row r="911" spans="5:49" x14ac:dyDescent="0.3">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row>
    <row r="912" spans="5:49" x14ac:dyDescent="0.3">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row>
    <row r="913" spans="5:49" x14ac:dyDescent="0.3">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row>
    <row r="914" spans="5:49" x14ac:dyDescent="0.3">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row>
    <row r="915" spans="5:49" x14ac:dyDescent="0.3">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row>
    <row r="916" spans="5:49" x14ac:dyDescent="0.3">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row>
    <row r="917" spans="5:49" x14ac:dyDescent="0.3">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row>
    <row r="918" spans="5:49" x14ac:dyDescent="0.3">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row>
    <row r="919" spans="5:49" x14ac:dyDescent="0.3">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row>
    <row r="920" spans="5:49" x14ac:dyDescent="0.3">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row>
    <row r="921" spans="5:49" x14ac:dyDescent="0.3">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row>
    <row r="922" spans="5:49" x14ac:dyDescent="0.3">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row>
    <row r="923" spans="5:49" x14ac:dyDescent="0.3">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row>
    <row r="924" spans="5:49" x14ac:dyDescent="0.3">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row>
    <row r="925" spans="5:49" x14ac:dyDescent="0.3">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row>
  </sheetData>
  <mergeCells count="1">
    <mergeCell ref="B2: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CA3E-D230-49E3-AB10-2BC6DFFA425E}">
  <sheetPr>
    <pageSetUpPr fitToPage="1"/>
  </sheetPr>
  <dimension ref="A1:AB325"/>
  <sheetViews>
    <sheetView zoomScale="80" zoomScaleNormal="80" workbookViewId="0">
      <selection activeCell="B5" sqref="B5:E16"/>
    </sheetView>
  </sheetViews>
  <sheetFormatPr defaultColWidth="9.109375" defaultRowHeight="14.4" x14ac:dyDescent="0.3"/>
  <cols>
    <col min="1" max="1" width="7" style="32" customWidth="1"/>
    <col min="2" max="2" width="35.109375" style="32" customWidth="1"/>
    <col min="3" max="3" width="17.6640625" style="32" customWidth="1"/>
    <col min="4" max="4" width="77.44140625" style="32" customWidth="1"/>
    <col min="5" max="5" width="83.33203125" style="32" customWidth="1"/>
    <col min="6" max="16384" width="9.109375" style="32"/>
  </cols>
  <sheetData>
    <row r="1" spans="1:28" s="122" customFormat="1" ht="87.75" customHeight="1" x14ac:dyDescent="0.3">
      <c r="A1" s="149"/>
      <c r="B1" s="150"/>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row>
    <row r="2" spans="1:28" ht="35.25" customHeight="1" x14ac:dyDescent="0.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s="123" customFormat="1" ht="19.8" x14ac:dyDescent="0.3">
      <c r="A3" s="151"/>
      <c r="B3" s="225" t="s">
        <v>454</v>
      </c>
      <c r="C3" s="152"/>
      <c r="D3" s="152"/>
      <c r="E3" s="133"/>
      <c r="F3" s="151"/>
      <c r="G3" s="151"/>
      <c r="H3" s="151"/>
      <c r="I3" s="151"/>
      <c r="J3" s="151"/>
      <c r="K3" s="151"/>
      <c r="L3" s="151"/>
      <c r="M3" s="151"/>
      <c r="N3" s="151"/>
      <c r="O3" s="151"/>
      <c r="P3" s="151"/>
      <c r="Q3" s="151"/>
      <c r="R3" s="151"/>
      <c r="S3" s="151"/>
      <c r="T3" s="151"/>
      <c r="U3" s="151"/>
      <c r="V3" s="151"/>
      <c r="W3" s="151"/>
      <c r="X3" s="151"/>
      <c r="Y3" s="151"/>
      <c r="Z3" s="151"/>
      <c r="AA3" s="151"/>
      <c r="AB3" s="151"/>
    </row>
    <row r="4" spans="1:28" ht="28.5" customHeight="1" x14ac:dyDescent="0.3">
      <c r="A4" s="16"/>
      <c r="B4" s="264" t="s">
        <v>421</v>
      </c>
      <c r="C4" s="265" t="s">
        <v>183</v>
      </c>
      <c r="D4" s="265" t="s">
        <v>548</v>
      </c>
      <c r="E4" s="264" t="s">
        <v>166</v>
      </c>
      <c r="F4" s="16"/>
      <c r="G4" s="16"/>
      <c r="H4" s="16"/>
      <c r="I4" s="16"/>
      <c r="J4" s="16"/>
      <c r="K4" s="16"/>
      <c r="L4" s="16"/>
      <c r="M4" s="16"/>
      <c r="N4" s="16"/>
      <c r="O4" s="16"/>
      <c r="P4" s="16"/>
      <c r="Q4" s="16"/>
      <c r="R4" s="16"/>
      <c r="S4" s="16"/>
      <c r="T4" s="16"/>
      <c r="U4" s="16"/>
      <c r="V4" s="16"/>
      <c r="W4" s="16"/>
      <c r="X4" s="16"/>
      <c r="Y4" s="16"/>
      <c r="Z4" s="16"/>
      <c r="AA4" s="16"/>
      <c r="AB4" s="16"/>
    </row>
    <row r="5" spans="1:28" ht="28.5" customHeight="1" x14ac:dyDescent="0.3">
      <c r="A5" s="16"/>
      <c r="B5" s="355" t="s">
        <v>1374</v>
      </c>
      <c r="C5" s="226">
        <v>44927</v>
      </c>
      <c r="D5" s="356" t="s">
        <v>1449</v>
      </c>
      <c r="E5" s="357" t="s">
        <v>554</v>
      </c>
      <c r="F5" s="334"/>
      <c r="G5" s="334"/>
      <c r="H5" s="16"/>
      <c r="I5" s="16"/>
      <c r="J5" s="16"/>
      <c r="K5" s="16"/>
      <c r="L5" s="16"/>
      <c r="M5" s="16"/>
      <c r="N5" s="16"/>
      <c r="O5" s="16"/>
      <c r="P5" s="16"/>
      <c r="Q5" s="16"/>
      <c r="R5" s="16"/>
      <c r="S5" s="16"/>
      <c r="T5" s="16"/>
      <c r="U5" s="16"/>
      <c r="V5" s="16"/>
      <c r="W5" s="16"/>
      <c r="X5" s="16"/>
      <c r="Y5" s="16"/>
      <c r="Z5" s="16"/>
      <c r="AA5" s="16"/>
      <c r="AB5" s="16"/>
    </row>
    <row r="6" spans="1:28" ht="28.5" customHeight="1" x14ac:dyDescent="0.3">
      <c r="A6" s="16"/>
      <c r="B6" s="355" t="s">
        <v>629</v>
      </c>
      <c r="C6" s="226">
        <v>43951</v>
      </c>
      <c r="D6" s="356" t="s">
        <v>630</v>
      </c>
      <c r="E6" s="357" t="s">
        <v>1211</v>
      </c>
      <c r="F6" s="334"/>
      <c r="G6" s="334"/>
      <c r="H6" s="16"/>
      <c r="I6" s="16"/>
      <c r="J6" s="16"/>
      <c r="K6" s="16"/>
      <c r="L6" s="16"/>
      <c r="M6" s="16"/>
      <c r="N6" s="16"/>
      <c r="O6" s="16"/>
      <c r="P6" s="16"/>
      <c r="Q6" s="16"/>
      <c r="R6" s="16"/>
      <c r="S6" s="16"/>
      <c r="T6" s="16"/>
      <c r="U6" s="16"/>
      <c r="V6" s="16"/>
      <c r="W6" s="16"/>
      <c r="X6" s="16"/>
      <c r="Y6" s="16"/>
      <c r="Z6" s="16"/>
      <c r="AA6" s="16"/>
      <c r="AB6" s="16"/>
    </row>
    <row r="7" spans="1:28" ht="28.5" customHeight="1" x14ac:dyDescent="0.3">
      <c r="A7" s="16"/>
      <c r="B7" s="355" t="s">
        <v>1373</v>
      </c>
      <c r="C7" s="226">
        <v>44525</v>
      </c>
      <c r="D7" s="356" t="s">
        <v>1372</v>
      </c>
      <c r="E7" s="357" t="s">
        <v>549</v>
      </c>
      <c r="F7" s="334"/>
      <c r="G7" s="334"/>
      <c r="H7" s="16"/>
      <c r="I7" s="16"/>
      <c r="J7" s="16"/>
      <c r="K7" s="16"/>
      <c r="L7" s="16"/>
      <c r="M7" s="16"/>
      <c r="N7" s="16"/>
      <c r="O7" s="16"/>
      <c r="P7" s="16"/>
      <c r="Q7" s="16"/>
      <c r="R7" s="16"/>
      <c r="S7" s="16"/>
      <c r="T7" s="16"/>
      <c r="U7" s="16"/>
      <c r="V7" s="16"/>
      <c r="W7" s="16"/>
      <c r="X7" s="16"/>
      <c r="Y7" s="16"/>
      <c r="Z7" s="16"/>
      <c r="AA7" s="16"/>
      <c r="AB7" s="16"/>
    </row>
    <row r="8" spans="1:28" ht="28.5" customHeight="1" x14ac:dyDescent="0.3">
      <c r="A8" s="16"/>
      <c r="B8" s="355" t="s">
        <v>550</v>
      </c>
      <c r="C8" s="226">
        <v>43007</v>
      </c>
      <c r="D8" s="356" t="s">
        <v>551</v>
      </c>
      <c r="E8" s="357" t="s">
        <v>552</v>
      </c>
      <c r="F8" s="334"/>
      <c r="G8" s="334"/>
      <c r="H8" s="16"/>
      <c r="I8" s="16"/>
      <c r="J8" s="16"/>
      <c r="K8" s="16"/>
      <c r="L8" s="16"/>
      <c r="M8" s="16"/>
      <c r="N8" s="16"/>
      <c r="O8" s="16"/>
      <c r="P8" s="16"/>
      <c r="Q8" s="16"/>
      <c r="R8" s="16"/>
      <c r="S8" s="16"/>
      <c r="T8" s="16"/>
      <c r="U8" s="16"/>
      <c r="V8" s="16"/>
      <c r="W8" s="16"/>
      <c r="X8" s="16"/>
      <c r="Y8" s="16"/>
      <c r="Z8" s="16"/>
      <c r="AA8" s="16"/>
      <c r="AB8" s="16"/>
    </row>
    <row r="9" spans="1:28" ht="28.5" customHeight="1" x14ac:dyDescent="0.3">
      <c r="A9" s="16"/>
      <c r="B9" s="357" t="s">
        <v>631</v>
      </c>
      <c r="C9" s="226">
        <v>43993</v>
      </c>
      <c r="D9" s="358" t="s">
        <v>632</v>
      </c>
      <c r="E9" s="358" t="s">
        <v>1215</v>
      </c>
      <c r="F9" s="334"/>
      <c r="G9" s="334"/>
      <c r="H9" s="16"/>
      <c r="I9" s="16"/>
      <c r="J9" s="16"/>
      <c r="K9" s="16"/>
      <c r="L9" s="16"/>
      <c r="M9" s="16"/>
      <c r="N9" s="16"/>
      <c r="O9" s="16"/>
      <c r="P9" s="16"/>
      <c r="Q9" s="16"/>
      <c r="R9" s="16"/>
      <c r="S9" s="16"/>
      <c r="T9" s="16"/>
      <c r="U9" s="16"/>
      <c r="V9" s="16"/>
      <c r="W9" s="16"/>
      <c r="X9" s="16"/>
      <c r="Y9" s="16"/>
      <c r="Z9" s="16"/>
      <c r="AA9" s="16"/>
      <c r="AB9" s="16"/>
    </row>
    <row r="10" spans="1:28" ht="28.5" customHeight="1" x14ac:dyDescent="0.3">
      <c r="A10" s="16"/>
      <c r="B10" s="357" t="s">
        <v>1422</v>
      </c>
      <c r="C10" s="226">
        <v>44965</v>
      </c>
      <c r="D10" s="358" t="s">
        <v>1371</v>
      </c>
      <c r="E10" s="358" t="s">
        <v>1216</v>
      </c>
      <c r="F10" s="334"/>
      <c r="G10" s="334"/>
      <c r="H10" s="16"/>
      <c r="I10" s="16"/>
      <c r="J10" s="16"/>
      <c r="K10" s="16"/>
      <c r="L10" s="16"/>
      <c r="M10" s="16"/>
      <c r="N10" s="16"/>
      <c r="O10" s="16"/>
      <c r="P10" s="16"/>
      <c r="Q10" s="16"/>
      <c r="R10" s="16"/>
      <c r="S10" s="16"/>
      <c r="T10" s="16"/>
      <c r="U10" s="16"/>
      <c r="V10" s="16"/>
      <c r="W10" s="16"/>
      <c r="X10" s="16"/>
      <c r="Y10" s="16"/>
      <c r="Z10" s="16"/>
      <c r="AA10" s="16"/>
      <c r="AB10" s="16"/>
    </row>
    <row r="11" spans="1:28" ht="28.5" customHeight="1" x14ac:dyDescent="0.3">
      <c r="A11" s="16"/>
      <c r="B11" s="357" t="s">
        <v>1504</v>
      </c>
      <c r="C11" s="226">
        <v>44757</v>
      </c>
      <c r="D11" s="358" t="s">
        <v>1505</v>
      </c>
      <c r="E11" s="359" t="s">
        <v>1506</v>
      </c>
      <c r="F11" s="334"/>
      <c r="G11" s="334"/>
      <c r="H11" s="16"/>
      <c r="I11" s="16"/>
      <c r="J11" s="16"/>
      <c r="K11" s="16"/>
      <c r="L11" s="16"/>
      <c r="M11" s="16"/>
      <c r="N11" s="16"/>
      <c r="O11" s="16"/>
      <c r="P11" s="16"/>
      <c r="Q11" s="16"/>
      <c r="R11" s="16"/>
      <c r="S11" s="16"/>
      <c r="T11" s="16"/>
      <c r="U11" s="16"/>
      <c r="V11" s="16"/>
      <c r="W11" s="16"/>
      <c r="X11" s="16"/>
      <c r="Y11" s="16"/>
      <c r="Z11" s="16"/>
      <c r="AA11" s="16"/>
      <c r="AB11" s="16"/>
    </row>
    <row r="12" spans="1:28" ht="28.5" customHeight="1" x14ac:dyDescent="0.3">
      <c r="A12" s="16"/>
      <c r="B12" s="357" t="s">
        <v>1365</v>
      </c>
      <c r="C12" s="226">
        <v>44965</v>
      </c>
      <c r="D12" s="357" t="s">
        <v>1366</v>
      </c>
      <c r="E12" s="357" t="s">
        <v>1212</v>
      </c>
      <c r="F12" s="334"/>
      <c r="G12" s="334"/>
      <c r="H12" s="16"/>
      <c r="I12" s="16"/>
      <c r="J12" s="16"/>
      <c r="K12" s="16"/>
      <c r="L12" s="16"/>
      <c r="M12" s="16"/>
      <c r="N12" s="16"/>
      <c r="O12" s="16"/>
      <c r="P12" s="16"/>
      <c r="Q12" s="16"/>
      <c r="R12" s="16"/>
      <c r="S12" s="16"/>
      <c r="T12" s="16"/>
      <c r="U12" s="16"/>
      <c r="V12" s="16"/>
      <c r="W12" s="16"/>
      <c r="X12" s="16"/>
      <c r="Y12" s="16"/>
      <c r="Z12" s="16"/>
      <c r="AA12" s="16"/>
      <c r="AB12" s="16"/>
    </row>
    <row r="13" spans="1:28" ht="28.5" customHeight="1" x14ac:dyDescent="0.3">
      <c r="A13" s="16"/>
      <c r="B13" s="357" t="s">
        <v>1364</v>
      </c>
      <c r="C13" s="226">
        <v>44965</v>
      </c>
      <c r="D13" s="357" t="s">
        <v>1367</v>
      </c>
      <c r="E13" s="357" t="s">
        <v>1213</v>
      </c>
      <c r="F13" s="334"/>
      <c r="G13" s="334"/>
      <c r="H13" s="16"/>
      <c r="I13" s="16"/>
      <c r="J13" s="16"/>
      <c r="K13" s="16"/>
      <c r="L13" s="16"/>
      <c r="M13" s="16"/>
      <c r="N13" s="16"/>
      <c r="O13" s="16"/>
      <c r="P13" s="16"/>
      <c r="Q13" s="16"/>
      <c r="R13" s="16"/>
      <c r="S13" s="16"/>
      <c r="T13" s="16"/>
      <c r="U13" s="16"/>
      <c r="V13" s="16"/>
      <c r="W13" s="16"/>
      <c r="X13" s="16"/>
      <c r="Y13" s="16"/>
      <c r="Z13" s="16"/>
      <c r="AA13" s="16"/>
      <c r="AB13" s="16"/>
    </row>
    <row r="14" spans="1:28" ht="28.5" customHeight="1" x14ac:dyDescent="0.3">
      <c r="A14" s="16"/>
      <c r="B14" s="357" t="s">
        <v>1363</v>
      </c>
      <c r="C14" s="226">
        <v>44965</v>
      </c>
      <c r="D14" s="357" t="s">
        <v>1368</v>
      </c>
      <c r="E14" s="357" t="s">
        <v>553</v>
      </c>
      <c r="F14" s="334"/>
      <c r="G14" s="334"/>
      <c r="H14" s="16"/>
      <c r="I14" s="16"/>
      <c r="J14" s="16"/>
      <c r="K14" s="16"/>
      <c r="L14" s="16"/>
      <c r="M14" s="16"/>
      <c r="N14" s="16"/>
      <c r="O14" s="16"/>
      <c r="P14" s="16"/>
      <c r="Q14" s="16"/>
      <c r="R14" s="16"/>
      <c r="S14" s="16"/>
      <c r="T14" s="16"/>
      <c r="U14" s="16"/>
      <c r="V14" s="16"/>
      <c r="W14" s="16"/>
      <c r="X14" s="16"/>
      <c r="Y14" s="16"/>
      <c r="Z14" s="16"/>
      <c r="AA14" s="16"/>
      <c r="AB14" s="16"/>
    </row>
    <row r="15" spans="1:28" ht="28.5" customHeight="1" x14ac:dyDescent="0.3">
      <c r="A15" s="16"/>
      <c r="B15" s="357" t="s">
        <v>1362</v>
      </c>
      <c r="C15" s="226">
        <v>44965</v>
      </c>
      <c r="D15" s="357" t="s">
        <v>1369</v>
      </c>
      <c r="E15" s="357" t="s">
        <v>1214</v>
      </c>
      <c r="F15" s="334"/>
      <c r="G15" s="334"/>
      <c r="H15" s="16"/>
      <c r="I15" s="16"/>
      <c r="J15" s="16"/>
      <c r="K15" s="16"/>
      <c r="L15" s="16"/>
      <c r="M15" s="16"/>
      <c r="N15" s="16"/>
      <c r="O15" s="16"/>
      <c r="P15" s="16"/>
      <c r="Q15" s="16"/>
      <c r="R15" s="16"/>
      <c r="S15" s="16"/>
      <c r="T15" s="16"/>
      <c r="U15" s="16"/>
      <c r="V15" s="16"/>
      <c r="W15" s="16"/>
      <c r="X15" s="16"/>
      <c r="Y15" s="16"/>
      <c r="Z15" s="16"/>
      <c r="AA15" s="16"/>
      <c r="AB15" s="16"/>
    </row>
    <row r="16" spans="1:28" ht="28.5" customHeight="1" x14ac:dyDescent="0.3">
      <c r="A16" s="16"/>
      <c r="B16" s="357" t="s">
        <v>1361</v>
      </c>
      <c r="C16" s="226">
        <v>44965</v>
      </c>
      <c r="D16" s="357" t="s">
        <v>1370</v>
      </c>
      <c r="E16" s="357" t="s">
        <v>1507</v>
      </c>
      <c r="F16" s="334"/>
      <c r="G16" s="334"/>
      <c r="H16" s="16"/>
      <c r="I16" s="16"/>
      <c r="J16" s="16"/>
      <c r="K16" s="16"/>
      <c r="L16" s="16"/>
      <c r="M16" s="16"/>
      <c r="N16" s="16"/>
      <c r="O16" s="16"/>
      <c r="P16" s="16"/>
      <c r="Q16" s="16"/>
      <c r="R16" s="16"/>
      <c r="S16" s="16"/>
      <c r="T16" s="16"/>
      <c r="U16" s="16"/>
      <c r="V16" s="16"/>
      <c r="W16" s="16"/>
      <c r="X16" s="16"/>
      <c r="Y16" s="16"/>
      <c r="Z16" s="16"/>
      <c r="AA16" s="16"/>
      <c r="AB16" s="16"/>
    </row>
    <row r="17" spans="1:28" x14ac:dyDescent="0.3">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row>
    <row r="18" spans="1:28" x14ac:dyDescent="0.3">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row>
    <row r="19" spans="1:28"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row>
    <row r="20" spans="1:28" x14ac:dyDescent="0.3">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row>
    <row r="21" spans="1:28" x14ac:dyDescent="0.3">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x14ac:dyDescent="0.3">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row>
    <row r="23" spans="1:28"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row>
    <row r="24" spans="1:28"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row>
    <row r="25" spans="1:28"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row>
    <row r="26" spans="1:28"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row>
    <row r="27" spans="1:28"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x14ac:dyDescent="0.3">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x14ac:dyDescent="0.3">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x14ac:dyDescent="0.3">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x14ac:dyDescent="0.3">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x14ac:dyDescent="0.3">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x14ac:dyDescent="0.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x14ac:dyDescent="0.3">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x14ac:dyDescent="0.3">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x14ac:dyDescent="0.3">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x14ac:dyDescent="0.3">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sheetData>
  <pageMargins left="0.70866141732283472" right="0.70866141732283472" top="0.74803149606299213" bottom="0.74803149606299213" header="0.31496062992125984" footer="0.31496062992125984"/>
  <pageSetup paperSize="8" scale="51"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Intro</vt:lpstr>
      <vt:lpstr>TSR</vt:lpstr>
      <vt:lpstr>Traceability</vt:lpstr>
      <vt:lpstr>PDS - Auth &amp; Audit</vt:lpstr>
      <vt:lpstr>PDS - Main</vt:lpstr>
      <vt:lpstr>PDS - ASLR</vt:lpstr>
      <vt:lpstr>PDS - Scenarios</vt:lpstr>
      <vt:lpstr>PDS - Compatibility</vt:lpstr>
      <vt:lpstr>PDS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Thiplekha1</cp:lastModifiedBy>
  <dcterms:created xsi:type="dcterms:W3CDTF">2019-09-20T03:03:06Z</dcterms:created>
  <dcterms:modified xsi:type="dcterms:W3CDTF">2023-02-07T03:59:36Z</dcterms:modified>
</cp:coreProperties>
</file>